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1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Nature Methods folder all raw data Figures 31032022\high res figures main en source data 01042022\"/>
    </mc:Choice>
  </mc:AlternateContent>
  <xr:revisionPtr revIDLastSave="0" documentId="13_ncr:1_{EEF96511-6E88-4242-A7D5-EF9BDBE9F7AE}" xr6:coauthVersionLast="47" xr6:coauthVersionMax="47" xr10:uidLastSave="{00000000-0000-0000-0000-000000000000}"/>
  <bookViews>
    <workbookView xWindow="-28920" yWindow="-120" windowWidth="29040" windowHeight="15840" xr2:uid="{AAD58D60-9625-4462-ADDD-A3EBD1F353ED}"/>
  </bookViews>
  <sheets>
    <sheet name="Bargraph fig 2 suppl figure 4" sheetId="8" r:id="rId1"/>
    <sheet name="IM CALIBRATION" sheetId="35" r:id="rId2"/>
    <sheet name="CCS figures 3b table 1 9a" sheetId="36" r:id="rId3"/>
    <sheet name="CCS graph figure 3b" sheetId="12" r:id="rId4"/>
    <sheet name="Table 1 data IM exp" sheetId="15" r:id="rId5"/>
    <sheet name="Table 1 data IMoS " sheetId="11" r:id="rId6"/>
    <sheet name="Table 1 Impact data" sheetId="34" r:id="rId7"/>
    <sheet name="DATA points for suppl fig 9a" sheetId="16" r:id="rId8"/>
    <sheet name="CALIBRATION  suppl fig 2" sheetId="20" r:id="rId9"/>
    <sheet name="ESTIMATED CCS suppl fig 2 " sheetId="21" r:id="rId10"/>
    <sheet name="UV melt AA S7" sheetId="37" r:id="rId11"/>
    <sheet name="UV melt MgCl2 S7" sheetId="38" r:id="rId12"/>
    <sheet name="Agarose gel S5" sheetId="39" r:id="rId13"/>
    <sheet name="PAGE gel S6" sheetId="40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1838" i="36" l="1"/>
  <c r="H1837" i="36"/>
  <c r="H1836" i="36"/>
  <c r="H1835" i="36"/>
  <c r="H1834" i="36"/>
  <c r="H1833" i="36"/>
  <c r="H1832" i="36"/>
  <c r="H1831" i="36"/>
  <c r="H1830" i="36"/>
  <c r="H1829" i="36"/>
  <c r="H1828" i="36"/>
  <c r="H1827" i="36"/>
  <c r="H1826" i="36"/>
  <c r="H1825" i="36"/>
  <c r="H1824" i="36"/>
  <c r="H1823" i="36"/>
  <c r="H1822" i="36"/>
  <c r="H1821" i="36"/>
  <c r="H1820" i="36"/>
  <c r="H1819" i="36"/>
  <c r="H1818" i="36"/>
  <c r="H1817" i="36"/>
  <c r="H1816" i="36"/>
  <c r="H1815" i="36"/>
  <c r="H1814" i="36"/>
  <c r="H1813" i="36"/>
  <c r="H1812" i="36"/>
  <c r="H1811" i="36"/>
  <c r="H1810" i="36"/>
  <c r="H1809" i="36"/>
  <c r="H1808" i="36"/>
  <c r="H1807" i="36"/>
  <c r="H1806" i="36"/>
  <c r="H1805" i="36"/>
  <c r="H1804" i="36"/>
  <c r="H1803" i="36"/>
  <c r="H1802" i="36"/>
  <c r="H1801" i="36"/>
  <c r="H1800" i="36"/>
  <c r="H1799" i="36"/>
  <c r="H1798" i="36"/>
  <c r="H1797" i="36"/>
  <c r="H1796" i="36"/>
  <c r="H1795" i="36"/>
  <c r="H1794" i="36"/>
  <c r="H1793" i="36"/>
  <c r="H1792" i="36"/>
  <c r="H1791" i="36"/>
  <c r="H1790" i="36"/>
  <c r="H1789" i="36"/>
  <c r="H1788" i="36"/>
  <c r="H1787" i="36"/>
  <c r="H1786" i="36"/>
  <c r="H1785" i="36"/>
  <c r="H1784" i="36"/>
  <c r="H1783" i="36"/>
  <c r="H1782" i="36"/>
  <c r="H1781" i="36"/>
  <c r="H1780" i="36"/>
  <c r="H1779" i="36"/>
  <c r="H1778" i="36"/>
  <c r="H1777" i="36"/>
  <c r="H1776" i="36"/>
  <c r="H1775" i="36"/>
  <c r="H1774" i="36"/>
  <c r="H1773" i="36"/>
  <c r="H1772" i="36"/>
  <c r="H1771" i="36"/>
  <c r="H1770" i="36"/>
  <c r="H1769" i="36"/>
  <c r="H1768" i="36"/>
  <c r="H1767" i="36"/>
  <c r="H1766" i="36"/>
  <c r="H1765" i="36"/>
  <c r="H1764" i="36"/>
  <c r="H1763" i="36"/>
  <c r="H1762" i="36"/>
  <c r="H1761" i="36"/>
  <c r="H1760" i="36"/>
  <c r="H1759" i="36"/>
  <c r="H1758" i="36"/>
  <c r="H1757" i="36"/>
  <c r="H1756" i="36"/>
  <c r="H1755" i="36"/>
  <c r="H1754" i="36"/>
  <c r="H1753" i="36"/>
  <c r="H1752" i="36"/>
  <c r="H1751" i="36"/>
  <c r="H1750" i="36"/>
  <c r="H1749" i="36"/>
  <c r="H1748" i="36"/>
  <c r="H1747" i="36"/>
  <c r="H1746" i="36"/>
  <c r="H1745" i="36"/>
  <c r="H1744" i="36"/>
  <c r="H1743" i="36"/>
  <c r="H1742" i="36"/>
  <c r="H1741" i="36"/>
  <c r="H1740" i="36"/>
  <c r="H1739" i="36"/>
  <c r="H1738" i="36"/>
  <c r="H1737" i="36"/>
  <c r="H1736" i="36"/>
  <c r="H1735" i="36"/>
  <c r="H1734" i="36"/>
  <c r="H1733" i="36"/>
  <c r="H1732" i="36"/>
  <c r="H1731" i="36"/>
  <c r="H1730" i="36"/>
  <c r="H1729" i="36"/>
  <c r="H1728" i="36"/>
  <c r="H1727" i="36"/>
  <c r="H1726" i="36"/>
  <c r="H1725" i="36"/>
  <c r="H1724" i="36"/>
  <c r="H1723" i="36"/>
  <c r="H1722" i="36"/>
  <c r="H1721" i="36"/>
  <c r="H1720" i="36"/>
  <c r="H1719" i="36"/>
  <c r="H1718" i="36"/>
  <c r="H1717" i="36"/>
  <c r="H1716" i="36"/>
  <c r="H1715" i="36"/>
  <c r="H1714" i="36"/>
  <c r="H1713" i="36"/>
  <c r="H1712" i="36"/>
  <c r="H1711" i="36"/>
  <c r="H1710" i="36"/>
  <c r="H1709" i="36"/>
  <c r="H1708" i="36"/>
  <c r="H1707" i="36"/>
  <c r="H1706" i="36"/>
  <c r="H1705" i="36"/>
  <c r="H1704" i="36"/>
  <c r="H1703" i="36"/>
  <c r="H1702" i="36"/>
  <c r="H1701" i="36"/>
  <c r="H1700" i="36"/>
  <c r="H1699" i="36"/>
  <c r="H1698" i="36"/>
  <c r="H1697" i="36"/>
  <c r="H1696" i="36"/>
  <c r="H1695" i="36"/>
  <c r="H1694" i="36"/>
  <c r="H1693" i="36"/>
  <c r="H1692" i="36"/>
  <c r="H1691" i="36"/>
  <c r="H1690" i="36"/>
  <c r="H1689" i="36"/>
  <c r="H1688" i="36"/>
  <c r="H1687" i="36"/>
  <c r="H1686" i="36"/>
  <c r="H1685" i="36"/>
  <c r="H1684" i="36"/>
  <c r="H1683" i="36"/>
  <c r="H1682" i="36"/>
  <c r="H1681" i="36"/>
  <c r="H1680" i="36"/>
  <c r="H1679" i="36"/>
  <c r="H1678" i="36"/>
  <c r="H1677" i="36"/>
  <c r="H1676" i="36"/>
  <c r="H1675" i="36"/>
  <c r="H1674" i="36"/>
  <c r="H1673" i="36"/>
  <c r="H1672" i="36"/>
  <c r="H1671" i="36"/>
  <c r="H1670" i="36"/>
  <c r="H1669" i="36"/>
  <c r="H1668" i="36"/>
  <c r="H1667" i="36"/>
  <c r="H1666" i="36"/>
  <c r="H1665" i="36"/>
  <c r="H1664" i="36"/>
  <c r="H1663" i="36"/>
  <c r="H1662" i="36"/>
  <c r="H1661" i="36"/>
  <c r="H1660" i="36"/>
  <c r="H1659" i="36"/>
  <c r="H1658" i="36"/>
  <c r="H1657" i="36"/>
  <c r="H1656" i="36"/>
  <c r="H1655" i="36"/>
  <c r="H1654" i="36"/>
  <c r="H1653" i="36"/>
  <c r="H1652" i="36"/>
  <c r="H1651" i="36"/>
  <c r="H1650" i="36"/>
  <c r="H1649" i="36"/>
  <c r="H1648" i="36"/>
  <c r="H1647" i="36"/>
  <c r="H1646" i="36"/>
  <c r="H1645" i="36"/>
  <c r="H1644" i="36"/>
  <c r="H1643" i="36"/>
  <c r="H1642" i="36"/>
  <c r="H1641" i="36"/>
  <c r="H1640" i="36"/>
  <c r="H1639" i="36"/>
  <c r="H1638" i="36"/>
  <c r="H1637" i="36"/>
  <c r="H1636" i="36"/>
  <c r="H1635" i="36"/>
  <c r="H1634" i="36"/>
  <c r="H1633" i="36"/>
  <c r="H1632" i="36"/>
  <c r="H1631" i="36"/>
  <c r="H1630" i="36"/>
  <c r="H1629" i="36"/>
  <c r="H1628" i="36"/>
  <c r="H1627" i="36"/>
  <c r="H1626" i="36"/>
  <c r="H1625" i="36"/>
  <c r="H1624" i="36"/>
  <c r="H1623" i="36"/>
  <c r="H1622" i="36"/>
  <c r="H1621" i="36"/>
  <c r="H1620" i="36"/>
  <c r="H1619" i="36"/>
  <c r="H1618" i="36"/>
  <c r="H1617" i="36"/>
  <c r="H1616" i="36"/>
  <c r="H1615" i="36"/>
  <c r="H1614" i="36"/>
  <c r="H1613" i="36"/>
  <c r="H1612" i="36"/>
  <c r="H1611" i="36"/>
  <c r="H1610" i="36"/>
  <c r="H1609" i="36"/>
  <c r="H1608" i="36"/>
  <c r="H1607" i="36"/>
  <c r="H1606" i="36"/>
  <c r="H1605" i="36"/>
  <c r="H1604" i="36"/>
  <c r="H1603" i="36"/>
  <c r="H1602" i="36"/>
  <c r="H1601" i="36"/>
  <c r="H1600" i="36"/>
  <c r="H1599" i="36"/>
  <c r="H1598" i="36"/>
  <c r="H1597" i="36"/>
  <c r="H1596" i="36"/>
  <c r="H1595" i="36"/>
  <c r="H1594" i="36"/>
  <c r="H1593" i="36"/>
  <c r="H1592" i="36"/>
  <c r="H1591" i="36"/>
  <c r="H1590" i="36"/>
  <c r="H1589" i="36"/>
  <c r="H1588" i="36"/>
  <c r="H1587" i="36"/>
  <c r="H1586" i="36"/>
  <c r="H1585" i="36"/>
  <c r="H1584" i="36"/>
  <c r="H1583" i="36"/>
  <c r="H1582" i="36"/>
  <c r="H1581" i="36"/>
  <c r="H1580" i="36"/>
  <c r="H1579" i="36"/>
  <c r="H1578" i="36"/>
  <c r="H1577" i="36"/>
  <c r="H1576" i="36"/>
  <c r="H1575" i="36"/>
  <c r="H1574" i="36"/>
  <c r="H1573" i="36"/>
  <c r="H1572" i="36"/>
  <c r="H1571" i="36"/>
  <c r="H1570" i="36"/>
  <c r="H1569" i="36"/>
  <c r="H1568" i="36"/>
  <c r="H1567" i="36"/>
  <c r="H1566" i="36"/>
  <c r="H1565" i="36"/>
  <c r="H1564" i="36"/>
  <c r="H1563" i="36"/>
  <c r="H1562" i="36"/>
  <c r="H1561" i="36"/>
  <c r="H1560" i="36"/>
  <c r="H1559" i="36"/>
  <c r="H1558" i="36"/>
  <c r="H1557" i="36"/>
  <c r="H1556" i="36"/>
  <c r="H1555" i="36"/>
  <c r="H1554" i="36"/>
  <c r="H1553" i="36"/>
  <c r="H1552" i="36"/>
  <c r="H1551" i="36"/>
  <c r="H1550" i="36"/>
  <c r="H1549" i="36"/>
  <c r="H1548" i="36"/>
  <c r="H1547" i="36"/>
  <c r="H1546" i="36"/>
  <c r="H1545" i="36"/>
  <c r="H1544" i="36"/>
  <c r="H1543" i="36"/>
  <c r="H1542" i="36"/>
  <c r="H1541" i="36"/>
  <c r="H1540" i="36"/>
  <c r="H1539" i="36"/>
  <c r="H1538" i="36"/>
  <c r="H1537" i="36"/>
  <c r="H1536" i="36"/>
  <c r="H1535" i="36"/>
  <c r="H1534" i="36"/>
  <c r="H1533" i="36"/>
  <c r="H1532" i="36"/>
  <c r="H1531" i="36"/>
  <c r="H1530" i="36"/>
  <c r="H1529" i="36"/>
  <c r="H1528" i="36"/>
  <c r="H1527" i="36"/>
  <c r="H1526" i="36"/>
  <c r="H1525" i="36"/>
  <c r="H1524" i="36"/>
  <c r="H1523" i="36"/>
  <c r="H1522" i="36"/>
  <c r="H1521" i="36"/>
  <c r="H1520" i="36"/>
  <c r="H1519" i="36"/>
  <c r="H1518" i="36"/>
  <c r="H1517" i="36"/>
  <c r="H1516" i="36"/>
  <c r="H1515" i="36"/>
  <c r="H1514" i="36"/>
  <c r="H1513" i="36"/>
  <c r="H1512" i="36"/>
  <c r="H1511" i="36"/>
  <c r="H1510" i="36"/>
  <c r="H1509" i="36"/>
  <c r="H1508" i="36"/>
  <c r="H1507" i="36"/>
  <c r="H1506" i="36"/>
  <c r="H1505" i="36"/>
  <c r="H1504" i="36"/>
  <c r="H1503" i="36"/>
  <c r="H1502" i="36"/>
  <c r="H1501" i="36"/>
  <c r="H1500" i="36"/>
  <c r="H1499" i="36"/>
  <c r="H1498" i="36"/>
  <c r="H1497" i="36"/>
  <c r="H1496" i="36"/>
  <c r="H1495" i="36"/>
  <c r="H1494" i="36"/>
  <c r="H1493" i="36"/>
  <c r="H1492" i="36"/>
  <c r="H1491" i="36"/>
  <c r="H1490" i="36"/>
  <c r="H1489" i="36"/>
  <c r="H1488" i="36"/>
  <c r="H1487" i="36"/>
  <c r="H1486" i="36"/>
  <c r="H1485" i="36"/>
  <c r="H1484" i="36"/>
  <c r="H1483" i="36"/>
  <c r="H1482" i="36"/>
  <c r="H1481" i="36"/>
  <c r="H1480" i="36"/>
  <c r="H1479" i="36"/>
  <c r="H1478" i="36"/>
  <c r="H1477" i="36"/>
  <c r="H1476" i="36"/>
  <c r="H1475" i="36"/>
  <c r="H1474" i="36"/>
  <c r="H1473" i="36"/>
  <c r="H1472" i="36"/>
  <c r="H1471" i="36"/>
  <c r="H1470" i="36"/>
  <c r="H1469" i="36"/>
  <c r="H1468" i="36"/>
  <c r="H1467" i="36"/>
  <c r="H1466" i="36"/>
  <c r="H1465" i="36"/>
  <c r="H1464" i="36"/>
  <c r="H1463" i="36"/>
  <c r="H1462" i="36"/>
  <c r="H1461" i="36"/>
  <c r="H1460" i="36"/>
  <c r="H1459" i="36"/>
  <c r="H1458" i="36"/>
  <c r="H1457" i="36"/>
  <c r="H1456" i="36"/>
  <c r="H1455" i="36"/>
  <c r="H1454" i="36"/>
  <c r="H1453" i="36"/>
  <c r="H1452" i="36"/>
  <c r="H1451" i="36"/>
  <c r="H1450" i="36"/>
  <c r="H1449" i="36"/>
  <c r="H1448" i="36"/>
  <c r="H1447" i="36"/>
  <c r="H1446" i="36"/>
  <c r="H1445" i="36"/>
  <c r="H1444" i="36"/>
  <c r="H1443" i="36"/>
  <c r="H1442" i="36"/>
  <c r="H1441" i="36"/>
  <c r="H1440" i="36"/>
  <c r="H1439" i="36"/>
  <c r="H1438" i="36"/>
  <c r="H1437" i="36"/>
  <c r="H1436" i="36"/>
  <c r="H1435" i="36"/>
  <c r="H1434" i="36"/>
  <c r="H1433" i="36"/>
  <c r="H1432" i="36"/>
  <c r="H1431" i="36"/>
  <c r="H1430" i="36"/>
  <c r="H1429" i="36"/>
  <c r="H1428" i="36"/>
  <c r="H1427" i="36"/>
  <c r="H1426" i="36"/>
  <c r="H1425" i="36"/>
  <c r="H1424" i="36"/>
  <c r="H1423" i="36"/>
  <c r="H1422" i="36"/>
  <c r="H1421" i="36"/>
  <c r="H1420" i="36"/>
  <c r="H1419" i="36"/>
  <c r="H1418" i="36"/>
  <c r="H1417" i="36"/>
  <c r="H1416" i="36"/>
  <c r="H1415" i="36"/>
  <c r="H1414" i="36"/>
  <c r="H1413" i="36"/>
  <c r="H1412" i="36"/>
  <c r="H1411" i="36"/>
  <c r="H1410" i="36"/>
  <c r="H1409" i="36"/>
  <c r="H1408" i="36"/>
  <c r="H1407" i="36"/>
  <c r="H1406" i="36"/>
  <c r="H1405" i="36"/>
  <c r="H1404" i="36"/>
  <c r="H1403" i="36"/>
  <c r="H1402" i="36"/>
  <c r="H1401" i="36"/>
  <c r="H1400" i="36"/>
  <c r="H1399" i="36"/>
  <c r="H1398" i="36"/>
  <c r="H1397" i="36"/>
  <c r="H1396" i="36"/>
  <c r="H1395" i="36"/>
  <c r="H1394" i="36"/>
  <c r="H1393" i="36"/>
  <c r="H1392" i="36"/>
  <c r="H1391" i="36"/>
  <c r="H1390" i="36"/>
  <c r="H1389" i="36"/>
  <c r="H1388" i="36"/>
  <c r="H1387" i="36"/>
  <c r="H1386" i="36"/>
  <c r="H1385" i="36"/>
  <c r="H1384" i="36"/>
  <c r="H1383" i="36"/>
  <c r="H1382" i="36"/>
  <c r="H1381" i="36"/>
  <c r="H1380" i="36"/>
  <c r="H1379" i="36"/>
  <c r="H1378" i="36"/>
  <c r="H1377" i="36"/>
  <c r="H1376" i="36"/>
  <c r="H1375" i="36"/>
  <c r="H1374" i="36"/>
  <c r="H1373" i="36"/>
  <c r="H1372" i="36"/>
  <c r="H1371" i="36"/>
  <c r="H1370" i="36"/>
  <c r="H1369" i="36"/>
  <c r="H1368" i="36"/>
  <c r="H1367" i="36"/>
  <c r="H1366" i="36"/>
  <c r="H1365" i="36"/>
  <c r="H1364" i="36"/>
  <c r="H1363" i="36"/>
  <c r="H1362" i="36"/>
  <c r="H1361" i="36"/>
  <c r="H1360" i="36"/>
  <c r="H1359" i="36"/>
  <c r="H1358" i="36"/>
  <c r="H1357" i="36"/>
  <c r="H1356" i="36"/>
  <c r="H1355" i="36"/>
  <c r="H1354" i="36"/>
  <c r="H1353" i="36"/>
  <c r="H1352" i="36"/>
  <c r="H1351" i="36"/>
  <c r="H1350" i="36"/>
  <c r="H1349" i="36"/>
  <c r="H1348" i="36"/>
  <c r="H1347" i="36"/>
  <c r="H1346" i="36"/>
  <c r="H1345" i="36"/>
  <c r="H1344" i="36"/>
  <c r="H1343" i="36"/>
  <c r="H1342" i="36"/>
  <c r="H1341" i="36"/>
  <c r="H1340" i="36"/>
  <c r="H1339" i="36"/>
  <c r="H1338" i="36"/>
  <c r="H1337" i="36"/>
  <c r="H1336" i="36"/>
  <c r="H1335" i="36"/>
  <c r="H1334" i="36"/>
  <c r="H1333" i="36"/>
  <c r="H1332" i="36"/>
  <c r="H1331" i="36"/>
  <c r="H1330" i="36"/>
  <c r="H1329" i="36"/>
  <c r="H1328" i="36"/>
  <c r="H1327" i="36"/>
  <c r="H1326" i="36"/>
  <c r="H1325" i="36"/>
  <c r="H1324" i="36"/>
  <c r="H1323" i="36"/>
  <c r="H1322" i="36"/>
  <c r="H1321" i="36"/>
  <c r="H1320" i="36"/>
  <c r="H1319" i="36"/>
  <c r="H1318" i="36"/>
  <c r="H1317" i="36"/>
  <c r="H1316" i="36"/>
  <c r="H1315" i="36"/>
  <c r="H1314" i="36"/>
  <c r="H1313" i="36"/>
  <c r="H1312" i="36"/>
  <c r="H1311" i="36"/>
  <c r="H1310" i="36"/>
  <c r="H1309" i="36"/>
  <c r="H1308" i="36"/>
  <c r="H1307" i="36"/>
  <c r="H1306" i="36"/>
  <c r="H1305" i="36"/>
  <c r="H1304" i="36"/>
  <c r="H1303" i="36"/>
  <c r="H1302" i="36"/>
  <c r="H1301" i="36"/>
  <c r="H1300" i="36"/>
  <c r="H1299" i="36"/>
  <c r="H1298" i="36"/>
  <c r="H1297" i="36"/>
  <c r="H1296" i="36"/>
  <c r="H1295" i="36"/>
  <c r="H1294" i="36"/>
  <c r="H1293" i="36"/>
  <c r="H1292" i="36"/>
  <c r="H1291" i="36"/>
  <c r="H1290" i="36"/>
  <c r="H1289" i="36"/>
  <c r="H1288" i="36"/>
  <c r="H1287" i="36"/>
  <c r="H1286" i="36"/>
  <c r="H1285" i="36"/>
  <c r="H1284" i="36"/>
  <c r="H1283" i="36"/>
  <c r="H1282" i="36"/>
  <c r="H1281" i="36"/>
  <c r="H1280" i="36"/>
  <c r="H1279" i="36"/>
  <c r="H1278" i="36"/>
  <c r="H1277" i="36"/>
  <c r="H1276" i="36"/>
  <c r="H1275" i="36"/>
  <c r="H1274" i="36"/>
  <c r="H1273" i="36"/>
  <c r="H1272" i="36"/>
  <c r="H1271" i="36"/>
  <c r="H1270" i="36"/>
  <c r="H1269" i="36"/>
  <c r="H1268" i="36"/>
  <c r="H1267" i="36"/>
  <c r="H1266" i="36"/>
  <c r="H1265" i="36"/>
  <c r="H1264" i="36"/>
  <c r="H1263" i="36"/>
  <c r="H1262" i="36"/>
  <c r="H1261" i="36"/>
  <c r="H1260" i="36"/>
  <c r="H1259" i="36"/>
  <c r="H1258" i="36"/>
  <c r="H1257" i="36"/>
  <c r="H1256" i="36"/>
  <c r="H1255" i="36"/>
  <c r="H1254" i="36"/>
  <c r="H1253" i="36"/>
  <c r="H1252" i="36"/>
  <c r="H1251" i="36"/>
  <c r="H1250" i="36"/>
  <c r="H1249" i="36"/>
  <c r="H1248" i="36"/>
  <c r="H1247" i="36"/>
  <c r="H1246" i="36"/>
  <c r="H1245" i="36"/>
  <c r="H1244" i="36"/>
  <c r="H1243" i="36"/>
  <c r="H1242" i="36"/>
  <c r="H1241" i="36"/>
  <c r="H1240" i="36"/>
  <c r="H1239" i="36"/>
  <c r="H1238" i="36"/>
  <c r="H1237" i="36"/>
  <c r="H1236" i="36"/>
  <c r="H1235" i="36"/>
  <c r="H1234" i="36"/>
  <c r="H1233" i="36"/>
  <c r="H1232" i="36"/>
  <c r="H1231" i="36"/>
  <c r="H1230" i="36"/>
  <c r="H1229" i="36"/>
  <c r="H1228" i="36"/>
  <c r="H1227" i="36"/>
  <c r="H1226" i="36"/>
  <c r="H1225" i="36"/>
  <c r="H1224" i="36"/>
  <c r="H1223" i="36"/>
  <c r="H1222" i="36"/>
  <c r="H1221" i="36"/>
  <c r="H1220" i="36"/>
  <c r="H1219" i="36"/>
  <c r="H1218" i="36"/>
  <c r="H1217" i="36"/>
  <c r="H1216" i="36"/>
  <c r="H1215" i="36"/>
  <c r="H1214" i="36"/>
  <c r="H1213" i="36"/>
  <c r="H1212" i="36"/>
  <c r="H1211" i="36"/>
  <c r="H1210" i="36"/>
  <c r="H1209" i="36"/>
  <c r="H1208" i="36"/>
  <c r="H1207" i="36"/>
  <c r="H1206" i="36"/>
  <c r="H1205" i="36"/>
  <c r="H1204" i="36"/>
  <c r="H1203" i="36"/>
  <c r="H1202" i="36"/>
  <c r="H1201" i="36"/>
  <c r="H1200" i="36"/>
  <c r="H1199" i="36"/>
  <c r="H1198" i="36"/>
  <c r="H1197" i="36"/>
  <c r="H1196" i="36"/>
  <c r="H1195" i="36"/>
  <c r="H1194" i="36"/>
  <c r="H1193" i="36"/>
  <c r="H1192" i="36"/>
  <c r="H1191" i="36"/>
  <c r="H1190" i="36"/>
  <c r="H1189" i="36"/>
  <c r="H1188" i="36"/>
  <c r="H1187" i="36"/>
  <c r="H1186" i="36"/>
  <c r="H1185" i="36"/>
  <c r="H1184" i="36"/>
  <c r="H1183" i="36"/>
  <c r="H1182" i="36"/>
  <c r="H1181" i="36"/>
  <c r="H1180" i="36"/>
  <c r="H1179" i="36"/>
  <c r="H1178" i="36"/>
  <c r="H1177" i="36"/>
  <c r="H1176" i="36"/>
  <c r="H1175" i="36"/>
  <c r="H1174" i="36"/>
  <c r="H1173" i="36"/>
  <c r="H1172" i="36"/>
  <c r="H1171" i="36"/>
  <c r="H1170" i="36"/>
  <c r="H1169" i="36"/>
  <c r="H1168" i="36"/>
  <c r="H1167" i="36"/>
  <c r="H1166" i="36"/>
  <c r="H1165" i="36"/>
  <c r="H1164" i="36"/>
  <c r="H1163" i="36"/>
  <c r="H1162" i="36"/>
  <c r="H1161" i="36"/>
  <c r="H1160" i="36"/>
  <c r="H1159" i="36"/>
  <c r="H1158" i="36"/>
  <c r="H1157" i="36"/>
  <c r="H1156" i="36"/>
  <c r="H1155" i="36"/>
  <c r="H1154" i="36"/>
  <c r="H1153" i="36"/>
  <c r="H1152" i="36"/>
  <c r="H1151" i="36"/>
  <c r="H1150" i="36"/>
  <c r="H1149" i="36"/>
  <c r="H1148" i="36"/>
  <c r="H1147" i="36"/>
  <c r="H1146" i="36"/>
  <c r="H1145" i="36"/>
  <c r="H1144" i="36"/>
  <c r="H1143" i="36"/>
  <c r="H1142" i="36"/>
  <c r="H1141" i="36"/>
  <c r="H1140" i="36"/>
  <c r="H1139" i="36"/>
  <c r="H1138" i="36"/>
  <c r="H1137" i="36"/>
  <c r="H1136" i="36"/>
  <c r="H1135" i="36"/>
  <c r="H1134" i="36"/>
  <c r="H1133" i="36"/>
  <c r="H1132" i="36"/>
  <c r="H1131" i="36"/>
  <c r="H1130" i="36"/>
  <c r="H1129" i="36"/>
  <c r="H1128" i="36"/>
  <c r="H1127" i="36"/>
  <c r="H1126" i="36"/>
  <c r="H1125" i="36"/>
  <c r="H1124" i="36"/>
  <c r="H1123" i="36"/>
  <c r="H1122" i="36"/>
  <c r="H1121" i="36"/>
  <c r="H1120" i="36"/>
  <c r="H1119" i="36"/>
  <c r="H1118" i="36"/>
  <c r="H1117" i="36"/>
  <c r="H1116" i="36"/>
  <c r="H1115" i="36"/>
  <c r="H1114" i="36"/>
  <c r="H1113" i="36"/>
  <c r="H1112" i="36"/>
  <c r="H1111" i="36"/>
  <c r="H1110" i="36"/>
  <c r="H1109" i="36"/>
  <c r="H1108" i="36"/>
  <c r="H1107" i="36"/>
  <c r="H1106" i="36"/>
  <c r="H1105" i="36"/>
  <c r="H1104" i="36"/>
  <c r="H1103" i="36"/>
  <c r="H1102" i="36"/>
  <c r="H1101" i="36"/>
  <c r="H1100" i="36"/>
  <c r="H1099" i="36"/>
  <c r="H1098" i="36"/>
  <c r="H1097" i="36"/>
  <c r="H1096" i="36"/>
  <c r="H1095" i="36"/>
  <c r="H1094" i="36"/>
  <c r="H1093" i="36"/>
  <c r="H1092" i="36"/>
  <c r="H1091" i="36"/>
  <c r="H1090" i="36"/>
  <c r="H1089" i="36"/>
  <c r="H1088" i="36"/>
  <c r="H1087" i="36"/>
  <c r="H1086" i="36"/>
  <c r="H1085" i="36"/>
  <c r="H1084" i="36"/>
  <c r="H1083" i="36"/>
  <c r="H1082" i="36"/>
  <c r="H1081" i="36"/>
  <c r="H1080" i="36"/>
  <c r="H1079" i="36"/>
  <c r="H1078" i="36"/>
  <c r="H1077" i="36"/>
  <c r="H1076" i="36"/>
  <c r="H1075" i="36"/>
  <c r="H1074" i="36"/>
  <c r="H1073" i="36"/>
  <c r="H1072" i="36"/>
  <c r="H1071" i="36"/>
  <c r="H1070" i="36"/>
  <c r="H1069" i="36"/>
  <c r="H1068" i="36"/>
  <c r="H1067" i="36"/>
  <c r="H1066" i="36"/>
  <c r="H1065" i="36"/>
  <c r="H1064" i="36"/>
  <c r="H1063" i="36"/>
  <c r="H1062" i="36"/>
  <c r="H1061" i="36"/>
  <c r="H1060" i="36"/>
  <c r="H1059" i="36"/>
  <c r="H1058" i="36"/>
  <c r="H1057" i="36"/>
  <c r="H1056" i="36"/>
  <c r="H1055" i="36"/>
  <c r="H1054" i="36"/>
  <c r="H1053" i="36"/>
  <c r="H1052" i="36"/>
  <c r="H1051" i="36"/>
  <c r="H1050" i="36"/>
  <c r="H1049" i="36"/>
  <c r="H1048" i="36"/>
  <c r="H1047" i="36"/>
  <c r="H1046" i="36"/>
  <c r="H1045" i="36"/>
  <c r="H1044" i="36"/>
  <c r="H1043" i="36"/>
  <c r="H1042" i="36"/>
  <c r="H1041" i="36"/>
  <c r="H1040" i="36"/>
  <c r="H1039" i="36"/>
  <c r="H1038" i="36"/>
  <c r="H1037" i="36"/>
  <c r="H1036" i="36"/>
  <c r="H1035" i="36"/>
  <c r="H1034" i="36"/>
  <c r="H1033" i="36"/>
  <c r="H1032" i="36"/>
  <c r="H1031" i="36"/>
  <c r="H1030" i="36"/>
  <c r="H1029" i="36"/>
  <c r="H1028" i="36"/>
  <c r="H1027" i="36"/>
  <c r="H1026" i="36"/>
  <c r="H1025" i="36"/>
  <c r="H1024" i="36"/>
  <c r="H1023" i="36"/>
  <c r="H1022" i="36"/>
  <c r="H1021" i="36"/>
  <c r="H1020" i="36"/>
  <c r="H1019" i="36"/>
  <c r="H1018" i="36"/>
  <c r="H1017" i="36"/>
  <c r="H1016" i="36"/>
  <c r="H1015" i="36"/>
  <c r="H1014" i="36"/>
  <c r="H1013" i="36"/>
  <c r="H1012" i="36"/>
  <c r="H1011" i="36"/>
  <c r="H1010" i="36"/>
  <c r="H1009" i="36"/>
  <c r="H1008" i="36"/>
  <c r="H1007" i="36"/>
  <c r="H1006" i="36"/>
  <c r="H1005" i="36"/>
  <c r="H1004" i="36"/>
  <c r="H1003" i="36"/>
  <c r="H1002" i="36"/>
  <c r="H1001" i="36"/>
  <c r="H1000" i="36"/>
  <c r="H999" i="36"/>
  <c r="H998" i="36"/>
  <c r="H997" i="36"/>
  <c r="H996" i="36"/>
  <c r="H995" i="36"/>
  <c r="H994" i="36"/>
  <c r="H993" i="36"/>
  <c r="H992" i="36"/>
  <c r="H991" i="36"/>
  <c r="H990" i="36"/>
  <c r="H989" i="36"/>
  <c r="H988" i="36"/>
  <c r="H987" i="36"/>
  <c r="H986" i="36"/>
  <c r="H985" i="36"/>
  <c r="H984" i="36"/>
  <c r="H983" i="36"/>
  <c r="H982" i="36"/>
  <c r="H981" i="36"/>
  <c r="H980" i="36"/>
  <c r="H979" i="36"/>
  <c r="H978" i="36"/>
  <c r="H977" i="36"/>
  <c r="H976" i="36"/>
  <c r="H975" i="36"/>
  <c r="H974" i="36"/>
  <c r="H973" i="36"/>
  <c r="H972" i="36"/>
  <c r="H971" i="36"/>
  <c r="H970" i="36"/>
  <c r="H969" i="36"/>
  <c r="H968" i="36"/>
  <c r="H967" i="36"/>
  <c r="H966" i="36"/>
  <c r="H965" i="36"/>
  <c r="H964" i="36"/>
  <c r="H963" i="36"/>
  <c r="H962" i="36"/>
  <c r="H961" i="36"/>
  <c r="H960" i="36"/>
  <c r="H959" i="36"/>
  <c r="H958" i="36"/>
  <c r="H957" i="36"/>
  <c r="H956" i="36"/>
  <c r="H955" i="36"/>
  <c r="H954" i="36"/>
  <c r="H953" i="36"/>
  <c r="H952" i="36"/>
  <c r="H951" i="36"/>
  <c r="H950" i="36"/>
  <c r="H949" i="36"/>
  <c r="H948" i="36"/>
  <c r="H947" i="36"/>
  <c r="H946" i="36"/>
  <c r="H945" i="36"/>
  <c r="H944" i="36"/>
  <c r="H943" i="36"/>
  <c r="H942" i="36"/>
  <c r="H941" i="36"/>
  <c r="H940" i="36"/>
  <c r="H939" i="36"/>
  <c r="H938" i="36"/>
  <c r="H937" i="36"/>
  <c r="H936" i="36"/>
  <c r="H935" i="36"/>
  <c r="H934" i="36"/>
  <c r="H933" i="36"/>
  <c r="H932" i="36"/>
  <c r="H931" i="36"/>
  <c r="H930" i="36"/>
  <c r="H929" i="36"/>
  <c r="H928" i="36"/>
  <c r="H927" i="36"/>
  <c r="H926" i="36"/>
  <c r="H925" i="36"/>
  <c r="H924" i="36"/>
  <c r="H923" i="36"/>
  <c r="H922" i="36"/>
  <c r="H921" i="36"/>
  <c r="H920" i="36"/>
  <c r="H919" i="36"/>
  <c r="H918" i="36"/>
  <c r="H917" i="36"/>
  <c r="H916" i="36"/>
  <c r="H915" i="36"/>
  <c r="H914" i="36"/>
  <c r="H913" i="36"/>
  <c r="H912" i="36"/>
  <c r="H911" i="36"/>
  <c r="H910" i="36"/>
  <c r="H909" i="36"/>
  <c r="H908" i="36"/>
  <c r="H907" i="36"/>
  <c r="H906" i="36"/>
  <c r="H905" i="36"/>
  <c r="H904" i="36"/>
  <c r="H903" i="36"/>
  <c r="H902" i="36"/>
  <c r="H901" i="36"/>
  <c r="H900" i="36"/>
  <c r="H899" i="36"/>
  <c r="H898" i="36"/>
  <c r="H897" i="36"/>
  <c r="H896" i="36"/>
  <c r="H895" i="36"/>
  <c r="H894" i="36"/>
  <c r="H893" i="36"/>
  <c r="H892" i="36"/>
  <c r="H891" i="36"/>
  <c r="H890" i="36"/>
  <c r="H889" i="36"/>
  <c r="H888" i="36"/>
  <c r="H887" i="36"/>
  <c r="H886" i="36"/>
  <c r="H885" i="36"/>
  <c r="H884" i="36"/>
  <c r="H883" i="36"/>
  <c r="H882" i="36"/>
  <c r="H881" i="36"/>
  <c r="H880" i="36"/>
  <c r="H879" i="36"/>
  <c r="H878" i="36"/>
  <c r="H877" i="36"/>
  <c r="H876" i="36"/>
  <c r="H875" i="36"/>
  <c r="H874" i="36"/>
  <c r="H873" i="36"/>
  <c r="H872" i="36"/>
  <c r="H871" i="36"/>
  <c r="H870" i="36"/>
  <c r="H869" i="36"/>
  <c r="H868" i="36"/>
  <c r="H867" i="36"/>
  <c r="H866" i="36"/>
  <c r="H865" i="36"/>
  <c r="H864" i="36"/>
  <c r="H863" i="36"/>
  <c r="H862" i="36"/>
  <c r="H861" i="36"/>
  <c r="H860" i="36"/>
  <c r="H859" i="36"/>
  <c r="H858" i="36"/>
  <c r="H857" i="36"/>
  <c r="H856" i="36"/>
  <c r="H855" i="36"/>
  <c r="H854" i="36"/>
  <c r="H853" i="36"/>
  <c r="H852" i="36"/>
  <c r="H851" i="36"/>
  <c r="H850" i="36"/>
  <c r="H849" i="36"/>
  <c r="H848" i="36"/>
  <c r="H847" i="36"/>
  <c r="H846" i="36"/>
  <c r="H845" i="36"/>
  <c r="H844" i="36"/>
  <c r="H843" i="36"/>
  <c r="H842" i="36"/>
  <c r="H841" i="36"/>
  <c r="H840" i="36"/>
  <c r="H839" i="36"/>
  <c r="H838" i="36"/>
  <c r="H837" i="36"/>
  <c r="H836" i="36"/>
  <c r="H835" i="36"/>
  <c r="H834" i="36"/>
  <c r="H833" i="36"/>
  <c r="H832" i="36"/>
  <c r="H831" i="36"/>
  <c r="H830" i="36"/>
  <c r="H829" i="36"/>
  <c r="H828" i="36"/>
  <c r="H827" i="36"/>
  <c r="H826" i="36"/>
  <c r="H825" i="36"/>
  <c r="H824" i="36"/>
  <c r="H823" i="36"/>
  <c r="H822" i="36"/>
  <c r="H821" i="36"/>
  <c r="H820" i="36"/>
  <c r="H819" i="36"/>
  <c r="H818" i="36"/>
  <c r="H817" i="36"/>
  <c r="H816" i="36"/>
  <c r="H815" i="36"/>
  <c r="H814" i="36"/>
  <c r="H813" i="36"/>
  <c r="H812" i="36"/>
  <c r="H811" i="36"/>
  <c r="H810" i="36"/>
  <c r="H809" i="36"/>
  <c r="H808" i="36"/>
  <c r="H807" i="36"/>
  <c r="H806" i="36"/>
  <c r="H805" i="36"/>
  <c r="H804" i="36"/>
  <c r="H803" i="36"/>
  <c r="H802" i="36"/>
  <c r="H801" i="36"/>
  <c r="H800" i="36"/>
  <c r="H799" i="36"/>
  <c r="H798" i="36"/>
  <c r="H797" i="36"/>
  <c r="H796" i="36"/>
  <c r="H795" i="36"/>
  <c r="H794" i="36"/>
  <c r="H793" i="36"/>
  <c r="H792" i="36"/>
  <c r="H791" i="36"/>
  <c r="H790" i="36"/>
  <c r="H789" i="36"/>
  <c r="H788" i="36"/>
  <c r="H787" i="36"/>
  <c r="H786" i="36"/>
  <c r="H785" i="36"/>
  <c r="H784" i="36"/>
  <c r="H783" i="36"/>
  <c r="H782" i="36"/>
  <c r="H781" i="36"/>
  <c r="H780" i="36"/>
  <c r="H779" i="36"/>
  <c r="H778" i="36"/>
  <c r="H777" i="36"/>
  <c r="H776" i="36"/>
  <c r="H775" i="36"/>
  <c r="H774" i="36"/>
  <c r="H773" i="36"/>
  <c r="H772" i="36"/>
  <c r="H771" i="36"/>
  <c r="H770" i="36"/>
  <c r="H769" i="36"/>
  <c r="H768" i="36"/>
  <c r="H767" i="36"/>
  <c r="H766" i="36"/>
  <c r="H765" i="36"/>
  <c r="H764" i="36"/>
  <c r="H763" i="36"/>
  <c r="H762" i="36"/>
  <c r="H761" i="36"/>
  <c r="H760" i="36"/>
  <c r="H759" i="36"/>
  <c r="H758" i="36"/>
  <c r="H757" i="36"/>
  <c r="H756" i="36"/>
  <c r="H755" i="36"/>
  <c r="H754" i="36"/>
  <c r="H753" i="36"/>
  <c r="H752" i="36"/>
  <c r="H751" i="36"/>
  <c r="H750" i="36"/>
  <c r="H749" i="36"/>
  <c r="H748" i="36"/>
  <c r="H747" i="36"/>
  <c r="H746" i="36"/>
  <c r="H745" i="36"/>
  <c r="H744" i="36"/>
  <c r="H743" i="36"/>
  <c r="H742" i="36"/>
  <c r="H741" i="36"/>
  <c r="H740" i="36"/>
  <c r="H739" i="36"/>
  <c r="H738" i="36"/>
  <c r="H737" i="36"/>
  <c r="H736" i="36"/>
  <c r="H735" i="36"/>
  <c r="H734" i="36"/>
  <c r="H733" i="36"/>
  <c r="H732" i="36"/>
  <c r="H731" i="36"/>
  <c r="H730" i="36"/>
  <c r="H729" i="36"/>
  <c r="H728" i="36"/>
  <c r="H727" i="36"/>
  <c r="H726" i="36"/>
  <c r="H725" i="36"/>
  <c r="H724" i="36"/>
  <c r="H723" i="36"/>
  <c r="H722" i="36"/>
  <c r="H721" i="36"/>
  <c r="H720" i="36"/>
  <c r="H719" i="36"/>
  <c r="H718" i="36"/>
  <c r="H717" i="36"/>
  <c r="H716" i="36"/>
  <c r="H715" i="36"/>
  <c r="H714" i="36"/>
  <c r="H713" i="36"/>
  <c r="H712" i="36"/>
  <c r="H711" i="36"/>
  <c r="H710" i="36"/>
  <c r="H709" i="36"/>
  <c r="H708" i="36"/>
  <c r="H707" i="36"/>
  <c r="H706" i="36"/>
  <c r="H705" i="36"/>
  <c r="H704" i="36"/>
  <c r="H703" i="36"/>
  <c r="H702" i="36"/>
  <c r="H701" i="36"/>
  <c r="H700" i="36"/>
  <c r="H699" i="36"/>
  <c r="H698" i="36"/>
  <c r="H697" i="36"/>
  <c r="H696" i="36"/>
  <c r="H695" i="36"/>
  <c r="H694" i="36"/>
  <c r="H693" i="36"/>
  <c r="H692" i="36"/>
  <c r="H691" i="36"/>
  <c r="H690" i="36"/>
  <c r="H689" i="36"/>
  <c r="H688" i="36"/>
  <c r="H687" i="36"/>
  <c r="H686" i="36"/>
  <c r="H685" i="36"/>
  <c r="H684" i="36"/>
  <c r="H683" i="36"/>
  <c r="H682" i="36"/>
  <c r="H681" i="36"/>
  <c r="H680" i="36"/>
  <c r="H679" i="36"/>
  <c r="H678" i="36"/>
  <c r="H677" i="36"/>
  <c r="H676" i="36"/>
  <c r="H675" i="36"/>
  <c r="H674" i="36"/>
  <c r="H673" i="36"/>
  <c r="H672" i="36"/>
  <c r="H671" i="36"/>
  <c r="H670" i="36"/>
  <c r="H669" i="36"/>
  <c r="H668" i="36"/>
  <c r="H667" i="36"/>
  <c r="H666" i="36"/>
  <c r="H665" i="36"/>
  <c r="H664" i="36"/>
  <c r="H663" i="36"/>
  <c r="H662" i="36"/>
  <c r="H661" i="36"/>
  <c r="H660" i="36"/>
  <c r="H659" i="36"/>
  <c r="H658" i="36"/>
  <c r="H657" i="36"/>
  <c r="H656" i="36"/>
  <c r="H655" i="36"/>
  <c r="H654" i="36"/>
  <c r="H653" i="36"/>
  <c r="H652" i="36"/>
  <c r="H651" i="36"/>
  <c r="H650" i="36"/>
  <c r="H649" i="36"/>
  <c r="H648" i="36"/>
  <c r="H647" i="36"/>
  <c r="H646" i="36"/>
  <c r="H645" i="36"/>
  <c r="H644" i="36"/>
  <c r="H643" i="36"/>
  <c r="H642" i="36"/>
  <c r="H641" i="36"/>
  <c r="H640" i="36"/>
  <c r="H639" i="36"/>
  <c r="H638" i="36"/>
  <c r="H637" i="36"/>
  <c r="H636" i="36"/>
  <c r="H635" i="36"/>
  <c r="H634" i="36"/>
  <c r="H633" i="36"/>
  <c r="H632" i="36"/>
  <c r="H631" i="36"/>
  <c r="H630" i="36"/>
  <c r="H629" i="36"/>
  <c r="H628" i="36"/>
  <c r="H627" i="36"/>
  <c r="H626" i="36"/>
  <c r="H625" i="36"/>
  <c r="H624" i="36"/>
  <c r="H623" i="36"/>
  <c r="H622" i="36"/>
  <c r="H621" i="36"/>
  <c r="H620" i="36"/>
  <c r="H619" i="36"/>
  <c r="H618" i="36"/>
  <c r="H617" i="36"/>
  <c r="H616" i="36"/>
  <c r="H615" i="36"/>
  <c r="H614" i="36"/>
  <c r="H613" i="36"/>
  <c r="H612" i="36"/>
  <c r="H611" i="36"/>
  <c r="H610" i="36"/>
  <c r="H609" i="36"/>
  <c r="H608" i="36"/>
  <c r="H607" i="36"/>
  <c r="H606" i="36"/>
  <c r="H605" i="36"/>
  <c r="H604" i="36"/>
  <c r="H603" i="36"/>
  <c r="H602" i="36"/>
  <c r="H601" i="36"/>
  <c r="H600" i="36"/>
  <c r="H599" i="36"/>
  <c r="H598" i="36"/>
  <c r="H597" i="36"/>
  <c r="H596" i="36"/>
  <c r="H595" i="36"/>
  <c r="H594" i="36"/>
  <c r="H593" i="36"/>
  <c r="H592" i="36"/>
  <c r="H591" i="36"/>
  <c r="H590" i="36"/>
  <c r="H589" i="36"/>
  <c r="H588" i="36"/>
  <c r="H587" i="36"/>
  <c r="H586" i="36"/>
  <c r="H585" i="36"/>
  <c r="H584" i="36"/>
  <c r="H583" i="36"/>
  <c r="H582" i="36"/>
  <c r="H581" i="36"/>
  <c r="H580" i="36"/>
  <c r="H579" i="36"/>
  <c r="H578" i="36"/>
  <c r="H577" i="36"/>
  <c r="H576" i="36"/>
  <c r="H575" i="36"/>
  <c r="H574" i="36"/>
  <c r="H573" i="36"/>
  <c r="H572" i="36"/>
  <c r="H571" i="36"/>
  <c r="H570" i="36"/>
  <c r="H569" i="36"/>
  <c r="H568" i="36"/>
  <c r="H567" i="36"/>
  <c r="H566" i="36"/>
  <c r="H565" i="36"/>
  <c r="H564" i="36"/>
  <c r="H563" i="36"/>
  <c r="H562" i="36"/>
  <c r="H561" i="36"/>
  <c r="H560" i="36"/>
  <c r="H559" i="36"/>
  <c r="H558" i="36"/>
  <c r="H557" i="36"/>
  <c r="H556" i="36"/>
  <c r="H555" i="36"/>
  <c r="H554" i="36"/>
  <c r="H553" i="36"/>
  <c r="H552" i="36"/>
  <c r="H551" i="36"/>
  <c r="H550" i="36"/>
  <c r="H549" i="36"/>
  <c r="H548" i="36"/>
  <c r="H547" i="36"/>
  <c r="H546" i="36"/>
  <c r="H545" i="36"/>
  <c r="H544" i="36"/>
  <c r="H543" i="36"/>
  <c r="H542" i="36"/>
  <c r="H541" i="36"/>
  <c r="H540" i="36"/>
  <c r="H539" i="36"/>
  <c r="H538" i="36"/>
  <c r="H537" i="36"/>
  <c r="H536" i="36"/>
  <c r="H535" i="36"/>
  <c r="H534" i="36"/>
  <c r="H533" i="36"/>
  <c r="H532" i="36"/>
  <c r="H531" i="36"/>
  <c r="H530" i="36"/>
  <c r="H529" i="36"/>
  <c r="H528" i="36"/>
  <c r="H527" i="36"/>
  <c r="H526" i="36"/>
  <c r="H525" i="36"/>
  <c r="H524" i="36"/>
  <c r="H523" i="36"/>
  <c r="H522" i="36"/>
  <c r="H521" i="36"/>
  <c r="H520" i="36"/>
  <c r="H519" i="36"/>
  <c r="H518" i="36"/>
  <c r="H517" i="36"/>
  <c r="H516" i="36"/>
  <c r="H515" i="36"/>
  <c r="H514" i="36"/>
  <c r="H513" i="36"/>
  <c r="H512" i="36"/>
  <c r="H511" i="36"/>
  <c r="H510" i="36"/>
  <c r="H509" i="36"/>
  <c r="H508" i="36"/>
  <c r="H507" i="36"/>
  <c r="H506" i="36"/>
  <c r="H505" i="36"/>
  <c r="H504" i="36"/>
  <c r="H503" i="36"/>
  <c r="H502" i="36"/>
  <c r="H501" i="36"/>
  <c r="H500" i="36"/>
  <c r="H499" i="36"/>
  <c r="H498" i="36"/>
  <c r="H497" i="36"/>
  <c r="H496" i="36"/>
  <c r="H495" i="36"/>
  <c r="H494" i="36"/>
  <c r="H493" i="36"/>
  <c r="H492" i="36"/>
  <c r="H491" i="36"/>
  <c r="H490" i="36"/>
  <c r="H489" i="36"/>
  <c r="H488" i="36"/>
  <c r="H487" i="36"/>
  <c r="H486" i="36"/>
  <c r="H485" i="36"/>
  <c r="H484" i="36"/>
  <c r="H483" i="36"/>
  <c r="H482" i="36"/>
  <c r="H481" i="36"/>
  <c r="H480" i="36"/>
  <c r="H479" i="36"/>
  <c r="H478" i="36"/>
  <c r="H477" i="36"/>
  <c r="H476" i="36"/>
  <c r="H475" i="36"/>
  <c r="H474" i="36"/>
  <c r="H473" i="36"/>
  <c r="H472" i="36"/>
  <c r="H471" i="36"/>
  <c r="H470" i="36"/>
  <c r="H469" i="36"/>
  <c r="H468" i="36"/>
  <c r="H467" i="36"/>
  <c r="H466" i="36"/>
  <c r="H465" i="36"/>
  <c r="H464" i="36"/>
  <c r="H463" i="36"/>
  <c r="H462" i="36"/>
  <c r="H461" i="36"/>
  <c r="H460" i="36"/>
  <c r="H459" i="36"/>
  <c r="H458" i="36"/>
  <c r="H457" i="36"/>
  <c r="H456" i="36"/>
  <c r="H455" i="36"/>
  <c r="H454" i="36"/>
  <c r="H453" i="36"/>
  <c r="H452" i="36"/>
  <c r="H451" i="36"/>
  <c r="H450" i="36"/>
  <c r="H449" i="36"/>
  <c r="H448" i="36"/>
  <c r="H447" i="36"/>
  <c r="H446" i="36"/>
  <c r="H445" i="36"/>
  <c r="H444" i="36"/>
  <c r="H443" i="36"/>
  <c r="H442" i="36"/>
  <c r="H441" i="36"/>
  <c r="H440" i="36"/>
  <c r="H439" i="36"/>
  <c r="H438" i="36"/>
  <c r="H437" i="36"/>
  <c r="H436" i="36"/>
  <c r="H435" i="36"/>
  <c r="H434" i="36"/>
  <c r="H433" i="36"/>
  <c r="H432" i="36"/>
  <c r="H431" i="36"/>
  <c r="H430" i="36"/>
  <c r="H429" i="36"/>
  <c r="H428" i="36"/>
  <c r="H427" i="36"/>
  <c r="H426" i="36"/>
  <c r="H425" i="36"/>
  <c r="H424" i="36"/>
  <c r="H423" i="36"/>
  <c r="H422" i="36"/>
  <c r="H421" i="36"/>
  <c r="H420" i="36"/>
  <c r="H419" i="36"/>
  <c r="H418" i="36"/>
  <c r="H417" i="36"/>
  <c r="H416" i="36"/>
  <c r="H415" i="36"/>
  <c r="H414" i="36"/>
  <c r="H413" i="36"/>
  <c r="H412" i="36"/>
  <c r="H411" i="36"/>
  <c r="H410" i="36"/>
  <c r="H409" i="36"/>
  <c r="H408" i="36"/>
  <c r="H407" i="36"/>
  <c r="H406" i="36"/>
  <c r="H405" i="36"/>
  <c r="H404" i="36"/>
  <c r="H403" i="36"/>
  <c r="H402" i="36"/>
  <c r="H401" i="36"/>
  <c r="H400" i="36"/>
  <c r="H399" i="36"/>
  <c r="H398" i="36"/>
  <c r="H397" i="36"/>
  <c r="H396" i="36"/>
  <c r="H395" i="36"/>
  <c r="H394" i="36"/>
  <c r="H393" i="36"/>
  <c r="H392" i="36"/>
  <c r="H391" i="36"/>
  <c r="H390" i="36"/>
  <c r="H389" i="36"/>
  <c r="H388" i="36"/>
  <c r="H387" i="36"/>
  <c r="H386" i="36"/>
  <c r="H385" i="36"/>
  <c r="H384" i="36"/>
  <c r="H383" i="36"/>
  <c r="H382" i="36"/>
  <c r="H381" i="36"/>
  <c r="H380" i="36"/>
  <c r="H379" i="36"/>
  <c r="H378" i="36"/>
  <c r="H377" i="36"/>
  <c r="H376" i="36"/>
  <c r="H375" i="36"/>
  <c r="H374" i="36"/>
  <c r="H373" i="36"/>
  <c r="H372" i="36"/>
  <c r="H371" i="36"/>
  <c r="H370" i="36"/>
  <c r="H369" i="36"/>
  <c r="H368" i="36"/>
  <c r="H367" i="36"/>
  <c r="H366" i="36"/>
  <c r="H365" i="36"/>
  <c r="H364" i="36"/>
  <c r="H363" i="36"/>
  <c r="H362" i="36"/>
  <c r="H361" i="36"/>
  <c r="H360" i="36"/>
  <c r="H359" i="36"/>
  <c r="H358" i="36"/>
  <c r="H357" i="36"/>
  <c r="H356" i="36"/>
  <c r="H355" i="36"/>
  <c r="H354" i="36"/>
  <c r="H353" i="36"/>
  <c r="H352" i="36"/>
  <c r="H351" i="36"/>
  <c r="H350" i="36"/>
  <c r="H349" i="36"/>
  <c r="H348" i="36"/>
  <c r="H347" i="36"/>
  <c r="H346" i="36"/>
  <c r="H345" i="36"/>
  <c r="H344" i="36"/>
  <c r="H343" i="36"/>
  <c r="H342" i="36"/>
  <c r="H341" i="36"/>
  <c r="H340" i="36"/>
  <c r="H339" i="36"/>
  <c r="H338" i="36"/>
  <c r="H337" i="36"/>
  <c r="H336" i="36"/>
  <c r="H335" i="36"/>
  <c r="H334" i="36"/>
  <c r="H333" i="36"/>
  <c r="H332" i="36"/>
  <c r="H331" i="36"/>
  <c r="H330" i="36"/>
  <c r="H329" i="36"/>
  <c r="H328" i="36"/>
  <c r="H327" i="36"/>
  <c r="H326" i="36"/>
  <c r="H325" i="36"/>
  <c r="H324" i="36"/>
  <c r="H323" i="36"/>
  <c r="H322" i="36"/>
  <c r="H321" i="36"/>
  <c r="H320" i="36"/>
  <c r="H319" i="36"/>
  <c r="H318" i="36"/>
  <c r="H317" i="36"/>
  <c r="H316" i="36"/>
  <c r="H315" i="36"/>
  <c r="H314" i="36"/>
  <c r="H313" i="36"/>
  <c r="H312" i="36"/>
  <c r="H311" i="36"/>
  <c r="H310" i="36"/>
  <c r="H309" i="36"/>
  <c r="H308" i="36"/>
  <c r="H307" i="36"/>
  <c r="H306" i="36"/>
  <c r="H305" i="36"/>
  <c r="H304" i="36"/>
  <c r="H303" i="36"/>
  <c r="H302" i="36"/>
  <c r="H301" i="36"/>
  <c r="H300" i="36"/>
  <c r="H299" i="36"/>
  <c r="H298" i="36"/>
  <c r="H297" i="36"/>
  <c r="H296" i="36"/>
  <c r="H295" i="36"/>
  <c r="H294" i="36"/>
  <c r="H293" i="36"/>
  <c r="H292" i="36"/>
  <c r="H291" i="36"/>
  <c r="H290" i="36"/>
  <c r="H289" i="36"/>
  <c r="H288" i="36"/>
  <c r="H287" i="36"/>
  <c r="H286" i="36"/>
  <c r="H285" i="36"/>
  <c r="H284" i="36"/>
  <c r="H283" i="36"/>
  <c r="H282" i="36"/>
  <c r="H281" i="36"/>
  <c r="H280" i="36"/>
  <c r="H279" i="36"/>
  <c r="H278" i="36"/>
  <c r="H277" i="36"/>
  <c r="H276" i="36"/>
  <c r="H275" i="36"/>
  <c r="H274" i="36"/>
  <c r="H273" i="36"/>
  <c r="H272" i="36"/>
  <c r="H271" i="36"/>
  <c r="H270" i="36"/>
  <c r="H269" i="36"/>
  <c r="H268" i="36"/>
  <c r="H267" i="36"/>
  <c r="H266" i="36"/>
  <c r="H265" i="36"/>
  <c r="H264" i="36"/>
  <c r="H263" i="36"/>
  <c r="H262" i="36"/>
  <c r="H261" i="36"/>
  <c r="H260" i="36"/>
  <c r="H259" i="36"/>
  <c r="H258" i="36"/>
  <c r="H257" i="36"/>
  <c r="H256" i="36"/>
  <c r="H255" i="36"/>
  <c r="H254" i="36"/>
  <c r="H253" i="36"/>
  <c r="H252" i="36"/>
  <c r="H251" i="36"/>
  <c r="H250" i="36"/>
  <c r="H249" i="36"/>
  <c r="H248" i="36"/>
  <c r="H247" i="36"/>
  <c r="H246" i="36"/>
  <c r="H245" i="36"/>
  <c r="H244" i="36"/>
  <c r="H243" i="36"/>
  <c r="H242" i="36"/>
  <c r="H241" i="36"/>
  <c r="H240" i="36"/>
  <c r="H239" i="36"/>
  <c r="H238" i="36"/>
  <c r="H237" i="36"/>
  <c r="H236" i="36"/>
  <c r="H235" i="36"/>
  <c r="H234" i="36"/>
  <c r="H233" i="36"/>
  <c r="H232" i="36"/>
  <c r="H231" i="36"/>
  <c r="H230" i="36"/>
  <c r="H229" i="36"/>
  <c r="H228" i="36"/>
  <c r="H227" i="36"/>
  <c r="H226" i="36"/>
  <c r="H225" i="36"/>
  <c r="H224" i="36"/>
  <c r="H223" i="36"/>
  <c r="H222" i="36"/>
  <c r="H221" i="36"/>
  <c r="H220" i="36"/>
  <c r="H219" i="36"/>
  <c r="H218" i="36"/>
  <c r="H217" i="36"/>
  <c r="H216" i="36"/>
  <c r="H215" i="36"/>
  <c r="H214" i="36"/>
  <c r="H213" i="36"/>
  <c r="H212" i="36"/>
  <c r="H211" i="36"/>
  <c r="H210" i="36"/>
  <c r="H209" i="36"/>
  <c r="H208" i="36"/>
  <c r="H207" i="36"/>
  <c r="H206" i="36"/>
  <c r="H205" i="36"/>
  <c r="H204" i="36"/>
  <c r="H203" i="36"/>
  <c r="H202" i="36"/>
  <c r="H201" i="36"/>
  <c r="H200" i="36"/>
  <c r="H199" i="36"/>
  <c r="H198" i="36"/>
  <c r="H197" i="36"/>
  <c r="H196" i="36"/>
  <c r="H195" i="36"/>
  <c r="H194" i="36"/>
  <c r="H193" i="36"/>
  <c r="H192" i="36"/>
  <c r="H191" i="36"/>
  <c r="H190" i="36"/>
  <c r="H189" i="36"/>
  <c r="H188" i="36"/>
  <c r="H187" i="36"/>
  <c r="H186" i="36"/>
  <c r="H185" i="36"/>
  <c r="H184" i="36"/>
  <c r="H183" i="36"/>
  <c r="H182" i="36"/>
  <c r="H181" i="36"/>
  <c r="H180" i="36"/>
  <c r="H179" i="36"/>
  <c r="H178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/>
  <c r="H162" i="36"/>
  <c r="H161" i="36"/>
  <c r="H160" i="36"/>
  <c r="H159" i="36"/>
  <c r="H158" i="36"/>
  <c r="H157" i="36"/>
  <c r="H156" i="36"/>
  <c r="H155" i="36"/>
  <c r="H154" i="36"/>
  <c r="H153" i="36"/>
  <c r="H152" i="36"/>
  <c r="H151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H131" i="36"/>
  <c r="H130" i="36"/>
  <c r="H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H4" i="36"/>
  <c r="AB42" i="35"/>
  <c r="AA42" i="35"/>
  <c r="Z42" i="35"/>
  <c r="Y42" i="35"/>
  <c r="M42" i="35"/>
  <c r="L42" i="35"/>
  <c r="J42" i="35"/>
  <c r="I42" i="35"/>
  <c r="H42" i="35"/>
  <c r="AB41" i="35"/>
  <c r="AA41" i="35"/>
  <c r="Z41" i="35"/>
  <c r="Y41" i="35"/>
  <c r="M41" i="35"/>
  <c r="L41" i="35"/>
  <c r="J41" i="35"/>
  <c r="I41" i="35"/>
  <c r="H41" i="35"/>
  <c r="AB40" i="35"/>
  <c r="AA40" i="35"/>
  <c r="Z40" i="35"/>
  <c r="Y40" i="35"/>
  <c r="M40" i="35"/>
  <c r="L40" i="35"/>
  <c r="J40" i="35"/>
  <c r="I40" i="35"/>
  <c r="H40" i="35"/>
  <c r="AB39" i="35"/>
  <c r="AA39" i="35"/>
  <c r="Z39" i="35"/>
  <c r="Y39" i="35"/>
  <c r="M39" i="35"/>
  <c r="L39" i="35"/>
  <c r="J39" i="35"/>
  <c r="I39" i="35"/>
  <c r="H39" i="35"/>
  <c r="AB38" i="35"/>
  <c r="AA38" i="35"/>
  <c r="Z38" i="35"/>
  <c r="Y38" i="35"/>
  <c r="M38" i="35"/>
  <c r="L38" i="35"/>
  <c r="J38" i="35"/>
  <c r="I38" i="35"/>
  <c r="H38" i="35"/>
  <c r="AB37" i="35"/>
  <c r="AA37" i="35"/>
  <c r="Z37" i="35"/>
  <c r="Y37" i="35"/>
  <c r="M37" i="35"/>
  <c r="L37" i="35"/>
  <c r="J37" i="35"/>
  <c r="I37" i="35"/>
  <c r="H37" i="35"/>
  <c r="AB36" i="35"/>
  <c r="AA36" i="35"/>
  <c r="Z36" i="35"/>
  <c r="Y36" i="35"/>
  <c r="M36" i="35"/>
  <c r="L36" i="35"/>
  <c r="J36" i="35"/>
  <c r="I36" i="35"/>
  <c r="H36" i="35"/>
  <c r="AB35" i="35"/>
  <c r="AA35" i="35"/>
  <c r="Z35" i="35"/>
  <c r="Y35" i="35"/>
  <c r="M35" i="35"/>
  <c r="L35" i="35"/>
  <c r="J35" i="35"/>
  <c r="I35" i="35"/>
  <c r="H35" i="35"/>
  <c r="AB34" i="35"/>
  <c r="AA34" i="35"/>
  <c r="Z34" i="35"/>
  <c r="Y34" i="35"/>
  <c r="M34" i="35"/>
  <c r="L34" i="35"/>
  <c r="J34" i="35"/>
  <c r="I34" i="35"/>
  <c r="H34" i="35"/>
  <c r="AB33" i="35"/>
  <c r="AA33" i="35"/>
  <c r="Z33" i="35"/>
  <c r="Y33" i="35"/>
  <c r="M33" i="35"/>
  <c r="L33" i="35"/>
  <c r="J33" i="35"/>
  <c r="I33" i="35"/>
  <c r="H33" i="35"/>
  <c r="AB32" i="35"/>
  <c r="Y32" i="35"/>
  <c r="L32" i="35"/>
  <c r="I32" i="35"/>
  <c r="AA32" i="35" s="1"/>
  <c r="H32" i="35"/>
  <c r="Z32" i="35" s="1"/>
  <c r="AA31" i="35"/>
  <c r="Z31" i="35"/>
  <c r="M31" i="35"/>
  <c r="L31" i="35"/>
  <c r="I31" i="35"/>
  <c r="Y31" i="35" s="1"/>
  <c r="H31" i="35"/>
  <c r="AB31" i="35" s="1"/>
  <c r="AB30" i="35"/>
  <c r="AA30" i="35"/>
  <c r="Z30" i="35"/>
  <c r="Y30" i="35"/>
  <c r="M30" i="35"/>
  <c r="L30" i="35"/>
  <c r="J30" i="35"/>
  <c r="I30" i="35"/>
  <c r="H30" i="35"/>
  <c r="AB29" i="35"/>
  <c r="AA29" i="35"/>
  <c r="Z29" i="35"/>
  <c r="Y29" i="35"/>
  <c r="M29" i="35"/>
  <c r="L29" i="35"/>
  <c r="J29" i="35"/>
  <c r="I29" i="35"/>
  <c r="H29" i="35"/>
  <c r="AB28" i="35"/>
  <c r="AA28" i="35"/>
  <c r="Z28" i="35"/>
  <c r="Y28" i="35"/>
  <c r="M28" i="35"/>
  <c r="L28" i="35"/>
  <c r="J28" i="35"/>
  <c r="I28" i="35"/>
  <c r="H28" i="35"/>
  <c r="AA27" i="35"/>
  <c r="M27" i="35"/>
  <c r="I27" i="35"/>
  <c r="Y27" i="35" s="1"/>
  <c r="H27" i="35"/>
  <c r="AB27" i="35" s="1"/>
  <c r="I26" i="35"/>
  <c r="Y26" i="35" s="1"/>
  <c r="H26" i="35"/>
  <c r="AB26" i="35" s="1"/>
  <c r="AB25" i="35"/>
  <c r="AA25" i="35"/>
  <c r="Z25" i="35"/>
  <c r="Y25" i="35"/>
  <c r="M25" i="35"/>
  <c r="L25" i="35"/>
  <c r="J25" i="35"/>
  <c r="I25" i="35"/>
  <c r="H25" i="35"/>
  <c r="AB24" i="35"/>
  <c r="AA24" i="35"/>
  <c r="Z24" i="35"/>
  <c r="Y24" i="35"/>
  <c r="M24" i="35"/>
  <c r="L24" i="35"/>
  <c r="J24" i="35"/>
  <c r="I24" i="35"/>
  <c r="H24" i="35"/>
  <c r="AB23" i="35"/>
  <c r="AA23" i="35"/>
  <c r="Z23" i="35"/>
  <c r="Y23" i="35"/>
  <c r="M23" i="35"/>
  <c r="L23" i="35"/>
  <c r="J23" i="35"/>
  <c r="I23" i="35"/>
  <c r="H23" i="35"/>
  <c r="AB22" i="35"/>
  <c r="AA22" i="35"/>
  <c r="Z22" i="35"/>
  <c r="Y22" i="35"/>
  <c r="M22" i="35"/>
  <c r="L22" i="35"/>
  <c r="J22" i="35"/>
  <c r="I22" i="35"/>
  <c r="H22" i="35"/>
  <c r="Z21" i="35"/>
  <c r="I21" i="35"/>
  <c r="Y21" i="35" s="1"/>
  <c r="H21" i="35"/>
  <c r="AB21" i="35" s="1"/>
  <c r="AA20" i="35"/>
  <c r="Z20" i="35"/>
  <c r="L20" i="35"/>
  <c r="I20" i="35"/>
  <c r="Y20" i="35" s="1"/>
  <c r="H20" i="35"/>
  <c r="AB20" i="35" s="1"/>
  <c r="AB19" i="35"/>
  <c r="AA19" i="35"/>
  <c r="Z19" i="35"/>
  <c r="Y19" i="35"/>
  <c r="M19" i="35"/>
  <c r="L19" i="35"/>
  <c r="J19" i="35"/>
  <c r="I19" i="35"/>
  <c r="H19" i="35"/>
  <c r="AB18" i="35"/>
  <c r="AA18" i="35"/>
  <c r="Z18" i="35"/>
  <c r="Y18" i="35"/>
  <c r="M18" i="35"/>
  <c r="L18" i="35"/>
  <c r="J18" i="35"/>
  <c r="I18" i="35"/>
  <c r="H18" i="35"/>
  <c r="AA17" i="35"/>
  <c r="Y17" i="35"/>
  <c r="M17" i="35"/>
  <c r="I17" i="35"/>
  <c r="H17" i="35"/>
  <c r="Z17" i="35" s="1"/>
  <c r="AB16" i="35"/>
  <c r="Y16" i="35"/>
  <c r="I16" i="35"/>
  <c r="AA16" i="35" s="1"/>
  <c r="H16" i="35"/>
  <c r="Z16" i="35" s="1"/>
  <c r="AB15" i="35"/>
  <c r="AA15" i="35"/>
  <c r="Z15" i="35"/>
  <c r="Y15" i="35"/>
  <c r="M15" i="35"/>
  <c r="L15" i="35"/>
  <c r="J15" i="35"/>
  <c r="I15" i="35"/>
  <c r="H15" i="35"/>
  <c r="AB14" i="35"/>
  <c r="AA14" i="35"/>
  <c r="Z14" i="35"/>
  <c r="Y14" i="35"/>
  <c r="M14" i="35"/>
  <c r="L14" i="35"/>
  <c r="J14" i="35"/>
  <c r="I14" i="35"/>
  <c r="H14" i="35"/>
  <c r="Z13" i="35"/>
  <c r="I13" i="35"/>
  <c r="Y13" i="35" s="1"/>
  <c r="H13" i="35"/>
  <c r="AB13" i="35" s="1"/>
  <c r="AA12" i="35"/>
  <c r="Z12" i="35"/>
  <c r="L12" i="35"/>
  <c r="I12" i="35"/>
  <c r="Y12" i="35" s="1"/>
  <c r="H12" i="35"/>
  <c r="AB12" i="35" s="1"/>
  <c r="AB11" i="35"/>
  <c r="AA11" i="35"/>
  <c r="Z11" i="35"/>
  <c r="Y11" i="35"/>
  <c r="M11" i="35"/>
  <c r="L11" i="35"/>
  <c r="J11" i="35"/>
  <c r="I11" i="35"/>
  <c r="H11" i="35"/>
  <c r="AB10" i="35"/>
  <c r="AA10" i="35"/>
  <c r="Z10" i="35"/>
  <c r="Y10" i="35"/>
  <c r="M10" i="35"/>
  <c r="L10" i="35"/>
  <c r="J10" i="35"/>
  <c r="I10" i="35"/>
  <c r="H10" i="35"/>
  <c r="Z9" i="35"/>
  <c r="I9" i="35"/>
  <c r="Y9" i="35" s="1"/>
  <c r="H9" i="35"/>
  <c r="Q33" i="35" s="1"/>
  <c r="L9" i="35" l="1"/>
  <c r="AA9" i="35"/>
  <c r="M12" i="35"/>
  <c r="L13" i="35"/>
  <c r="AA13" i="35"/>
  <c r="L16" i="35"/>
  <c r="AB17" i="35"/>
  <c r="M20" i="35"/>
  <c r="L21" i="35"/>
  <c r="AA21" i="35"/>
  <c r="Z26" i="35"/>
  <c r="M32" i="35"/>
  <c r="M9" i="35"/>
  <c r="AB9" i="35"/>
  <c r="M13" i="35"/>
  <c r="M16" i="35"/>
  <c r="M21" i="35"/>
  <c r="L26" i="35"/>
  <c r="AA26" i="35"/>
  <c r="Z27" i="35"/>
  <c r="Q32" i="35"/>
  <c r="Q34" i="35"/>
  <c r="F40" i="36"/>
  <c r="F48" i="36"/>
  <c r="F56" i="36"/>
  <c r="F64" i="36"/>
  <c r="F72" i="36"/>
  <c r="F80" i="36"/>
  <c r="F88" i="36"/>
  <c r="F96" i="36"/>
  <c r="F104" i="36"/>
  <c r="F112" i="36"/>
  <c r="F120" i="36"/>
  <c r="F409" i="36"/>
  <c r="F441" i="36"/>
  <c r="F488" i="36"/>
  <c r="F520" i="36"/>
  <c r="F552" i="36"/>
  <c r="L17" i="35"/>
  <c r="M26" i="35"/>
  <c r="L27" i="35"/>
  <c r="F177" i="36"/>
  <c r="F181" i="36"/>
  <c r="F185" i="36"/>
  <c r="F189" i="36"/>
  <c r="F193" i="36"/>
  <c r="F197" i="36"/>
  <c r="F201" i="36"/>
  <c r="F205" i="36"/>
  <c r="F209" i="36"/>
  <c r="F213" i="36"/>
  <c r="F217" i="36"/>
  <c r="F221" i="36"/>
  <c r="F225" i="36"/>
  <c r="F227" i="36"/>
  <c r="F229" i="36"/>
  <c r="F231" i="36"/>
  <c r="F233" i="36"/>
  <c r="F235" i="36"/>
  <c r="F237" i="36"/>
  <c r="F239" i="36"/>
  <c r="F241" i="36"/>
  <c r="F243" i="36"/>
  <c r="F245" i="36"/>
  <c r="F247" i="36"/>
  <c r="F249" i="36"/>
  <c r="F251" i="36"/>
  <c r="F253" i="36"/>
  <c r="F255" i="36"/>
  <c r="F257" i="36"/>
  <c r="F265" i="36"/>
  <c r="F273" i="36"/>
  <c r="F281" i="36"/>
  <c r="F289" i="36"/>
  <c r="F297" i="36"/>
  <c r="F305" i="36"/>
  <c r="F313" i="36"/>
  <c r="F321" i="36"/>
  <c r="F329" i="36"/>
  <c r="F337" i="36"/>
  <c r="F345" i="36"/>
  <c r="F353" i="36"/>
  <c r="F361" i="36"/>
  <c r="F369" i="36"/>
  <c r="F377" i="36"/>
  <c r="F385" i="36"/>
  <c r="F391" i="36"/>
  <c r="F394" i="36"/>
  <c r="F397" i="36"/>
  <c r="F407" i="36"/>
  <c r="F410" i="36"/>
  <c r="F413" i="36"/>
  <c r="F423" i="36"/>
  <c r="F426" i="36"/>
  <c r="F429" i="36"/>
  <c r="F439" i="36"/>
  <c r="F442" i="36"/>
  <c r="F445" i="36"/>
  <c r="F455" i="36"/>
  <c r="F458" i="36"/>
  <c r="F461" i="36"/>
  <c r="F485" i="36"/>
  <c r="F496" i="36"/>
  <c r="F517" i="36"/>
  <c r="F528" i="36"/>
  <c r="F549" i="36"/>
  <c r="F401" i="36"/>
  <c r="F417" i="36"/>
  <c r="F433" i="36"/>
  <c r="F449" i="36"/>
  <c r="F465" i="36"/>
  <c r="F472" i="36"/>
  <c r="F493" i="36"/>
  <c r="F504" i="36"/>
  <c r="F525" i="36"/>
  <c r="F536" i="36"/>
  <c r="F557" i="36"/>
  <c r="F560" i="36"/>
  <c r="F565" i="36"/>
  <c r="F568" i="36"/>
  <c r="F573" i="36"/>
  <c r="F576" i="36"/>
  <c r="F581" i="36"/>
  <c r="F584" i="36"/>
  <c r="F589" i="36"/>
  <c r="F597" i="36"/>
  <c r="F605" i="36"/>
  <c r="F618" i="36"/>
  <c r="F626" i="36"/>
  <c r="F634" i="36"/>
  <c r="F642" i="36"/>
  <c r="F651" i="36"/>
  <c r="F667" i="36"/>
  <c r="F683" i="36"/>
  <c r="F699" i="36"/>
  <c r="F715" i="36"/>
  <c r="F259" i="36"/>
  <c r="F263" i="36"/>
  <c r="F267" i="36"/>
  <c r="F271" i="36"/>
  <c r="F275" i="36"/>
  <c r="F279" i="36"/>
  <c r="F283" i="36"/>
  <c r="F287" i="36"/>
  <c r="F291" i="36"/>
  <c r="F295" i="36"/>
  <c r="F299" i="36"/>
  <c r="F303" i="36"/>
  <c r="F307" i="36"/>
  <c r="F311" i="36"/>
  <c r="F315" i="36"/>
  <c r="F319" i="36"/>
  <c r="F323" i="36"/>
  <c r="F327" i="36"/>
  <c r="F331" i="36"/>
  <c r="F335" i="36"/>
  <c r="F339" i="36"/>
  <c r="F343" i="36"/>
  <c r="F347" i="36"/>
  <c r="F351" i="36"/>
  <c r="F355" i="36"/>
  <c r="F359" i="36"/>
  <c r="F363" i="36"/>
  <c r="F367" i="36"/>
  <c r="F371" i="36"/>
  <c r="F375" i="36"/>
  <c r="F379" i="36"/>
  <c r="F383" i="36"/>
  <c r="F387" i="36"/>
  <c r="F390" i="36"/>
  <c r="F398" i="36"/>
  <c r="F406" i="36"/>
  <c r="F414" i="36"/>
  <c r="F422" i="36"/>
  <c r="F430" i="36"/>
  <c r="F438" i="36"/>
  <c r="F446" i="36"/>
  <c r="F454" i="36"/>
  <c r="F462" i="36"/>
  <c r="F467" i="36"/>
  <c r="F470" i="36"/>
  <c r="F475" i="36"/>
  <c r="F478" i="36"/>
  <c r="F483" i="36"/>
  <c r="F486" i="36"/>
  <c r="F491" i="36"/>
  <c r="F494" i="36"/>
  <c r="F499" i="36"/>
  <c r="F502" i="36"/>
  <c r="F507" i="36"/>
  <c r="F510" i="36"/>
  <c r="F515" i="36"/>
  <c r="F518" i="36"/>
  <c r="F523" i="36"/>
  <c r="F526" i="36"/>
  <c r="F531" i="36"/>
  <c r="F534" i="36"/>
  <c r="F539" i="36"/>
  <c r="F542" i="36"/>
  <c r="F547" i="36"/>
  <c r="F550" i="36"/>
  <c r="F555" i="36"/>
  <c r="F558" i="36"/>
  <c r="F563" i="36"/>
  <c r="F566" i="36"/>
  <c r="F571" i="36"/>
  <c r="F574" i="36"/>
  <c r="F579" i="36"/>
  <c r="F582" i="36"/>
  <c r="F587" i="36"/>
  <c r="F595" i="36"/>
  <c r="F603" i="36"/>
  <c r="F611" i="36"/>
  <c r="F619" i="36"/>
  <c r="F627" i="36"/>
  <c r="F635" i="36"/>
  <c r="F643" i="36"/>
  <c r="F655" i="36"/>
  <c r="F671" i="36"/>
  <c r="F687" i="36"/>
  <c r="F703" i="36"/>
  <c r="F719" i="36"/>
  <c r="F792" i="36"/>
  <c r="F800" i="36"/>
  <c r="F808" i="36"/>
  <c r="F816" i="36"/>
  <c r="F824" i="36"/>
  <c r="F832" i="36"/>
  <c r="F840" i="36"/>
  <c r="F395" i="36"/>
  <c r="F403" i="36"/>
  <c r="F411" i="36"/>
  <c r="F419" i="36"/>
  <c r="F427" i="36"/>
  <c r="F435" i="36"/>
  <c r="F443" i="36"/>
  <c r="F451" i="36"/>
  <c r="F459" i="36"/>
  <c r="F468" i="36"/>
  <c r="F473" i="36"/>
  <c r="F476" i="36"/>
  <c r="F481" i="36"/>
  <c r="F484" i="36"/>
  <c r="F489" i="36"/>
  <c r="F492" i="36"/>
  <c r="F497" i="36"/>
  <c r="F500" i="36"/>
  <c r="F505" i="36"/>
  <c r="F508" i="36"/>
  <c r="F513" i="36"/>
  <c r="F516" i="36"/>
  <c r="F521" i="36"/>
  <c r="F524" i="36"/>
  <c r="F529" i="36"/>
  <c r="F532" i="36"/>
  <c r="F537" i="36"/>
  <c r="F540" i="36"/>
  <c r="F545" i="36"/>
  <c r="F548" i="36"/>
  <c r="F553" i="36"/>
  <c r="F556" i="36"/>
  <c r="F561" i="36"/>
  <c r="F564" i="36"/>
  <c r="F569" i="36"/>
  <c r="F572" i="36"/>
  <c r="F577" i="36"/>
  <c r="F580" i="36"/>
  <c r="F585" i="36"/>
  <c r="F593" i="36"/>
  <c r="F601" i="36"/>
  <c r="F609" i="36"/>
  <c r="F614" i="36"/>
  <c r="F622" i="36"/>
  <c r="F630" i="36"/>
  <c r="F638" i="36"/>
  <c r="F646" i="36"/>
  <c r="F659" i="36"/>
  <c r="F675" i="36"/>
  <c r="F691" i="36"/>
  <c r="F707" i="36"/>
  <c r="F723" i="36"/>
  <c r="F466" i="36"/>
  <c r="F471" i="36"/>
  <c r="F474" i="36"/>
  <c r="F479" i="36"/>
  <c r="F482" i="36"/>
  <c r="F487" i="36"/>
  <c r="F490" i="36"/>
  <c r="F495" i="36"/>
  <c r="F498" i="36"/>
  <c r="F503" i="36"/>
  <c r="F506" i="36"/>
  <c r="F511" i="36"/>
  <c r="F514" i="36"/>
  <c r="F519" i="36"/>
  <c r="F522" i="36"/>
  <c r="F527" i="36"/>
  <c r="F530" i="36"/>
  <c r="F535" i="36"/>
  <c r="F538" i="36"/>
  <c r="F543" i="36"/>
  <c r="F546" i="36"/>
  <c r="F551" i="36"/>
  <c r="F554" i="36"/>
  <c r="F559" i="36"/>
  <c r="F562" i="36"/>
  <c r="F567" i="36"/>
  <c r="F570" i="36"/>
  <c r="F575" i="36"/>
  <c r="F578" i="36"/>
  <c r="F583" i="36"/>
  <c r="F591" i="36"/>
  <c r="F599" i="36"/>
  <c r="F607" i="36"/>
  <c r="F615" i="36"/>
  <c r="F623" i="36"/>
  <c r="F631" i="36"/>
  <c r="F639" i="36"/>
  <c r="F647" i="36"/>
  <c r="F663" i="36"/>
  <c r="F679" i="36"/>
  <c r="F695" i="36"/>
  <c r="F711" i="36"/>
  <c r="F727" i="36"/>
  <c r="F731" i="36"/>
  <c r="F735" i="36"/>
  <c r="F739" i="36"/>
  <c r="F743" i="36"/>
  <c r="F747" i="36"/>
  <c r="F751" i="36"/>
  <c r="F755" i="36"/>
  <c r="F759" i="36"/>
  <c r="F763" i="36"/>
  <c r="F767" i="36"/>
  <c r="F771" i="36"/>
  <c r="F775" i="36"/>
  <c r="F779" i="36"/>
  <c r="F783" i="36"/>
  <c r="F787" i="36"/>
  <c r="F791" i="36"/>
  <c r="F799" i="36"/>
  <c r="F807" i="36"/>
  <c r="F815" i="36"/>
  <c r="F823" i="36"/>
  <c r="F831" i="36"/>
  <c r="F839" i="36"/>
  <c r="F847" i="36"/>
  <c r="F855" i="36"/>
  <c r="F863" i="36"/>
  <c r="F871" i="36"/>
  <c r="F879" i="36"/>
  <c r="F887" i="36"/>
  <c r="F797" i="36"/>
  <c r="F805" i="36"/>
  <c r="F813" i="36"/>
  <c r="F821" i="36"/>
  <c r="F829" i="36"/>
  <c r="F837" i="36"/>
  <c r="F845" i="36"/>
  <c r="F853" i="36"/>
  <c r="F861" i="36"/>
  <c r="F869" i="36"/>
  <c r="F877" i="36"/>
  <c r="F885" i="36"/>
  <c r="F586" i="36"/>
  <c r="F588" i="36"/>
  <c r="F590" i="36"/>
  <c r="F592" i="36"/>
  <c r="F594" i="36"/>
  <c r="F596" i="36"/>
  <c r="F598" i="36"/>
  <c r="F600" i="36"/>
  <c r="F602" i="36"/>
  <c r="F604" i="36"/>
  <c r="F606" i="36"/>
  <c r="F608" i="36"/>
  <c r="F610" i="36"/>
  <c r="F612" i="36"/>
  <c r="F616" i="36"/>
  <c r="F620" i="36"/>
  <c r="F624" i="36"/>
  <c r="F628" i="36"/>
  <c r="F632" i="36"/>
  <c r="F636" i="36"/>
  <c r="F640" i="36"/>
  <c r="F644" i="36"/>
  <c r="F648" i="36"/>
  <c r="F652" i="36"/>
  <c r="F656" i="36"/>
  <c r="F660" i="36"/>
  <c r="F664" i="36"/>
  <c r="F668" i="36"/>
  <c r="F672" i="36"/>
  <c r="F676" i="36"/>
  <c r="F680" i="36"/>
  <c r="F684" i="36"/>
  <c r="F688" i="36"/>
  <c r="F692" i="36"/>
  <c r="F696" i="36"/>
  <c r="F700" i="36"/>
  <c r="F704" i="36"/>
  <c r="F708" i="36"/>
  <c r="F712" i="36"/>
  <c r="F716" i="36"/>
  <c r="F720" i="36"/>
  <c r="F724" i="36"/>
  <c r="F728" i="36"/>
  <c r="F732" i="36"/>
  <c r="F736" i="36"/>
  <c r="F740" i="36"/>
  <c r="F744" i="36"/>
  <c r="F748" i="36"/>
  <c r="F752" i="36"/>
  <c r="F756" i="36"/>
  <c r="F760" i="36"/>
  <c r="F764" i="36"/>
  <c r="F768" i="36"/>
  <c r="F772" i="36"/>
  <c r="F776" i="36"/>
  <c r="F780" i="36"/>
  <c r="F784" i="36"/>
  <c r="F788" i="36"/>
  <c r="F795" i="36"/>
  <c r="F803" i="36"/>
  <c r="F811" i="36"/>
  <c r="F819" i="36"/>
  <c r="F827" i="36"/>
  <c r="F835" i="36"/>
  <c r="F843" i="36"/>
  <c r="F851" i="36"/>
  <c r="F859" i="36"/>
  <c r="F867" i="36"/>
  <c r="F875" i="36"/>
  <c r="F883" i="36"/>
  <c r="F1066" i="36"/>
  <c r="F1070" i="36"/>
  <c r="F1074" i="36"/>
  <c r="F1078" i="36"/>
  <c r="F1082" i="36"/>
  <c r="F1086" i="36"/>
  <c r="F1090" i="36"/>
  <c r="F1094" i="36"/>
  <c r="F1098" i="36"/>
  <c r="F1102" i="36"/>
  <c r="F1106" i="36"/>
  <c r="F1110" i="36"/>
  <c r="F1114" i="36"/>
  <c r="F1118" i="36"/>
  <c r="F1122" i="36"/>
  <c r="F1126" i="36"/>
  <c r="F1130" i="36"/>
  <c r="F1134" i="36"/>
  <c r="F1138" i="36"/>
  <c r="F1142" i="36"/>
  <c r="F1146" i="36"/>
  <c r="F1150" i="36"/>
  <c r="F1154" i="36"/>
  <c r="F1158" i="36"/>
  <c r="F1162" i="36"/>
  <c r="F1166" i="36"/>
  <c r="F1170" i="36"/>
  <c r="F1174" i="36"/>
  <c r="F1178" i="36"/>
  <c r="F1182" i="36"/>
  <c r="F1186" i="36"/>
  <c r="F1190" i="36"/>
  <c r="F1194" i="36"/>
  <c r="F1198" i="36"/>
  <c r="F1202" i="36"/>
  <c r="F1206" i="36"/>
  <c r="F1210" i="36"/>
  <c r="F1214" i="36"/>
  <c r="F1218" i="36"/>
  <c r="F1222" i="36"/>
  <c r="F1226" i="36"/>
  <c r="F1230" i="36"/>
  <c r="F1234" i="36"/>
  <c r="F1238" i="36"/>
  <c r="F1242" i="36"/>
  <c r="F1246" i="36"/>
  <c r="F1250" i="36"/>
  <c r="F1254" i="36"/>
  <c r="F1258" i="36"/>
  <c r="F1262" i="36"/>
  <c r="F1266" i="36"/>
  <c r="F1270" i="36"/>
  <c r="F1274" i="36"/>
  <c r="F1278" i="36"/>
  <c r="F793" i="36"/>
  <c r="F796" i="36"/>
  <c r="F801" i="36"/>
  <c r="F804" i="36"/>
  <c r="F809" i="36"/>
  <c r="F812" i="36"/>
  <c r="F817" i="36"/>
  <c r="F820" i="36"/>
  <c r="F825" i="36"/>
  <c r="F828" i="36"/>
  <c r="F833" i="36"/>
  <c r="F836" i="36"/>
  <c r="F841" i="36"/>
  <c r="F844" i="36"/>
  <c r="F849" i="36"/>
  <c r="F857" i="36"/>
  <c r="F865" i="36"/>
  <c r="F873" i="36"/>
  <c r="F881" i="36"/>
  <c r="F1060" i="36"/>
  <c r="F1311" i="36"/>
  <c r="F1327" i="36"/>
  <c r="F1343" i="36"/>
  <c r="F1360" i="36"/>
  <c r="F1364" i="36"/>
  <c r="F1368" i="36"/>
  <c r="F1372" i="36"/>
  <c r="F1376" i="36"/>
  <c r="F1380" i="36"/>
  <c r="F1384" i="36"/>
  <c r="F1388" i="36"/>
  <c r="F1392" i="36"/>
  <c r="F1396" i="36"/>
  <c r="F1400" i="36"/>
  <c r="F1404" i="36"/>
  <c r="F1408" i="36"/>
  <c r="F1412" i="36"/>
  <c r="F1416" i="36"/>
  <c r="F1420" i="36"/>
  <c r="F1424" i="36"/>
  <c r="F1428" i="36"/>
  <c r="F1432" i="36"/>
  <c r="F1436" i="36"/>
  <c r="F1440" i="36"/>
  <c r="F1444" i="36"/>
  <c r="F1448" i="36"/>
  <c r="F1452" i="36"/>
  <c r="F1456" i="36"/>
  <c r="F1460" i="36"/>
  <c r="F1464" i="36"/>
  <c r="F1468" i="36"/>
  <c r="F1472" i="36"/>
  <c r="F1476" i="36"/>
  <c r="F1480" i="36"/>
  <c r="F1484" i="36"/>
  <c r="F1064" i="36"/>
  <c r="F1068" i="36"/>
  <c r="F1072" i="36"/>
  <c r="F1076" i="36"/>
  <c r="F1080" i="36"/>
  <c r="F1084" i="36"/>
  <c r="F1088" i="36"/>
  <c r="F1092" i="36"/>
  <c r="F1096" i="36"/>
  <c r="F1100" i="36"/>
  <c r="F1104" i="36"/>
  <c r="F1108" i="36"/>
  <c r="F1112" i="36"/>
  <c r="F1116" i="36"/>
  <c r="F1120" i="36"/>
  <c r="F1124" i="36"/>
  <c r="F1128" i="36"/>
  <c r="F1132" i="36"/>
  <c r="F1136" i="36"/>
  <c r="F1140" i="36"/>
  <c r="F1144" i="36"/>
  <c r="F1148" i="36"/>
  <c r="F1152" i="36"/>
  <c r="F1156" i="36"/>
  <c r="F1160" i="36"/>
  <c r="F1164" i="36"/>
  <c r="F1168" i="36"/>
  <c r="F1172" i="36"/>
  <c r="F1176" i="36"/>
  <c r="F1180" i="36"/>
  <c r="F1184" i="36"/>
  <c r="F1188" i="36"/>
  <c r="F1192" i="36"/>
  <c r="F1196" i="36"/>
  <c r="F1200" i="36"/>
  <c r="F1204" i="36"/>
  <c r="F1208" i="36"/>
  <c r="F1212" i="36"/>
  <c r="F1216" i="36"/>
  <c r="F1220" i="36"/>
  <c r="F1224" i="36"/>
  <c r="F1228" i="36"/>
  <c r="F1232" i="36"/>
  <c r="F1236" i="36"/>
  <c r="F1240" i="36"/>
  <c r="F1244" i="36"/>
  <c r="F1248" i="36"/>
  <c r="F1252" i="36"/>
  <c r="F1256" i="36"/>
  <c r="F1260" i="36"/>
  <c r="F1264" i="36"/>
  <c r="F1268" i="36"/>
  <c r="F1272" i="36"/>
  <c r="F1276" i="36"/>
  <c r="F1303" i="36"/>
  <c r="F1319" i="36"/>
  <c r="F1335" i="36"/>
  <c r="F1351" i="36"/>
  <c r="F1063" i="36"/>
  <c r="F1062" i="36"/>
  <c r="F1065" i="36"/>
  <c r="F1067" i="36"/>
  <c r="F1069" i="36"/>
  <c r="F1071" i="36"/>
  <c r="F1073" i="36"/>
  <c r="F1075" i="36"/>
  <c r="F1077" i="36"/>
  <c r="F1079" i="36"/>
  <c r="F1081" i="36"/>
  <c r="F1083" i="36"/>
  <c r="F1085" i="36"/>
  <c r="F1087" i="36"/>
  <c r="F1089" i="36"/>
  <c r="F1091" i="36"/>
  <c r="F1093" i="36"/>
  <c r="F1095" i="36"/>
  <c r="F1097" i="36"/>
  <c r="F1099" i="36"/>
  <c r="F1101" i="36"/>
  <c r="F1103" i="36"/>
  <c r="F1105" i="36"/>
  <c r="F1107" i="36"/>
  <c r="F1109" i="36"/>
  <c r="F1111" i="36"/>
  <c r="F1113" i="36"/>
  <c r="F1115" i="36"/>
  <c r="F1117" i="36"/>
  <c r="F1119" i="36"/>
  <c r="F1121" i="36"/>
  <c r="F1123" i="36"/>
  <c r="F1125" i="36"/>
  <c r="F1127" i="36"/>
  <c r="F1129" i="36"/>
  <c r="F1131" i="36"/>
  <c r="F1133" i="36"/>
  <c r="F1135" i="36"/>
  <c r="F1137" i="36"/>
  <c r="F1139" i="36"/>
  <c r="F1141" i="36"/>
  <c r="F1143" i="36"/>
  <c r="F1145" i="36"/>
  <c r="F1147" i="36"/>
  <c r="F1149" i="36"/>
  <c r="F1151" i="36"/>
  <c r="F1153" i="36"/>
  <c r="F1155" i="36"/>
  <c r="F1157" i="36"/>
  <c r="F1159" i="36"/>
  <c r="F1161" i="36"/>
  <c r="F1163" i="36"/>
  <c r="F1165" i="36"/>
  <c r="F1167" i="36"/>
  <c r="F1169" i="36"/>
  <c r="F1171" i="36"/>
  <c r="F1173" i="36"/>
  <c r="F1175" i="36"/>
  <c r="F1177" i="36"/>
  <c r="F1179" i="36"/>
  <c r="F1181" i="36"/>
  <c r="F1183" i="36"/>
  <c r="F1185" i="36"/>
  <c r="F1187" i="36"/>
  <c r="F1189" i="36"/>
  <c r="F1191" i="36"/>
  <c r="F1193" i="36"/>
  <c r="F1195" i="36"/>
  <c r="F1197" i="36"/>
  <c r="F1199" i="36"/>
  <c r="F1201" i="36"/>
  <c r="F1203" i="36"/>
  <c r="F1205" i="36"/>
  <c r="F1207" i="36"/>
  <c r="F1209" i="36"/>
  <c r="F1211" i="36"/>
  <c r="F1213" i="36"/>
  <c r="F1215" i="36"/>
  <c r="F1217" i="36"/>
  <c r="F1219" i="36"/>
  <c r="F1221" i="36"/>
  <c r="F1223" i="36"/>
  <c r="F1225" i="36"/>
  <c r="F1227" i="36"/>
  <c r="F1229" i="36"/>
  <c r="F1231" i="36"/>
  <c r="F1233" i="36"/>
  <c r="F1235" i="36"/>
  <c r="F1237" i="36"/>
  <c r="F1239" i="36"/>
  <c r="F1241" i="36"/>
  <c r="F1243" i="36"/>
  <c r="F1245" i="36"/>
  <c r="F1247" i="36"/>
  <c r="F1249" i="36"/>
  <c r="F1251" i="36"/>
  <c r="F1253" i="36"/>
  <c r="F1255" i="36"/>
  <c r="F1257" i="36"/>
  <c r="F1259" i="36"/>
  <c r="F1261" i="36"/>
  <c r="F1263" i="36"/>
  <c r="F1265" i="36"/>
  <c r="F1267" i="36"/>
  <c r="F1269" i="36"/>
  <c r="F1271" i="36"/>
  <c r="F1273" i="36"/>
  <c r="F1275" i="36"/>
  <c r="F1277" i="36"/>
  <c r="F1279" i="36"/>
  <c r="F1281" i="36"/>
  <c r="F1283" i="36"/>
  <c r="F1285" i="36"/>
  <c r="F1287" i="36"/>
  <c r="F1289" i="36"/>
  <c r="F1291" i="36"/>
  <c r="F1293" i="36"/>
  <c r="F1295" i="36"/>
  <c r="F1297" i="36"/>
  <c r="F1299" i="36"/>
  <c r="F1307" i="36"/>
  <c r="F1315" i="36"/>
  <c r="F1323" i="36"/>
  <c r="F1331" i="36"/>
  <c r="F1339" i="36"/>
  <c r="F1347" i="36"/>
  <c r="F1355" i="36"/>
  <c r="F1358" i="36"/>
  <c r="F1362" i="36"/>
  <c r="F1366" i="36"/>
  <c r="F1370" i="36"/>
  <c r="F1374" i="36"/>
  <c r="F1378" i="36"/>
  <c r="F1382" i="36"/>
  <c r="F1386" i="36"/>
  <c r="F1390" i="36"/>
  <c r="F1394" i="36"/>
  <c r="F1398" i="36"/>
  <c r="F1402" i="36"/>
  <c r="F1406" i="36"/>
  <c r="F1410" i="36"/>
  <c r="F1414" i="36"/>
  <c r="F1418" i="36"/>
  <c r="F1422" i="36"/>
  <c r="F1426" i="36"/>
  <c r="F1430" i="36"/>
  <c r="F1434" i="36"/>
  <c r="F1438" i="36"/>
  <c r="F1442" i="36"/>
  <c r="F1446" i="36"/>
  <c r="F1450" i="36"/>
  <c r="F1454" i="36"/>
  <c r="F1458" i="36"/>
  <c r="F1462" i="36"/>
  <c r="F1466" i="36"/>
  <c r="F1470" i="36"/>
  <c r="F1474" i="36"/>
  <c r="F1478" i="36"/>
  <c r="F1482" i="36"/>
  <c r="F1502" i="36"/>
  <c r="F1061" i="36"/>
  <c r="F1507" i="36"/>
  <c r="F1515" i="36"/>
  <c r="F1523" i="36"/>
  <c r="F1531" i="36"/>
  <c r="F1539" i="36"/>
  <c r="F1301" i="36"/>
  <c r="F1305" i="36"/>
  <c r="F1309" i="36"/>
  <c r="F1313" i="36"/>
  <c r="F1317" i="36"/>
  <c r="F1321" i="36"/>
  <c r="F1325" i="36"/>
  <c r="F1329" i="36"/>
  <c r="F1333" i="36"/>
  <c r="F1337" i="36"/>
  <c r="F1341" i="36"/>
  <c r="F1345" i="36"/>
  <c r="F1349" i="36"/>
  <c r="F1353" i="36"/>
  <c r="F1357" i="36"/>
  <c r="F1488" i="36"/>
  <c r="F1492" i="36"/>
  <c r="F1496" i="36"/>
  <c r="F1359" i="36"/>
  <c r="F1361" i="36"/>
  <c r="F1363" i="36"/>
  <c r="F1365" i="36"/>
  <c r="F1367" i="36"/>
  <c r="F1369" i="36"/>
  <c r="F1371" i="36"/>
  <c r="F1373" i="36"/>
  <c r="F1375" i="36"/>
  <c r="F1377" i="36"/>
  <c r="F1379" i="36"/>
  <c r="F1381" i="36"/>
  <c r="F1383" i="36"/>
  <c r="F1385" i="36"/>
  <c r="F1387" i="36"/>
  <c r="F1389" i="36"/>
  <c r="F1391" i="36"/>
  <c r="F1393" i="36"/>
  <c r="F1395" i="36"/>
  <c r="F1397" i="36"/>
  <c r="F1399" i="36"/>
  <c r="F1401" i="36"/>
  <c r="F1403" i="36"/>
  <c r="F1405" i="36"/>
  <c r="F1407" i="36"/>
  <c r="F1409" i="36"/>
  <c r="F1411" i="36"/>
  <c r="F1413" i="36"/>
  <c r="F1415" i="36"/>
  <c r="F1417" i="36"/>
  <c r="F1419" i="36"/>
  <c r="F1421" i="36"/>
  <c r="F1423" i="36"/>
  <c r="F1425" i="36"/>
  <c r="F1427" i="36"/>
  <c r="F1429" i="36"/>
  <c r="F1431" i="36"/>
  <c r="F1433" i="36"/>
  <c r="F1435" i="36"/>
  <c r="F1437" i="36"/>
  <c r="F1439" i="36"/>
  <c r="F1441" i="36"/>
  <c r="F1443" i="36"/>
  <c r="F1445" i="36"/>
  <c r="F1447" i="36"/>
  <c r="F1449" i="36"/>
  <c r="F1451" i="36"/>
  <c r="F1453" i="36"/>
  <c r="F1455" i="36"/>
  <c r="F1457" i="36"/>
  <c r="F1459" i="36"/>
  <c r="F1461" i="36"/>
  <c r="F1463" i="36"/>
  <c r="F1465" i="36"/>
  <c r="F1467" i="36"/>
  <c r="F1469" i="36"/>
  <c r="F1471" i="36"/>
  <c r="F1473" i="36"/>
  <c r="F1475" i="36"/>
  <c r="F1477" i="36"/>
  <c r="F1479" i="36"/>
  <c r="F1481" i="36"/>
  <c r="F1483" i="36"/>
  <c r="F1485" i="36"/>
  <c r="F1489" i="36"/>
  <c r="F1493" i="36"/>
  <c r="F1499" i="36"/>
  <c r="F1511" i="36"/>
  <c r="F1519" i="36"/>
  <c r="F1527" i="36"/>
  <c r="F1535" i="36"/>
  <c r="F1594" i="36"/>
  <c r="F1504" i="36"/>
  <c r="F1588" i="36"/>
  <c r="F1543" i="36"/>
  <c r="F1547" i="36"/>
  <c r="F1551" i="36"/>
  <c r="F1555" i="36"/>
  <c r="F1559" i="36"/>
  <c r="F1563" i="36"/>
  <c r="F1567" i="36"/>
  <c r="F1571" i="36"/>
  <c r="F1575" i="36"/>
  <c r="F1583" i="36"/>
  <c r="F1589" i="36"/>
  <c r="F1599" i="36"/>
  <c r="F1605" i="36"/>
  <c r="F1487" i="36"/>
  <c r="F1491" i="36"/>
  <c r="F1495" i="36"/>
  <c r="F1508" i="36"/>
  <c r="F1512" i="36"/>
  <c r="F1516" i="36"/>
  <c r="F1520" i="36"/>
  <c r="F1524" i="36"/>
  <c r="F1528" i="36"/>
  <c r="F1532" i="36"/>
  <c r="F1536" i="36"/>
  <c r="F1540" i="36"/>
  <c r="F1544" i="36"/>
  <c r="F1548" i="36"/>
  <c r="F1552" i="36"/>
  <c r="F1556" i="36"/>
  <c r="F1560" i="36"/>
  <c r="F1564" i="36"/>
  <c r="F1568" i="36"/>
  <c r="F1572" i="36"/>
  <c r="F1576" i="36"/>
  <c r="F1580" i="36"/>
  <c r="F1586" i="36"/>
  <c r="F1596" i="36"/>
  <c r="F1733" i="36"/>
  <c r="F1737" i="36"/>
  <c r="F1741" i="36"/>
  <c r="F1745" i="36"/>
  <c r="F1749" i="36"/>
  <c r="F1486" i="36"/>
  <c r="F1490" i="36"/>
  <c r="F1494" i="36"/>
  <c r="F1498" i="36"/>
  <c r="F1500" i="36"/>
  <c r="F1503" i="36"/>
  <c r="F1506" i="36"/>
  <c r="F1581" i="36"/>
  <c r="F1591" i="36"/>
  <c r="F1597" i="36"/>
  <c r="F1727" i="36"/>
  <c r="F1510" i="36"/>
  <c r="F1514" i="36"/>
  <c r="F1518" i="36"/>
  <c r="F1522" i="36"/>
  <c r="F1526" i="36"/>
  <c r="F1530" i="36"/>
  <c r="F1534" i="36"/>
  <c r="F1538" i="36"/>
  <c r="F1542" i="36"/>
  <c r="F1546" i="36"/>
  <c r="F1550" i="36"/>
  <c r="F1554" i="36"/>
  <c r="F1558" i="36"/>
  <c r="F1562" i="36"/>
  <c r="F1566" i="36"/>
  <c r="F1570" i="36"/>
  <c r="F1574" i="36"/>
  <c r="F1578" i="36"/>
  <c r="F1584" i="36"/>
  <c r="F1587" i="36"/>
  <c r="F1592" i="36"/>
  <c r="F1595" i="36"/>
  <c r="F1603" i="36"/>
  <c r="F1497" i="36"/>
  <c r="F1501" i="36"/>
  <c r="F1505" i="36"/>
  <c r="F1509" i="36"/>
  <c r="F1513" i="36"/>
  <c r="F1517" i="36"/>
  <c r="F1521" i="36"/>
  <c r="F1525" i="36"/>
  <c r="F1529" i="36"/>
  <c r="F1533" i="36"/>
  <c r="F1537" i="36"/>
  <c r="F1541" i="36"/>
  <c r="F1545" i="36"/>
  <c r="F1549" i="36"/>
  <c r="F1553" i="36"/>
  <c r="F1557" i="36"/>
  <c r="F1561" i="36"/>
  <c r="F1565" i="36"/>
  <c r="F1569" i="36"/>
  <c r="F1573" i="36"/>
  <c r="F1577" i="36"/>
  <c r="F1582" i="36"/>
  <c r="F1585" i="36"/>
  <c r="F1590" i="36"/>
  <c r="F1593" i="36"/>
  <c r="F1598" i="36"/>
  <c r="F1601" i="36"/>
  <c r="F1719" i="36"/>
  <c r="F1600" i="36"/>
  <c r="F1602" i="36"/>
  <c r="F1604" i="36"/>
  <c r="F1606" i="36"/>
  <c r="F1608" i="36"/>
  <c r="F1610" i="36"/>
  <c r="F1612" i="36"/>
  <c r="F1614" i="36"/>
  <c r="F1616" i="36"/>
  <c r="F1618" i="36"/>
  <c r="F1620" i="36"/>
  <c r="F1622" i="36"/>
  <c r="F1624" i="36"/>
  <c r="F1626" i="36"/>
  <c r="F1628" i="36"/>
  <c r="F1630" i="36"/>
  <c r="F1632" i="36"/>
  <c r="F1634" i="36"/>
  <c r="F1636" i="36"/>
  <c r="F1638" i="36"/>
  <c r="F1640" i="36"/>
  <c r="F1642" i="36"/>
  <c r="F1644" i="36"/>
  <c r="F1646" i="36"/>
  <c r="F1648" i="36"/>
  <c r="F1650" i="36"/>
  <c r="F1652" i="36"/>
  <c r="F1654" i="36"/>
  <c r="F1656" i="36"/>
  <c r="F1658" i="36"/>
  <c r="F1660" i="36"/>
  <c r="F1662" i="36"/>
  <c r="F1664" i="36"/>
  <c r="F1666" i="36"/>
  <c r="F1668" i="36"/>
  <c r="F1670" i="36"/>
  <c r="F1672" i="36"/>
  <c r="F1674" i="36"/>
  <c r="F1676" i="36"/>
  <c r="F1678" i="36"/>
  <c r="F1680" i="36"/>
  <c r="F1682" i="36"/>
  <c r="F1684" i="36"/>
  <c r="F1686" i="36"/>
  <c r="F1688" i="36"/>
  <c r="F1690" i="36"/>
  <c r="F1692" i="36"/>
  <c r="F1694" i="36"/>
  <c r="F1696" i="36"/>
  <c r="F1698" i="36"/>
  <c r="F1700" i="36"/>
  <c r="F1702" i="36"/>
  <c r="F1704" i="36"/>
  <c r="F1706" i="36"/>
  <c r="F1708" i="36"/>
  <c r="F1710" i="36"/>
  <c r="F1712" i="36"/>
  <c r="F1717" i="36"/>
  <c r="F1720" i="36"/>
  <c r="F1725" i="36"/>
  <c r="F1728" i="36"/>
  <c r="F1734" i="36"/>
  <c r="F1738" i="36"/>
  <c r="F1715" i="36"/>
  <c r="F1723" i="36"/>
  <c r="F1731" i="36"/>
  <c r="F1735" i="36"/>
  <c r="F1739" i="36"/>
  <c r="F1743" i="36"/>
  <c r="F1747" i="36"/>
  <c r="F1607" i="36"/>
  <c r="F1609" i="36"/>
  <c r="F1611" i="36"/>
  <c r="F1613" i="36"/>
  <c r="F1615" i="36"/>
  <c r="F1617" i="36"/>
  <c r="F1619" i="36"/>
  <c r="F1621" i="36"/>
  <c r="F1623" i="36"/>
  <c r="F1625" i="36"/>
  <c r="F1627" i="36"/>
  <c r="F1629" i="36"/>
  <c r="F1631" i="36"/>
  <c r="F1633" i="36"/>
  <c r="F1635" i="36"/>
  <c r="F1637" i="36"/>
  <c r="F1639" i="36"/>
  <c r="F1641" i="36"/>
  <c r="F1643" i="36"/>
  <c r="F1645" i="36"/>
  <c r="F1647" i="36"/>
  <c r="F1649" i="36"/>
  <c r="F1651" i="36"/>
  <c r="F1653" i="36"/>
  <c r="F1655" i="36"/>
  <c r="F1657" i="36"/>
  <c r="F1659" i="36"/>
  <c r="F1661" i="36"/>
  <c r="F1663" i="36"/>
  <c r="F1665" i="36"/>
  <c r="F1667" i="36"/>
  <c r="F1669" i="36"/>
  <c r="F1671" i="36"/>
  <c r="F1673" i="36"/>
  <c r="F1675" i="36"/>
  <c r="F1677" i="36"/>
  <c r="F1679" i="36"/>
  <c r="F1681" i="36"/>
  <c r="F1683" i="36"/>
  <c r="F1685" i="36"/>
  <c r="F1687" i="36"/>
  <c r="F1689" i="36"/>
  <c r="F1691" i="36"/>
  <c r="F1693" i="36"/>
  <c r="F1695" i="36"/>
  <c r="F1697" i="36"/>
  <c r="F1699" i="36"/>
  <c r="F1701" i="36"/>
  <c r="F1703" i="36"/>
  <c r="F1705" i="36"/>
  <c r="F1707" i="36"/>
  <c r="F1709" i="36"/>
  <c r="F1711" i="36"/>
  <c r="F1713" i="36"/>
  <c r="F1716" i="36"/>
  <c r="F1721" i="36"/>
  <c r="F1724" i="36"/>
  <c r="F1729" i="36"/>
  <c r="F1732" i="36"/>
  <c r="F1736" i="36"/>
  <c r="F1740" i="36"/>
  <c r="F1754" i="36"/>
  <c r="F1757" i="36"/>
  <c r="F1759" i="36"/>
  <c r="F1761" i="36"/>
  <c r="F1763" i="36"/>
  <c r="F1765" i="36"/>
  <c r="F1767" i="36"/>
  <c r="F1769" i="36"/>
  <c r="F1771" i="36"/>
  <c r="F1773" i="36"/>
  <c r="F1775" i="36"/>
  <c r="F1777" i="36"/>
  <c r="F1779" i="36"/>
  <c r="F1781" i="36"/>
  <c r="F1783" i="36"/>
  <c r="F1785" i="36"/>
  <c r="F1787" i="36"/>
  <c r="F1789" i="36"/>
  <c r="F1791" i="36"/>
  <c r="F1793" i="36"/>
  <c r="F1795" i="36"/>
  <c r="F1797" i="36"/>
  <c r="F1756" i="36"/>
  <c r="F1755" i="36"/>
  <c r="F1758" i="36"/>
  <c r="F1760" i="36"/>
  <c r="F1762" i="36"/>
  <c r="F1764" i="36"/>
  <c r="F1766" i="36"/>
  <c r="F1768" i="36"/>
  <c r="F1770" i="36"/>
  <c r="F1772" i="36"/>
  <c r="F1774" i="36"/>
  <c r="F1776" i="36"/>
  <c r="F1778" i="36"/>
  <c r="F1780" i="36"/>
  <c r="F1782" i="36"/>
  <c r="F1784" i="36"/>
  <c r="F1786" i="36"/>
  <c r="F1788" i="36"/>
  <c r="F1790" i="36"/>
  <c r="F1792" i="36"/>
  <c r="F1794" i="36"/>
  <c r="F1796" i="36"/>
  <c r="F1798" i="36"/>
  <c r="F1799" i="36"/>
  <c r="F1800" i="36"/>
  <c r="F1801" i="36"/>
  <c r="F1802" i="36"/>
  <c r="F1803" i="36"/>
  <c r="F1804" i="36"/>
  <c r="F1805" i="36"/>
  <c r="F1806" i="36"/>
  <c r="F1807" i="36"/>
  <c r="F1808" i="36"/>
  <c r="F1809" i="36"/>
  <c r="F1810" i="36"/>
  <c r="F1811" i="36"/>
  <c r="F1812" i="36"/>
  <c r="F1813" i="36"/>
  <c r="F1814" i="36"/>
  <c r="F1815" i="36"/>
  <c r="F1816" i="36"/>
  <c r="F1817" i="36"/>
  <c r="F1818" i="36"/>
  <c r="F1819" i="36"/>
  <c r="F1820" i="36"/>
  <c r="F1821" i="36"/>
  <c r="F1822" i="36"/>
  <c r="F1823" i="36"/>
  <c r="F1824" i="36"/>
  <c r="F1825" i="36"/>
  <c r="F1826" i="36"/>
  <c r="F1827" i="36"/>
  <c r="F1828" i="36"/>
  <c r="F1829" i="36"/>
  <c r="F1830" i="36"/>
  <c r="F1831" i="36"/>
  <c r="F1832" i="36"/>
  <c r="F1833" i="36"/>
  <c r="F1834" i="36"/>
  <c r="F1835" i="36"/>
  <c r="F1836" i="36"/>
  <c r="F1837" i="36"/>
  <c r="F1838" i="36"/>
  <c r="A17" i="34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G14" i="34"/>
  <c r="G15" i="34" s="1"/>
  <c r="G16" i="34" s="1"/>
  <c r="G17" i="34" s="1"/>
  <c r="G18" i="34" s="1"/>
  <c r="G19" i="34" s="1"/>
  <c r="G20" i="34" s="1"/>
  <c r="G21" i="34" s="1"/>
  <c r="G22" i="34" s="1"/>
  <c r="G23" i="34" s="1"/>
  <c r="G24" i="34" s="1"/>
  <c r="G25" i="34" s="1"/>
  <c r="G26" i="34" s="1"/>
  <c r="G27" i="34" s="1"/>
  <c r="G28" i="34" s="1"/>
  <c r="G29" i="34" s="1"/>
  <c r="G30" i="34" s="1"/>
  <c r="G31" i="34" s="1"/>
  <c r="G32" i="34" s="1"/>
  <c r="A13" i="34"/>
  <c r="A14" i="34" s="1"/>
  <c r="A15" i="34" s="1"/>
  <c r="A16" i="34" s="1"/>
  <c r="AQ12" i="34"/>
  <c r="AQ13" i="34" s="1"/>
  <c r="AQ14" i="34" s="1"/>
  <c r="AQ15" i="34" s="1"/>
  <c r="AQ16" i="34" s="1"/>
  <c r="AQ17" i="34" s="1"/>
  <c r="AQ18" i="34" s="1"/>
  <c r="AQ19" i="34" s="1"/>
  <c r="AQ20" i="34" s="1"/>
  <c r="AQ21" i="34" s="1"/>
  <c r="AQ22" i="34" s="1"/>
  <c r="AQ23" i="34" s="1"/>
  <c r="AQ24" i="34" s="1"/>
  <c r="AQ25" i="34" s="1"/>
  <c r="AQ26" i="34" s="1"/>
  <c r="AQ27" i="34" s="1"/>
  <c r="AQ28" i="34" s="1"/>
  <c r="AQ29" i="34" s="1"/>
  <c r="AQ30" i="34" s="1"/>
  <c r="AQ31" i="34" s="1"/>
  <c r="AQ32" i="34" s="1"/>
  <c r="G10" i="34"/>
  <c r="G11" i="34" s="1"/>
  <c r="G12" i="34" s="1"/>
  <c r="G13" i="34" s="1"/>
  <c r="AW9" i="34"/>
  <c r="AW10" i="34" s="1"/>
  <c r="AW11" i="34" s="1"/>
  <c r="AW12" i="34" s="1"/>
  <c r="AW13" i="34" s="1"/>
  <c r="AW14" i="34" s="1"/>
  <c r="AW15" i="34" s="1"/>
  <c r="AW16" i="34" s="1"/>
  <c r="AW17" i="34" s="1"/>
  <c r="AW18" i="34" s="1"/>
  <c r="AW19" i="34" s="1"/>
  <c r="AW20" i="34" s="1"/>
  <c r="AW21" i="34" s="1"/>
  <c r="AW22" i="34" s="1"/>
  <c r="AW23" i="34" s="1"/>
  <c r="AW24" i="34" s="1"/>
  <c r="AW25" i="34" s="1"/>
  <c r="AW26" i="34" s="1"/>
  <c r="AW27" i="34" s="1"/>
  <c r="AW28" i="34" s="1"/>
  <c r="AW29" i="34" s="1"/>
  <c r="AW30" i="34" s="1"/>
  <c r="AW31" i="34" s="1"/>
  <c r="AW32" i="34" s="1"/>
  <c r="A9" i="34"/>
  <c r="A10" i="34" s="1"/>
  <c r="A11" i="34" s="1"/>
  <c r="A12" i="34" s="1"/>
  <c r="AQ8" i="34"/>
  <c r="AQ9" i="34" s="1"/>
  <c r="AQ10" i="34" s="1"/>
  <c r="AQ11" i="34" s="1"/>
  <c r="S8" i="34"/>
  <c r="S9" i="34" s="1"/>
  <c r="S10" i="34" s="1"/>
  <c r="S11" i="34" s="1"/>
  <c r="S12" i="34" s="1"/>
  <c r="S13" i="34" s="1"/>
  <c r="S14" i="34" s="1"/>
  <c r="S15" i="34" s="1"/>
  <c r="S16" i="34" s="1"/>
  <c r="S17" i="34" s="1"/>
  <c r="S18" i="34" s="1"/>
  <c r="S19" i="34" s="1"/>
  <c r="S20" i="34" s="1"/>
  <c r="S21" i="34" s="1"/>
  <c r="S22" i="34" s="1"/>
  <c r="S23" i="34" s="1"/>
  <c r="S24" i="34" s="1"/>
  <c r="S25" i="34" s="1"/>
  <c r="S26" i="34" s="1"/>
  <c r="S27" i="34" s="1"/>
  <c r="S28" i="34" s="1"/>
  <c r="S29" i="34" s="1"/>
  <c r="S30" i="34" s="1"/>
  <c r="S31" i="34" s="1"/>
  <c r="S32" i="34" s="1"/>
  <c r="BC6" i="34"/>
  <c r="BC7" i="34" s="1"/>
  <c r="BC8" i="34" s="1"/>
  <c r="BC9" i="34" s="1"/>
  <c r="BC10" i="34" s="1"/>
  <c r="BC11" i="34" s="1"/>
  <c r="BC12" i="34" s="1"/>
  <c r="BC13" i="34" s="1"/>
  <c r="BC14" i="34" s="1"/>
  <c r="BC15" i="34" s="1"/>
  <c r="BC16" i="34" s="1"/>
  <c r="BC17" i="34" s="1"/>
  <c r="BC18" i="34" s="1"/>
  <c r="BC19" i="34" s="1"/>
  <c r="BC20" i="34" s="1"/>
  <c r="BC21" i="34" s="1"/>
  <c r="BC22" i="34" s="1"/>
  <c r="BC23" i="34" s="1"/>
  <c r="BC24" i="34" s="1"/>
  <c r="BC25" i="34" s="1"/>
  <c r="BC26" i="34" s="1"/>
  <c r="BC27" i="34" s="1"/>
  <c r="BC28" i="34" s="1"/>
  <c r="BC29" i="34" s="1"/>
  <c r="BC30" i="34" s="1"/>
  <c r="BC31" i="34" s="1"/>
  <c r="BC32" i="34" s="1"/>
  <c r="G6" i="34"/>
  <c r="G7" i="34" s="1"/>
  <c r="G8" i="34" s="1"/>
  <c r="G9" i="34" s="1"/>
  <c r="AW5" i="34"/>
  <c r="AW6" i="34" s="1"/>
  <c r="AW7" i="34" s="1"/>
  <c r="AW8" i="34" s="1"/>
  <c r="Y5" i="34"/>
  <c r="Y6" i="34" s="1"/>
  <c r="Y7" i="34" s="1"/>
  <c r="Y8" i="34" s="1"/>
  <c r="Y9" i="34" s="1"/>
  <c r="Y10" i="34" s="1"/>
  <c r="Y11" i="34" s="1"/>
  <c r="Y12" i="34" s="1"/>
  <c r="Y13" i="34" s="1"/>
  <c r="Y14" i="34" s="1"/>
  <c r="Y15" i="34" s="1"/>
  <c r="Y16" i="34" s="1"/>
  <c r="Y17" i="34" s="1"/>
  <c r="Y18" i="34" s="1"/>
  <c r="Y19" i="34" s="1"/>
  <c r="Y20" i="34" s="1"/>
  <c r="Y21" i="34" s="1"/>
  <c r="Y22" i="34" s="1"/>
  <c r="Y23" i="34" s="1"/>
  <c r="Y24" i="34" s="1"/>
  <c r="Y25" i="34" s="1"/>
  <c r="Y26" i="34" s="1"/>
  <c r="Y27" i="34" s="1"/>
  <c r="Y28" i="34" s="1"/>
  <c r="Y29" i="34" s="1"/>
  <c r="Y30" i="34" s="1"/>
  <c r="Y31" i="34" s="1"/>
  <c r="Y32" i="34" s="1"/>
  <c r="A5" i="34"/>
  <c r="A6" i="34" s="1"/>
  <c r="A7" i="34" s="1"/>
  <c r="A8" i="34" s="1"/>
  <c r="BM4" i="34"/>
  <c r="BI4" i="34"/>
  <c r="BI5" i="34" s="1"/>
  <c r="BI6" i="34" s="1"/>
  <c r="BI7" i="34" s="1"/>
  <c r="BI8" i="34" s="1"/>
  <c r="BI9" i="34" s="1"/>
  <c r="BI10" i="34" s="1"/>
  <c r="BI11" i="34" s="1"/>
  <c r="BI12" i="34" s="1"/>
  <c r="BI13" i="34" s="1"/>
  <c r="BI14" i="34" s="1"/>
  <c r="BI15" i="34" s="1"/>
  <c r="BI16" i="34" s="1"/>
  <c r="BI17" i="34" s="1"/>
  <c r="BI18" i="34" s="1"/>
  <c r="BI19" i="34" s="1"/>
  <c r="BI20" i="34" s="1"/>
  <c r="BI21" i="34" s="1"/>
  <c r="BI22" i="34" s="1"/>
  <c r="BI23" i="34" s="1"/>
  <c r="BI24" i="34" s="1"/>
  <c r="BI25" i="34" s="1"/>
  <c r="BI26" i="34" s="1"/>
  <c r="BI27" i="34" s="1"/>
  <c r="BI28" i="34" s="1"/>
  <c r="BI29" i="34" s="1"/>
  <c r="BI30" i="34" s="1"/>
  <c r="BI31" i="34" s="1"/>
  <c r="BI32" i="34" s="1"/>
  <c r="BG4" i="34"/>
  <c r="BC4" i="34"/>
  <c r="BC5" i="34" s="1"/>
  <c r="BA4" i="34"/>
  <c r="AW4" i="34"/>
  <c r="AU4" i="34"/>
  <c r="AQ4" i="34"/>
  <c r="AQ5" i="34" s="1"/>
  <c r="AQ6" i="34" s="1"/>
  <c r="AQ7" i="34" s="1"/>
  <c r="AO4" i="34"/>
  <c r="AK4" i="34"/>
  <c r="AK5" i="34" s="1"/>
  <c r="AK6" i="34" s="1"/>
  <c r="AK7" i="34" s="1"/>
  <c r="AK8" i="34" s="1"/>
  <c r="AK9" i="34" s="1"/>
  <c r="AK10" i="34" s="1"/>
  <c r="AK11" i="34" s="1"/>
  <c r="AK12" i="34" s="1"/>
  <c r="AK13" i="34" s="1"/>
  <c r="AK14" i="34" s="1"/>
  <c r="AK15" i="34" s="1"/>
  <c r="AK16" i="34" s="1"/>
  <c r="AK17" i="34" s="1"/>
  <c r="AK18" i="34" s="1"/>
  <c r="AK19" i="34" s="1"/>
  <c r="AK20" i="34" s="1"/>
  <c r="AK21" i="34" s="1"/>
  <c r="AK22" i="34" s="1"/>
  <c r="AK23" i="34" s="1"/>
  <c r="AK24" i="34" s="1"/>
  <c r="AK25" i="34" s="1"/>
  <c r="AK26" i="34" s="1"/>
  <c r="AK27" i="34" s="1"/>
  <c r="AK28" i="34" s="1"/>
  <c r="AK29" i="34" s="1"/>
  <c r="AK30" i="34" s="1"/>
  <c r="AK31" i="34" s="1"/>
  <c r="AK32" i="34" s="1"/>
  <c r="AI4" i="34"/>
  <c r="AE4" i="34"/>
  <c r="AE5" i="34" s="1"/>
  <c r="AE6" i="34" s="1"/>
  <c r="AE7" i="34" s="1"/>
  <c r="AE8" i="34" s="1"/>
  <c r="AE9" i="34" s="1"/>
  <c r="AE10" i="34" s="1"/>
  <c r="AE11" i="34" s="1"/>
  <c r="AE12" i="34" s="1"/>
  <c r="AE13" i="34" s="1"/>
  <c r="AE14" i="34" s="1"/>
  <c r="AE15" i="34" s="1"/>
  <c r="AE16" i="34" s="1"/>
  <c r="AE17" i="34" s="1"/>
  <c r="AE18" i="34" s="1"/>
  <c r="AE19" i="34" s="1"/>
  <c r="AE20" i="34" s="1"/>
  <c r="AE21" i="34" s="1"/>
  <c r="AE22" i="34" s="1"/>
  <c r="AE23" i="34" s="1"/>
  <c r="AE24" i="34" s="1"/>
  <c r="AE25" i="34" s="1"/>
  <c r="AE26" i="34" s="1"/>
  <c r="AE27" i="34" s="1"/>
  <c r="AE28" i="34" s="1"/>
  <c r="AE29" i="34" s="1"/>
  <c r="AE30" i="34" s="1"/>
  <c r="AE31" i="34" s="1"/>
  <c r="AE32" i="34" s="1"/>
  <c r="AC4" i="34"/>
  <c r="Y4" i="34"/>
  <c r="W4" i="34"/>
  <c r="S4" i="34"/>
  <c r="S5" i="34" s="1"/>
  <c r="S6" i="34" s="1"/>
  <c r="S7" i="34" s="1"/>
  <c r="Q4" i="34"/>
  <c r="M4" i="34"/>
  <c r="M5" i="34" s="1"/>
  <c r="M6" i="34" s="1"/>
  <c r="M7" i="34" s="1"/>
  <c r="M8" i="34" s="1"/>
  <c r="M9" i="34" s="1"/>
  <c r="M10" i="34" s="1"/>
  <c r="M11" i="34" s="1"/>
  <c r="M12" i="34" s="1"/>
  <c r="M13" i="34" s="1"/>
  <c r="M14" i="34" s="1"/>
  <c r="M15" i="34" s="1"/>
  <c r="M16" i="34" s="1"/>
  <c r="M17" i="34" s="1"/>
  <c r="M18" i="34" s="1"/>
  <c r="M19" i="34" s="1"/>
  <c r="M20" i="34" s="1"/>
  <c r="M21" i="34" s="1"/>
  <c r="M22" i="34" s="1"/>
  <c r="M23" i="34" s="1"/>
  <c r="M24" i="34" s="1"/>
  <c r="M25" i="34" s="1"/>
  <c r="M26" i="34" s="1"/>
  <c r="M27" i="34" s="1"/>
  <c r="M28" i="34" s="1"/>
  <c r="M29" i="34" s="1"/>
  <c r="M30" i="34" s="1"/>
  <c r="M31" i="34" s="1"/>
  <c r="M32" i="34" s="1"/>
  <c r="K4" i="34"/>
  <c r="G4" i="34"/>
  <c r="G5" i="34" s="1"/>
  <c r="E4" i="34"/>
  <c r="A4" i="34"/>
  <c r="BM3" i="34"/>
  <c r="BG3" i="34"/>
  <c r="BA3" i="34"/>
  <c r="AU3" i="34"/>
  <c r="AO3" i="34"/>
  <c r="AI3" i="34"/>
  <c r="AC3" i="34"/>
  <c r="W3" i="34"/>
  <c r="Q3" i="34"/>
  <c r="K3" i="34"/>
  <c r="E3" i="34"/>
  <c r="H1507" i="21"/>
  <c r="H1506" i="21"/>
  <c r="H1505" i="21"/>
  <c r="H1504" i="21"/>
  <c r="H1503" i="21"/>
  <c r="H1502" i="21"/>
  <c r="H1501" i="21"/>
  <c r="H1500" i="21"/>
  <c r="H1499" i="21"/>
  <c r="H1498" i="21"/>
  <c r="H1497" i="21"/>
  <c r="H1496" i="21"/>
  <c r="H1495" i="21"/>
  <c r="H1494" i="21"/>
  <c r="H1493" i="21"/>
  <c r="H1492" i="21"/>
  <c r="H1491" i="21"/>
  <c r="H1490" i="21"/>
  <c r="H1489" i="21"/>
  <c r="H1488" i="21"/>
  <c r="H1487" i="21"/>
  <c r="H1486" i="21"/>
  <c r="H1485" i="21"/>
  <c r="H1484" i="21"/>
  <c r="H1483" i="21"/>
  <c r="H1482" i="21"/>
  <c r="H1481" i="21"/>
  <c r="H1480" i="21"/>
  <c r="H1479" i="21"/>
  <c r="H1478" i="21"/>
  <c r="H1477" i="21"/>
  <c r="H1476" i="21"/>
  <c r="H1475" i="21"/>
  <c r="H1474" i="21"/>
  <c r="H1473" i="21"/>
  <c r="H1472" i="21"/>
  <c r="H1471" i="21"/>
  <c r="H1470" i="21"/>
  <c r="H1469" i="21"/>
  <c r="H1468" i="21"/>
  <c r="H1467" i="21"/>
  <c r="H1466" i="21"/>
  <c r="H1465" i="21"/>
  <c r="H1464" i="21"/>
  <c r="H1463" i="21"/>
  <c r="H1462" i="21"/>
  <c r="H1461" i="21"/>
  <c r="H1460" i="21"/>
  <c r="H1459" i="21"/>
  <c r="H1458" i="21"/>
  <c r="H1457" i="21"/>
  <c r="H1456" i="21"/>
  <c r="H1455" i="21"/>
  <c r="H1454" i="21"/>
  <c r="H1453" i="21"/>
  <c r="H1452" i="21"/>
  <c r="H1451" i="21"/>
  <c r="H1450" i="21"/>
  <c r="H1449" i="21"/>
  <c r="H1448" i="21"/>
  <c r="H1447" i="21"/>
  <c r="H1446" i="21"/>
  <c r="H1445" i="21"/>
  <c r="H1444" i="21"/>
  <c r="H1443" i="21"/>
  <c r="H1442" i="21"/>
  <c r="H1441" i="21"/>
  <c r="H1440" i="21"/>
  <c r="H1439" i="21"/>
  <c r="H1438" i="21"/>
  <c r="H1437" i="21"/>
  <c r="H1436" i="21"/>
  <c r="H1435" i="21"/>
  <c r="H1434" i="21"/>
  <c r="H1433" i="21"/>
  <c r="H1432" i="21"/>
  <c r="H1431" i="21"/>
  <c r="H1430" i="21"/>
  <c r="H1429" i="21"/>
  <c r="H1428" i="21"/>
  <c r="H1427" i="21"/>
  <c r="H1426" i="21"/>
  <c r="H1425" i="21"/>
  <c r="H1424" i="21"/>
  <c r="H1423" i="21"/>
  <c r="H1422" i="21"/>
  <c r="H1421" i="21"/>
  <c r="H1420" i="21"/>
  <c r="H1419" i="21"/>
  <c r="H1418" i="21"/>
  <c r="H1417" i="21"/>
  <c r="H1416" i="21"/>
  <c r="H1415" i="21"/>
  <c r="H1414" i="21"/>
  <c r="H1413" i="21"/>
  <c r="H1412" i="21"/>
  <c r="H1411" i="21"/>
  <c r="H1410" i="21"/>
  <c r="H1409" i="21"/>
  <c r="H1408" i="21"/>
  <c r="H1407" i="21"/>
  <c r="H1406" i="21"/>
  <c r="H1405" i="21"/>
  <c r="H1404" i="21"/>
  <c r="H1403" i="21"/>
  <c r="H1402" i="21"/>
  <c r="H1401" i="21"/>
  <c r="H1400" i="21"/>
  <c r="H1399" i="21"/>
  <c r="H1398" i="21"/>
  <c r="H1397" i="21"/>
  <c r="H1396" i="21"/>
  <c r="H1395" i="21"/>
  <c r="H1394" i="21"/>
  <c r="H1393" i="21"/>
  <c r="H1392" i="21"/>
  <c r="H1391" i="21"/>
  <c r="H1390" i="21"/>
  <c r="H1389" i="21"/>
  <c r="H1388" i="21"/>
  <c r="H1387" i="21"/>
  <c r="H1386" i="21"/>
  <c r="H1385" i="21"/>
  <c r="H1384" i="21"/>
  <c r="H1383" i="21"/>
  <c r="H1382" i="21"/>
  <c r="H1381" i="21"/>
  <c r="H1380" i="21"/>
  <c r="H1379" i="21"/>
  <c r="H1378" i="21"/>
  <c r="H1377" i="21"/>
  <c r="H1376" i="21"/>
  <c r="H1375" i="21"/>
  <c r="H1374" i="21"/>
  <c r="H1373" i="21"/>
  <c r="H1372" i="21"/>
  <c r="H1371" i="21"/>
  <c r="H1370" i="21"/>
  <c r="H1369" i="21"/>
  <c r="H1368" i="21"/>
  <c r="H1367" i="21"/>
  <c r="H1366" i="21"/>
  <c r="H1365" i="21"/>
  <c r="H1364" i="21"/>
  <c r="H1363" i="21"/>
  <c r="H1362" i="21"/>
  <c r="H1361" i="21"/>
  <c r="H1360" i="21"/>
  <c r="H1359" i="21"/>
  <c r="H1358" i="21"/>
  <c r="H1357" i="21"/>
  <c r="H1356" i="21"/>
  <c r="H1355" i="21"/>
  <c r="H1354" i="21"/>
  <c r="H1353" i="21"/>
  <c r="H1352" i="21"/>
  <c r="H1351" i="21"/>
  <c r="H1350" i="21"/>
  <c r="H1349" i="21"/>
  <c r="H1348" i="21"/>
  <c r="H1347" i="21"/>
  <c r="H1346" i="21"/>
  <c r="H1345" i="21"/>
  <c r="H1344" i="21"/>
  <c r="H1343" i="21"/>
  <c r="H1342" i="21"/>
  <c r="H1341" i="21"/>
  <c r="H1340" i="21"/>
  <c r="H1339" i="21"/>
  <c r="H1338" i="21"/>
  <c r="H1337" i="21"/>
  <c r="H1336" i="21"/>
  <c r="H1335" i="21"/>
  <c r="H1334" i="21"/>
  <c r="H1333" i="21"/>
  <c r="H1332" i="21"/>
  <c r="H1331" i="21"/>
  <c r="H1330" i="21"/>
  <c r="H1329" i="21"/>
  <c r="H1328" i="21"/>
  <c r="H1327" i="21"/>
  <c r="H1326" i="21"/>
  <c r="H1325" i="21"/>
  <c r="H1324" i="21"/>
  <c r="H1323" i="21"/>
  <c r="H1322" i="21"/>
  <c r="H1321" i="21"/>
  <c r="H1320" i="21"/>
  <c r="H1319" i="21"/>
  <c r="H1318" i="21"/>
  <c r="H1317" i="21"/>
  <c r="H1316" i="21"/>
  <c r="H1315" i="21"/>
  <c r="H1314" i="21"/>
  <c r="H1313" i="21"/>
  <c r="H1312" i="21"/>
  <c r="H1311" i="21"/>
  <c r="H1310" i="21"/>
  <c r="H1309" i="21"/>
  <c r="H1308" i="21"/>
  <c r="H1307" i="21"/>
  <c r="H1306" i="21"/>
  <c r="H1305" i="21"/>
  <c r="H1304" i="21"/>
  <c r="H1303" i="21"/>
  <c r="H1302" i="21"/>
  <c r="H1301" i="21"/>
  <c r="H1300" i="21"/>
  <c r="H1299" i="21"/>
  <c r="H1298" i="21"/>
  <c r="H1297" i="21"/>
  <c r="H1296" i="21"/>
  <c r="H1295" i="21"/>
  <c r="H1294" i="21"/>
  <c r="H1293" i="21"/>
  <c r="H1292" i="21"/>
  <c r="H1291" i="21"/>
  <c r="H1290" i="21"/>
  <c r="H1289" i="21"/>
  <c r="H1288" i="21"/>
  <c r="H1287" i="21"/>
  <c r="H1286" i="21"/>
  <c r="H1285" i="21"/>
  <c r="H1284" i="21"/>
  <c r="H1283" i="21"/>
  <c r="H1282" i="21"/>
  <c r="H1281" i="21"/>
  <c r="H1280" i="21"/>
  <c r="H1279" i="21"/>
  <c r="H1278" i="21"/>
  <c r="H1277" i="21"/>
  <c r="H1276" i="21"/>
  <c r="H1275" i="21"/>
  <c r="H1274" i="21"/>
  <c r="H1273" i="21"/>
  <c r="H1272" i="21"/>
  <c r="H1271" i="21"/>
  <c r="H1270" i="21"/>
  <c r="H1269" i="21"/>
  <c r="H1268" i="21"/>
  <c r="H1267" i="21"/>
  <c r="H1266" i="21"/>
  <c r="H1265" i="21"/>
  <c r="H1264" i="21"/>
  <c r="H1263" i="21"/>
  <c r="H1262" i="21"/>
  <c r="H1261" i="21"/>
  <c r="H1260" i="21"/>
  <c r="H1259" i="21"/>
  <c r="H1258" i="21"/>
  <c r="H1257" i="21"/>
  <c r="H1256" i="21"/>
  <c r="H1255" i="21"/>
  <c r="H1254" i="21"/>
  <c r="H1253" i="21"/>
  <c r="H1252" i="21"/>
  <c r="H1251" i="21"/>
  <c r="H1250" i="21"/>
  <c r="H1249" i="21"/>
  <c r="H1248" i="21"/>
  <c r="H1247" i="21"/>
  <c r="H1246" i="21"/>
  <c r="H1245" i="21"/>
  <c r="H1244" i="21"/>
  <c r="H1243" i="21"/>
  <c r="H1242" i="21"/>
  <c r="H1241" i="21"/>
  <c r="H1240" i="21"/>
  <c r="H1239" i="21"/>
  <c r="H1238" i="21"/>
  <c r="H1237" i="21"/>
  <c r="H1236" i="21"/>
  <c r="H1235" i="21"/>
  <c r="H1234" i="21"/>
  <c r="H1233" i="21"/>
  <c r="H1232" i="21"/>
  <c r="H1231" i="21"/>
  <c r="H1230" i="21"/>
  <c r="H1229" i="21"/>
  <c r="H1228" i="21"/>
  <c r="H1227" i="21"/>
  <c r="H1226" i="21"/>
  <c r="H1225" i="21"/>
  <c r="H1224" i="21"/>
  <c r="H1223" i="21"/>
  <c r="H1222" i="21"/>
  <c r="H1221" i="21"/>
  <c r="H1220" i="21"/>
  <c r="H1219" i="21"/>
  <c r="H1218" i="21"/>
  <c r="H1217" i="21"/>
  <c r="H1216" i="21"/>
  <c r="H1215" i="21"/>
  <c r="H1214" i="21"/>
  <c r="H1213" i="21"/>
  <c r="H1212" i="21"/>
  <c r="H1211" i="21"/>
  <c r="H1210" i="21"/>
  <c r="H1209" i="21"/>
  <c r="H1208" i="21"/>
  <c r="H1207" i="21"/>
  <c r="H1206" i="21"/>
  <c r="H1205" i="21"/>
  <c r="H1204" i="21"/>
  <c r="H1203" i="21"/>
  <c r="H1202" i="21"/>
  <c r="H1201" i="21"/>
  <c r="H1200" i="21"/>
  <c r="H1199" i="21"/>
  <c r="H1198" i="21"/>
  <c r="H1197" i="21"/>
  <c r="H1196" i="21"/>
  <c r="H1195" i="21"/>
  <c r="H1194" i="21"/>
  <c r="H1193" i="21"/>
  <c r="H1192" i="21"/>
  <c r="H1191" i="21"/>
  <c r="H1190" i="21"/>
  <c r="H1189" i="21"/>
  <c r="H1188" i="21"/>
  <c r="H1187" i="21"/>
  <c r="H1186" i="21"/>
  <c r="H1185" i="21"/>
  <c r="H1184" i="21"/>
  <c r="H1183" i="21"/>
  <c r="H1182" i="21"/>
  <c r="H1181" i="21"/>
  <c r="H1180" i="21"/>
  <c r="H1179" i="21"/>
  <c r="H1178" i="21"/>
  <c r="H1177" i="21"/>
  <c r="H1176" i="21"/>
  <c r="H1175" i="21"/>
  <c r="H1174" i="21"/>
  <c r="H1173" i="21"/>
  <c r="H1172" i="21"/>
  <c r="H1171" i="21"/>
  <c r="H1170" i="21"/>
  <c r="H1169" i="21"/>
  <c r="H1168" i="21"/>
  <c r="H1167" i="21"/>
  <c r="H1166" i="21"/>
  <c r="H1165" i="21"/>
  <c r="H1164" i="21"/>
  <c r="H1163" i="21"/>
  <c r="H1162" i="21"/>
  <c r="H1161" i="21"/>
  <c r="H1160" i="21"/>
  <c r="H1159" i="21"/>
  <c r="H1158" i="21"/>
  <c r="H1157" i="21"/>
  <c r="H1156" i="21"/>
  <c r="H1155" i="21"/>
  <c r="H1154" i="21"/>
  <c r="H1153" i="21"/>
  <c r="H1152" i="21"/>
  <c r="H1151" i="21"/>
  <c r="H1150" i="21"/>
  <c r="H1149" i="21"/>
  <c r="H1148" i="21"/>
  <c r="H1147" i="21"/>
  <c r="H1146" i="21"/>
  <c r="H1145" i="21"/>
  <c r="H1144" i="21"/>
  <c r="H1143" i="21"/>
  <c r="H1142" i="21"/>
  <c r="H1141" i="21"/>
  <c r="H1140" i="21"/>
  <c r="H1139" i="21"/>
  <c r="H1138" i="21"/>
  <c r="H1137" i="21"/>
  <c r="H1136" i="21"/>
  <c r="H1135" i="21"/>
  <c r="H1134" i="21"/>
  <c r="H1133" i="21"/>
  <c r="H1132" i="21"/>
  <c r="H1131" i="21"/>
  <c r="H1130" i="21"/>
  <c r="H1129" i="21"/>
  <c r="H1128" i="21"/>
  <c r="H1127" i="21"/>
  <c r="H1126" i="21"/>
  <c r="H1125" i="21"/>
  <c r="H1124" i="21"/>
  <c r="H1123" i="21"/>
  <c r="H1122" i="21"/>
  <c r="H1121" i="21"/>
  <c r="H1120" i="21"/>
  <c r="H1119" i="21"/>
  <c r="H1118" i="21"/>
  <c r="H1117" i="21"/>
  <c r="H1116" i="21"/>
  <c r="H1115" i="21"/>
  <c r="H1114" i="21"/>
  <c r="H1113" i="21"/>
  <c r="H1112" i="21"/>
  <c r="H1111" i="21"/>
  <c r="H1110" i="21"/>
  <c r="H1109" i="21"/>
  <c r="H1108" i="21"/>
  <c r="H1107" i="21"/>
  <c r="H1106" i="21"/>
  <c r="H1105" i="21"/>
  <c r="H1104" i="21"/>
  <c r="H1103" i="21"/>
  <c r="H1102" i="21"/>
  <c r="H1101" i="21"/>
  <c r="H1100" i="21"/>
  <c r="H1099" i="21"/>
  <c r="H1098" i="21"/>
  <c r="H1097" i="21"/>
  <c r="H1096" i="21"/>
  <c r="H1095" i="21"/>
  <c r="H1094" i="21"/>
  <c r="H1093" i="21"/>
  <c r="H1092" i="21"/>
  <c r="H1091" i="21"/>
  <c r="H1090" i="21"/>
  <c r="H1089" i="21"/>
  <c r="H1088" i="21"/>
  <c r="H1087" i="21"/>
  <c r="H1086" i="21"/>
  <c r="H1085" i="21"/>
  <c r="H1084" i="21"/>
  <c r="H1083" i="21"/>
  <c r="H1082" i="21"/>
  <c r="H1081" i="21"/>
  <c r="H1080" i="21"/>
  <c r="H1079" i="21"/>
  <c r="H1078" i="21"/>
  <c r="H1077" i="21"/>
  <c r="H1076" i="21"/>
  <c r="H1075" i="21"/>
  <c r="H1074" i="21"/>
  <c r="H1073" i="21"/>
  <c r="H1072" i="21"/>
  <c r="H1071" i="21"/>
  <c r="H1070" i="21"/>
  <c r="H1069" i="21"/>
  <c r="H1068" i="21"/>
  <c r="H1067" i="21"/>
  <c r="H1066" i="21"/>
  <c r="H1065" i="21"/>
  <c r="H1064" i="21"/>
  <c r="H1063" i="21"/>
  <c r="H1062" i="21"/>
  <c r="H1061" i="21"/>
  <c r="H1060" i="21"/>
  <c r="H1059" i="21"/>
  <c r="H1058" i="21"/>
  <c r="H1057" i="21"/>
  <c r="H1056" i="21"/>
  <c r="H1055" i="21"/>
  <c r="H1054" i="21"/>
  <c r="H1053" i="21"/>
  <c r="H1052" i="21"/>
  <c r="H1051" i="21"/>
  <c r="H1050" i="21"/>
  <c r="H1049" i="21"/>
  <c r="H1048" i="21"/>
  <c r="H1047" i="21"/>
  <c r="H1046" i="21"/>
  <c r="H1045" i="21"/>
  <c r="H1044" i="21"/>
  <c r="H1043" i="21"/>
  <c r="H1042" i="21"/>
  <c r="H1041" i="21"/>
  <c r="H1040" i="21"/>
  <c r="H1039" i="21"/>
  <c r="H1038" i="21"/>
  <c r="H1037" i="21"/>
  <c r="H1036" i="21"/>
  <c r="H1035" i="21"/>
  <c r="H1034" i="21"/>
  <c r="H1033" i="21"/>
  <c r="H1032" i="21"/>
  <c r="H1031" i="21"/>
  <c r="H1030" i="21"/>
  <c r="H1029" i="21"/>
  <c r="H1028" i="21"/>
  <c r="H1027" i="21"/>
  <c r="H1026" i="21"/>
  <c r="H1025" i="21"/>
  <c r="H1024" i="21"/>
  <c r="H1023" i="21"/>
  <c r="H1022" i="21"/>
  <c r="H1021" i="21"/>
  <c r="H1020" i="21"/>
  <c r="H1019" i="21"/>
  <c r="H1018" i="21"/>
  <c r="H1017" i="21"/>
  <c r="H1016" i="21"/>
  <c r="H1015" i="21"/>
  <c r="H1014" i="21"/>
  <c r="H1013" i="21"/>
  <c r="H1012" i="21"/>
  <c r="H1011" i="21"/>
  <c r="H1010" i="21"/>
  <c r="H1009" i="21"/>
  <c r="H1008" i="21"/>
  <c r="H1007" i="21"/>
  <c r="H1006" i="21"/>
  <c r="H1005" i="21"/>
  <c r="H1004" i="21"/>
  <c r="H1003" i="21"/>
  <c r="H1002" i="21"/>
  <c r="H1001" i="21"/>
  <c r="H1000" i="21"/>
  <c r="H999" i="21"/>
  <c r="H998" i="21"/>
  <c r="H997" i="21"/>
  <c r="H996" i="21"/>
  <c r="H995" i="21"/>
  <c r="H994" i="21"/>
  <c r="H993" i="21"/>
  <c r="H992" i="21"/>
  <c r="H991" i="21"/>
  <c r="H990" i="21"/>
  <c r="H989" i="21"/>
  <c r="H988" i="21"/>
  <c r="H987" i="21"/>
  <c r="H986" i="21"/>
  <c r="H985" i="21"/>
  <c r="H984" i="21"/>
  <c r="H983" i="21"/>
  <c r="H982" i="21"/>
  <c r="H981" i="21"/>
  <c r="H980" i="21"/>
  <c r="H979" i="21"/>
  <c r="H978" i="21"/>
  <c r="H977" i="21"/>
  <c r="H976" i="21"/>
  <c r="H975" i="21"/>
  <c r="H974" i="21"/>
  <c r="H973" i="21"/>
  <c r="H972" i="21"/>
  <c r="H971" i="21"/>
  <c r="H970" i="21"/>
  <c r="H969" i="21"/>
  <c r="H968" i="21"/>
  <c r="H967" i="21"/>
  <c r="H966" i="21"/>
  <c r="H965" i="21"/>
  <c r="H964" i="21"/>
  <c r="H963" i="21"/>
  <c r="H962" i="21"/>
  <c r="H961" i="21"/>
  <c r="H960" i="21"/>
  <c r="H959" i="21"/>
  <c r="H958" i="21"/>
  <c r="H957" i="21"/>
  <c r="H956" i="21"/>
  <c r="H955" i="21"/>
  <c r="H954" i="21"/>
  <c r="H953" i="21"/>
  <c r="H952" i="21"/>
  <c r="H951" i="21"/>
  <c r="H950" i="21"/>
  <c r="H949" i="21"/>
  <c r="H948" i="21"/>
  <c r="H947" i="21"/>
  <c r="H946" i="21"/>
  <c r="H945" i="21"/>
  <c r="H944" i="21"/>
  <c r="H943" i="21"/>
  <c r="H942" i="21"/>
  <c r="H941" i="21"/>
  <c r="H940" i="21"/>
  <c r="H939" i="21"/>
  <c r="H938" i="21"/>
  <c r="H937" i="21"/>
  <c r="H936" i="21"/>
  <c r="H935" i="21"/>
  <c r="H934" i="21"/>
  <c r="H933" i="21"/>
  <c r="H932" i="21"/>
  <c r="H931" i="21"/>
  <c r="H930" i="21"/>
  <c r="H929" i="21"/>
  <c r="H928" i="21"/>
  <c r="H927" i="21"/>
  <c r="H926" i="21"/>
  <c r="H925" i="21"/>
  <c r="H924" i="21"/>
  <c r="H923" i="21"/>
  <c r="H922" i="21"/>
  <c r="H921" i="21"/>
  <c r="H920" i="21"/>
  <c r="H919" i="21"/>
  <c r="H918" i="21"/>
  <c r="H917" i="21"/>
  <c r="H916" i="21"/>
  <c r="H915" i="21"/>
  <c r="H914" i="21"/>
  <c r="H913" i="21"/>
  <c r="H912" i="21"/>
  <c r="H911" i="21"/>
  <c r="H910" i="21"/>
  <c r="H909" i="21"/>
  <c r="H908" i="21"/>
  <c r="H907" i="21"/>
  <c r="H906" i="21"/>
  <c r="H905" i="21"/>
  <c r="H904" i="21"/>
  <c r="H903" i="21"/>
  <c r="H902" i="21"/>
  <c r="H901" i="21"/>
  <c r="H900" i="21"/>
  <c r="H899" i="21"/>
  <c r="H898" i="21"/>
  <c r="H897" i="21"/>
  <c r="H896" i="21"/>
  <c r="H895" i="21"/>
  <c r="H894" i="21"/>
  <c r="H893" i="21"/>
  <c r="H892" i="21"/>
  <c r="H891" i="21"/>
  <c r="H890" i="21"/>
  <c r="H889" i="21"/>
  <c r="H888" i="21"/>
  <c r="H887" i="21"/>
  <c r="H886" i="21"/>
  <c r="H885" i="21"/>
  <c r="H884" i="21"/>
  <c r="H883" i="21"/>
  <c r="H882" i="21"/>
  <c r="H881" i="21"/>
  <c r="H880" i="21"/>
  <c r="H879" i="21"/>
  <c r="H878" i="21"/>
  <c r="H877" i="21"/>
  <c r="H876" i="21"/>
  <c r="H875" i="21"/>
  <c r="H874" i="21"/>
  <c r="H873" i="21"/>
  <c r="H872" i="21"/>
  <c r="H871" i="21"/>
  <c r="H870" i="21"/>
  <c r="H869" i="21"/>
  <c r="H868" i="21"/>
  <c r="H867" i="21"/>
  <c r="H866" i="21"/>
  <c r="H865" i="21"/>
  <c r="H864" i="21"/>
  <c r="H863" i="21"/>
  <c r="H862" i="21"/>
  <c r="H861" i="21"/>
  <c r="H860" i="21"/>
  <c r="H859" i="21"/>
  <c r="H858" i="21"/>
  <c r="H857" i="21"/>
  <c r="H856" i="21"/>
  <c r="H855" i="21"/>
  <c r="H854" i="21"/>
  <c r="H853" i="21"/>
  <c r="H852" i="21"/>
  <c r="H851" i="21"/>
  <c r="H850" i="21"/>
  <c r="H849" i="21"/>
  <c r="H848" i="21"/>
  <c r="H847" i="21"/>
  <c r="H846" i="21"/>
  <c r="H845" i="21"/>
  <c r="H844" i="21"/>
  <c r="H843" i="21"/>
  <c r="H842" i="21"/>
  <c r="H841" i="21"/>
  <c r="H840" i="21"/>
  <c r="H839" i="21"/>
  <c r="H838" i="21"/>
  <c r="H837" i="21"/>
  <c r="H836" i="21"/>
  <c r="H835" i="21"/>
  <c r="H834" i="21"/>
  <c r="H833" i="21"/>
  <c r="H832" i="21"/>
  <c r="H831" i="21"/>
  <c r="H830" i="21"/>
  <c r="H829" i="21"/>
  <c r="H828" i="21"/>
  <c r="H827" i="21"/>
  <c r="H826" i="21"/>
  <c r="H825" i="21"/>
  <c r="H824" i="21"/>
  <c r="H823" i="21"/>
  <c r="H822" i="21"/>
  <c r="H821" i="21"/>
  <c r="H820" i="21"/>
  <c r="H819" i="21"/>
  <c r="H818" i="21"/>
  <c r="H817" i="21"/>
  <c r="H816" i="21"/>
  <c r="H815" i="21"/>
  <c r="H814" i="21"/>
  <c r="H813" i="21"/>
  <c r="H812" i="21"/>
  <c r="H811" i="21"/>
  <c r="H810" i="21"/>
  <c r="H809" i="21"/>
  <c r="H808" i="21"/>
  <c r="H807" i="21"/>
  <c r="H806" i="21"/>
  <c r="H805" i="21"/>
  <c r="H804" i="21"/>
  <c r="H803" i="21"/>
  <c r="H802" i="21"/>
  <c r="H801" i="21"/>
  <c r="H800" i="21"/>
  <c r="H799" i="21"/>
  <c r="H798" i="21"/>
  <c r="H797" i="21"/>
  <c r="H796" i="21"/>
  <c r="H795" i="21"/>
  <c r="H794" i="21"/>
  <c r="H793" i="21"/>
  <c r="H792" i="21"/>
  <c r="H791" i="21"/>
  <c r="H790" i="21"/>
  <c r="H789" i="21"/>
  <c r="H788" i="21"/>
  <c r="H787" i="21"/>
  <c r="H786" i="21"/>
  <c r="H785" i="21"/>
  <c r="H784" i="21"/>
  <c r="H783" i="21"/>
  <c r="H782" i="21"/>
  <c r="H781" i="21"/>
  <c r="H780" i="21"/>
  <c r="H779" i="21"/>
  <c r="H778" i="21"/>
  <c r="H777" i="21"/>
  <c r="H776" i="21"/>
  <c r="H775" i="21"/>
  <c r="H774" i="21"/>
  <c r="H773" i="21"/>
  <c r="H772" i="21"/>
  <c r="H771" i="21"/>
  <c r="H770" i="21"/>
  <c r="H769" i="21"/>
  <c r="H768" i="21"/>
  <c r="H767" i="21"/>
  <c r="H766" i="21"/>
  <c r="H765" i="21"/>
  <c r="H764" i="21"/>
  <c r="H763" i="21"/>
  <c r="H762" i="21"/>
  <c r="H761" i="21"/>
  <c r="H760" i="21"/>
  <c r="H759" i="21"/>
  <c r="H758" i="21"/>
  <c r="H757" i="21"/>
  <c r="H756" i="21"/>
  <c r="H755" i="21"/>
  <c r="H754" i="21"/>
  <c r="H753" i="21"/>
  <c r="H752" i="21"/>
  <c r="H751" i="21"/>
  <c r="H750" i="21"/>
  <c r="H749" i="21"/>
  <c r="H748" i="21"/>
  <c r="H747" i="21"/>
  <c r="H746" i="21"/>
  <c r="H745" i="21"/>
  <c r="H744" i="21"/>
  <c r="H743" i="21"/>
  <c r="H742" i="21"/>
  <c r="H741" i="21"/>
  <c r="H740" i="21"/>
  <c r="H739" i="21"/>
  <c r="H738" i="21"/>
  <c r="H737" i="21"/>
  <c r="H736" i="21"/>
  <c r="H735" i="21"/>
  <c r="H734" i="21"/>
  <c r="H733" i="21"/>
  <c r="H732" i="21"/>
  <c r="H731" i="21"/>
  <c r="H730" i="21"/>
  <c r="H729" i="21"/>
  <c r="H728" i="21"/>
  <c r="H727" i="21"/>
  <c r="H726" i="21"/>
  <c r="H725" i="21"/>
  <c r="H724" i="21"/>
  <c r="H723" i="21"/>
  <c r="H722" i="21"/>
  <c r="H721" i="21"/>
  <c r="H720" i="21"/>
  <c r="H719" i="21"/>
  <c r="H718" i="21"/>
  <c r="H717" i="21"/>
  <c r="H716" i="21"/>
  <c r="H715" i="21"/>
  <c r="H714" i="21"/>
  <c r="H713" i="21"/>
  <c r="H712" i="21"/>
  <c r="H711" i="21"/>
  <c r="H710" i="21"/>
  <c r="H709" i="21"/>
  <c r="H708" i="21"/>
  <c r="H707" i="21"/>
  <c r="H706" i="21"/>
  <c r="H705" i="21"/>
  <c r="H704" i="21"/>
  <c r="H703" i="21"/>
  <c r="H702" i="21"/>
  <c r="H701" i="21"/>
  <c r="H700" i="21"/>
  <c r="H699" i="21"/>
  <c r="H698" i="21"/>
  <c r="H697" i="21"/>
  <c r="H696" i="21"/>
  <c r="H695" i="21"/>
  <c r="H694" i="21"/>
  <c r="H693" i="21"/>
  <c r="H692" i="21"/>
  <c r="H691" i="21"/>
  <c r="H690" i="21"/>
  <c r="H689" i="21"/>
  <c r="H688" i="21"/>
  <c r="H687" i="21"/>
  <c r="H686" i="21"/>
  <c r="H685" i="21"/>
  <c r="H684" i="21"/>
  <c r="H683" i="21"/>
  <c r="H682" i="21"/>
  <c r="H681" i="21"/>
  <c r="H680" i="21"/>
  <c r="H679" i="21"/>
  <c r="H678" i="21"/>
  <c r="H677" i="21"/>
  <c r="H676" i="21"/>
  <c r="H675" i="21"/>
  <c r="H674" i="21"/>
  <c r="H673" i="21"/>
  <c r="H672" i="21"/>
  <c r="H671" i="21"/>
  <c r="H670" i="21"/>
  <c r="H669" i="21"/>
  <c r="H668" i="21"/>
  <c r="H667" i="21"/>
  <c r="H666" i="21"/>
  <c r="H665" i="21"/>
  <c r="H664" i="21"/>
  <c r="H663" i="21"/>
  <c r="H662" i="21"/>
  <c r="H661" i="21"/>
  <c r="H660" i="21"/>
  <c r="H659" i="21"/>
  <c r="H658" i="21"/>
  <c r="H657" i="21"/>
  <c r="H656" i="21"/>
  <c r="H655" i="21"/>
  <c r="H654" i="21"/>
  <c r="H653" i="21"/>
  <c r="H652" i="21"/>
  <c r="H651" i="21"/>
  <c r="H650" i="21"/>
  <c r="H649" i="21"/>
  <c r="H648" i="21"/>
  <c r="H647" i="21"/>
  <c r="H646" i="21"/>
  <c r="H645" i="21"/>
  <c r="H644" i="21"/>
  <c r="H643" i="21"/>
  <c r="H642" i="21"/>
  <c r="H641" i="21"/>
  <c r="H640" i="21"/>
  <c r="H639" i="21"/>
  <c r="H638" i="21"/>
  <c r="H637" i="21"/>
  <c r="H636" i="21"/>
  <c r="H635" i="21"/>
  <c r="H634" i="21"/>
  <c r="H633" i="21"/>
  <c r="H632" i="21"/>
  <c r="H631" i="21"/>
  <c r="H630" i="21"/>
  <c r="H629" i="21"/>
  <c r="H628" i="21"/>
  <c r="H627" i="21"/>
  <c r="H626" i="21"/>
  <c r="H625" i="21"/>
  <c r="H624" i="21"/>
  <c r="H623" i="21"/>
  <c r="H622" i="21"/>
  <c r="H621" i="21"/>
  <c r="H620" i="21"/>
  <c r="H619" i="21"/>
  <c r="H618" i="21"/>
  <c r="H617" i="21"/>
  <c r="H616" i="21"/>
  <c r="H615" i="21"/>
  <c r="H614" i="21"/>
  <c r="H613" i="21"/>
  <c r="H612" i="21"/>
  <c r="H611" i="21"/>
  <c r="H610" i="21"/>
  <c r="H609" i="21"/>
  <c r="H608" i="21"/>
  <c r="H607" i="21"/>
  <c r="H606" i="21"/>
  <c r="H605" i="21"/>
  <c r="H604" i="21"/>
  <c r="H603" i="21"/>
  <c r="H602" i="21"/>
  <c r="H601" i="21"/>
  <c r="H600" i="21"/>
  <c r="H599" i="21"/>
  <c r="H598" i="21"/>
  <c r="H597" i="21"/>
  <c r="H596" i="21"/>
  <c r="H595" i="21"/>
  <c r="H594" i="21"/>
  <c r="H593" i="21"/>
  <c r="H592" i="21"/>
  <c r="H591" i="21"/>
  <c r="H590" i="21"/>
  <c r="H589" i="21"/>
  <c r="H588" i="21"/>
  <c r="H587" i="21"/>
  <c r="H586" i="21"/>
  <c r="H585" i="21"/>
  <c r="H584" i="21"/>
  <c r="H583" i="21"/>
  <c r="H582" i="21"/>
  <c r="H581" i="21"/>
  <c r="H580" i="21"/>
  <c r="H579" i="21"/>
  <c r="H578" i="21"/>
  <c r="H577" i="21"/>
  <c r="H576" i="21"/>
  <c r="H575" i="21"/>
  <c r="H574" i="21"/>
  <c r="H573" i="21"/>
  <c r="H572" i="21"/>
  <c r="H571" i="21"/>
  <c r="H570" i="21"/>
  <c r="H569" i="21"/>
  <c r="H568" i="21"/>
  <c r="H567" i="21"/>
  <c r="H566" i="21"/>
  <c r="H565" i="21"/>
  <c r="H564" i="21"/>
  <c r="H563" i="21"/>
  <c r="H562" i="21"/>
  <c r="H561" i="21"/>
  <c r="H560" i="21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AB42" i="20"/>
  <c r="AA42" i="20"/>
  <c r="Z42" i="20"/>
  <c r="Y42" i="20"/>
  <c r="M42" i="20"/>
  <c r="L42" i="20"/>
  <c r="J42" i="20"/>
  <c r="I42" i="20"/>
  <c r="H42" i="20"/>
  <c r="AB41" i="20"/>
  <c r="AA41" i="20"/>
  <c r="Z41" i="20"/>
  <c r="Y41" i="20"/>
  <c r="M41" i="20"/>
  <c r="L41" i="20"/>
  <c r="J41" i="20"/>
  <c r="I41" i="20"/>
  <c r="H41" i="20"/>
  <c r="AB40" i="20"/>
  <c r="AA40" i="20"/>
  <c r="Z40" i="20"/>
  <c r="Y40" i="20"/>
  <c r="M40" i="20"/>
  <c r="L40" i="20"/>
  <c r="J40" i="20"/>
  <c r="I40" i="20"/>
  <c r="H40" i="20"/>
  <c r="AB39" i="20"/>
  <c r="AA39" i="20"/>
  <c r="Z39" i="20"/>
  <c r="Y39" i="20"/>
  <c r="M39" i="20"/>
  <c r="L39" i="20"/>
  <c r="J39" i="20"/>
  <c r="I39" i="20"/>
  <c r="H39" i="20"/>
  <c r="AB38" i="20"/>
  <c r="AA38" i="20"/>
  <c r="Z38" i="20"/>
  <c r="Y38" i="20"/>
  <c r="M38" i="20"/>
  <c r="L38" i="20"/>
  <c r="J38" i="20"/>
  <c r="I38" i="20"/>
  <c r="H38" i="20"/>
  <c r="AB37" i="20"/>
  <c r="AA37" i="20"/>
  <c r="Z37" i="20"/>
  <c r="Y37" i="20"/>
  <c r="M37" i="20"/>
  <c r="L37" i="20"/>
  <c r="J37" i="20"/>
  <c r="I37" i="20"/>
  <c r="H37" i="20"/>
  <c r="AB36" i="20"/>
  <c r="AA36" i="20"/>
  <c r="Z36" i="20"/>
  <c r="Y36" i="20"/>
  <c r="M36" i="20"/>
  <c r="L36" i="20"/>
  <c r="J36" i="20"/>
  <c r="I36" i="20"/>
  <c r="H36" i="20"/>
  <c r="AB35" i="20"/>
  <c r="AA35" i="20"/>
  <c r="Z35" i="20"/>
  <c r="Y35" i="20"/>
  <c r="M35" i="20"/>
  <c r="L35" i="20"/>
  <c r="J35" i="20"/>
  <c r="I35" i="20"/>
  <c r="H35" i="20"/>
  <c r="AB34" i="20"/>
  <c r="AA34" i="20"/>
  <c r="Z34" i="20"/>
  <c r="Y34" i="20"/>
  <c r="M34" i="20"/>
  <c r="L34" i="20"/>
  <c r="J34" i="20"/>
  <c r="I34" i="20"/>
  <c r="H34" i="20"/>
  <c r="AB33" i="20"/>
  <c r="AA33" i="20"/>
  <c r="Z33" i="20"/>
  <c r="Y33" i="20"/>
  <c r="M33" i="20"/>
  <c r="L33" i="20"/>
  <c r="J33" i="20"/>
  <c r="I33" i="20"/>
  <c r="H33" i="20"/>
  <c r="AB32" i="20"/>
  <c r="AA32" i="20"/>
  <c r="Z32" i="20"/>
  <c r="Y32" i="20"/>
  <c r="M32" i="20"/>
  <c r="L32" i="20"/>
  <c r="J32" i="20"/>
  <c r="I32" i="20"/>
  <c r="H32" i="20"/>
  <c r="AB31" i="20"/>
  <c r="AA31" i="20"/>
  <c r="Z31" i="20"/>
  <c r="Y31" i="20"/>
  <c r="M31" i="20"/>
  <c r="L31" i="20"/>
  <c r="J31" i="20"/>
  <c r="I31" i="20"/>
  <c r="H31" i="20"/>
  <c r="Z30" i="20"/>
  <c r="L30" i="20"/>
  <c r="I30" i="20"/>
  <c r="Y30" i="20" s="1"/>
  <c r="H30" i="20"/>
  <c r="AB30" i="20" s="1"/>
  <c r="AA29" i="20"/>
  <c r="L29" i="20"/>
  <c r="I29" i="20"/>
  <c r="Y29" i="20" s="1"/>
  <c r="H29" i="20"/>
  <c r="Z29" i="20" s="1"/>
  <c r="AB28" i="20"/>
  <c r="AA28" i="20"/>
  <c r="Z28" i="20"/>
  <c r="Y28" i="20"/>
  <c r="M28" i="20"/>
  <c r="L28" i="20"/>
  <c r="J28" i="20"/>
  <c r="I28" i="20"/>
  <c r="H28" i="20"/>
  <c r="AB27" i="20"/>
  <c r="AA27" i="20"/>
  <c r="Z27" i="20"/>
  <c r="Y27" i="20"/>
  <c r="M27" i="20"/>
  <c r="L27" i="20"/>
  <c r="J27" i="20"/>
  <c r="I27" i="20"/>
  <c r="H27" i="20"/>
  <c r="AB26" i="20"/>
  <c r="AA26" i="20"/>
  <c r="Z26" i="20"/>
  <c r="Y26" i="20"/>
  <c r="M26" i="20"/>
  <c r="L26" i="20"/>
  <c r="J26" i="20"/>
  <c r="I26" i="20"/>
  <c r="H26" i="20"/>
  <c r="AA25" i="20"/>
  <c r="M25" i="20"/>
  <c r="L25" i="20"/>
  <c r="I25" i="20"/>
  <c r="Y25" i="20" s="1"/>
  <c r="H25" i="20"/>
  <c r="Z25" i="20" s="1"/>
  <c r="M24" i="20"/>
  <c r="I24" i="20"/>
  <c r="AA24" i="20" s="1"/>
  <c r="H24" i="20"/>
  <c r="AB24" i="20" s="1"/>
  <c r="AB23" i="20"/>
  <c r="AA23" i="20"/>
  <c r="Z23" i="20"/>
  <c r="Y23" i="20"/>
  <c r="M23" i="20"/>
  <c r="L23" i="20"/>
  <c r="J23" i="20"/>
  <c r="I23" i="20"/>
  <c r="H23" i="20"/>
  <c r="AB22" i="20"/>
  <c r="AA22" i="20"/>
  <c r="Z22" i="20"/>
  <c r="Y22" i="20"/>
  <c r="M22" i="20"/>
  <c r="L22" i="20"/>
  <c r="J22" i="20"/>
  <c r="I22" i="20"/>
  <c r="H22" i="20"/>
  <c r="L21" i="20"/>
  <c r="I21" i="20"/>
  <c r="Y21" i="20" s="1"/>
  <c r="H21" i="20"/>
  <c r="Z21" i="20" s="1"/>
  <c r="AB20" i="20"/>
  <c r="M20" i="20"/>
  <c r="I20" i="20"/>
  <c r="AA20" i="20" s="1"/>
  <c r="H20" i="20"/>
  <c r="L20" i="20" s="1"/>
  <c r="AB19" i="20"/>
  <c r="AA19" i="20"/>
  <c r="Z19" i="20"/>
  <c r="Y19" i="20"/>
  <c r="M19" i="20"/>
  <c r="L19" i="20"/>
  <c r="J19" i="20"/>
  <c r="I19" i="20"/>
  <c r="H19" i="20"/>
  <c r="AB18" i="20"/>
  <c r="AA18" i="20"/>
  <c r="Z18" i="20"/>
  <c r="Y18" i="20"/>
  <c r="M18" i="20"/>
  <c r="L18" i="20"/>
  <c r="J18" i="20"/>
  <c r="I18" i="20"/>
  <c r="H18" i="20"/>
  <c r="AB17" i="20"/>
  <c r="AA17" i="20"/>
  <c r="Z17" i="20"/>
  <c r="Y17" i="20"/>
  <c r="M17" i="20"/>
  <c r="L17" i="20"/>
  <c r="J17" i="20"/>
  <c r="I17" i="20"/>
  <c r="H17" i="20"/>
  <c r="Z16" i="20"/>
  <c r="Y16" i="20"/>
  <c r="L16" i="20"/>
  <c r="I16" i="20"/>
  <c r="M16" i="20" s="1"/>
  <c r="H16" i="20"/>
  <c r="AB16" i="20" s="1"/>
  <c r="AB15" i="20"/>
  <c r="I15" i="20"/>
  <c r="AA15" i="20" s="1"/>
  <c r="H15" i="20"/>
  <c r="Z15" i="20" s="1"/>
  <c r="AB14" i="20"/>
  <c r="AA14" i="20"/>
  <c r="Z14" i="20"/>
  <c r="Y14" i="20"/>
  <c r="M14" i="20"/>
  <c r="L14" i="20"/>
  <c r="J14" i="20"/>
  <c r="I14" i="20"/>
  <c r="H14" i="20"/>
  <c r="AB13" i="20"/>
  <c r="AA13" i="20"/>
  <c r="Z13" i="20"/>
  <c r="Y13" i="20"/>
  <c r="M13" i="20"/>
  <c r="L13" i="20"/>
  <c r="J13" i="20"/>
  <c r="I13" i="20"/>
  <c r="H13" i="20"/>
  <c r="I12" i="20"/>
  <c r="AA12" i="20" s="1"/>
  <c r="H12" i="20"/>
  <c r="L12" i="20" s="1"/>
  <c r="AB11" i="20"/>
  <c r="AA11" i="20"/>
  <c r="Z11" i="20"/>
  <c r="Y11" i="20"/>
  <c r="M11" i="20"/>
  <c r="L11" i="20"/>
  <c r="J11" i="20"/>
  <c r="I11" i="20"/>
  <c r="H11" i="20"/>
  <c r="AB10" i="20"/>
  <c r="AA10" i="20"/>
  <c r="Z10" i="20"/>
  <c r="Y10" i="20"/>
  <c r="M10" i="20"/>
  <c r="L10" i="20"/>
  <c r="J10" i="20"/>
  <c r="I10" i="20"/>
  <c r="H10" i="20"/>
  <c r="Z9" i="20"/>
  <c r="L9" i="20"/>
  <c r="I9" i="20"/>
  <c r="Y9" i="20" s="1"/>
  <c r="H9" i="20"/>
  <c r="Q33" i="20" s="1"/>
  <c r="F1753" i="36" l="1"/>
  <c r="F1751" i="36"/>
  <c r="F1752" i="36"/>
  <c r="F1750" i="36"/>
  <c r="F1748" i="36"/>
  <c r="F1746" i="36"/>
  <c r="F1744" i="36"/>
  <c r="F1742" i="36"/>
  <c r="F1726" i="36"/>
  <c r="F1718" i="36"/>
  <c r="F1722" i="36"/>
  <c r="F1730" i="36"/>
  <c r="F1356" i="36"/>
  <c r="F1352" i="36"/>
  <c r="F1348" i="36"/>
  <c r="F1344" i="36"/>
  <c r="F1340" i="36"/>
  <c r="F1336" i="36"/>
  <c r="F1332" i="36"/>
  <c r="F1328" i="36"/>
  <c r="F1324" i="36"/>
  <c r="F1320" i="36"/>
  <c r="F1316" i="36"/>
  <c r="F1312" i="36"/>
  <c r="F1308" i="36"/>
  <c r="F1304" i="36"/>
  <c r="F1300" i="36"/>
  <c r="F1714" i="36"/>
  <c r="F1579" i="36"/>
  <c r="F1298" i="36"/>
  <c r="F1296" i="36"/>
  <c r="F1294" i="36"/>
  <c r="F1292" i="36"/>
  <c r="F1290" i="36"/>
  <c r="F1288" i="36"/>
  <c r="F1286" i="36"/>
  <c r="F1284" i="36"/>
  <c r="F1282" i="36"/>
  <c r="F1280" i="36"/>
  <c r="F1350" i="36"/>
  <c r="F1342" i="36"/>
  <c r="F1334" i="36"/>
  <c r="F1326" i="36"/>
  <c r="F1318" i="36"/>
  <c r="F1310" i="36"/>
  <c r="F1302" i="36"/>
  <c r="F1346" i="36"/>
  <c r="F1330" i="36"/>
  <c r="F1314" i="36"/>
  <c r="F1059" i="36"/>
  <c r="F1057" i="36"/>
  <c r="F1055" i="36"/>
  <c r="F1053" i="36"/>
  <c r="F1051" i="36"/>
  <c r="F1049" i="36"/>
  <c r="F1047" i="36"/>
  <c r="F1045" i="36"/>
  <c r="F1043" i="36"/>
  <c r="F1041" i="36"/>
  <c r="F1039" i="36"/>
  <c r="F1037" i="36"/>
  <c r="F1035" i="36"/>
  <c r="F1033" i="36"/>
  <c r="F1031" i="36"/>
  <c r="F1029" i="36"/>
  <c r="F1027" i="36"/>
  <c r="F1025" i="36"/>
  <c r="F1023" i="36"/>
  <c r="F1021" i="36"/>
  <c r="F1019" i="36"/>
  <c r="F1017" i="36"/>
  <c r="F1015" i="36"/>
  <c r="F1013" i="36"/>
  <c r="F1011" i="36"/>
  <c r="F1009" i="36"/>
  <c r="F1007" i="36"/>
  <c r="F1005" i="36"/>
  <c r="F1003" i="36"/>
  <c r="F1001" i="36"/>
  <c r="F999" i="36"/>
  <c r="F997" i="36"/>
  <c r="F995" i="36"/>
  <c r="F993" i="36"/>
  <c r="F991" i="36"/>
  <c r="F989" i="36"/>
  <c r="F987" i="36"/>
  <c r="F985" i="36"/>
  <c r="F983" i="36"/>
  <c r="F981" i="36"/>
  <c r="F979" i="36"/>
  <c r="F977" i="36"/>
  <c r="F975" i="36"/>
  <c r="F973" i="36"/>
  <c r="F971" i="36"/>
  <c r="F969" i="36"/>
  <c r="F967" i="36"/>
  <c r="F965" i="36"/>
  <c r="F963" i="36"/>
  <c r="F961" i="36"/>
  <c r="F959" i="36"/>
  <c r="F957" i="36"/>
  <c r="F955" i="36"/>
  <c r="F953" i="36"/>
  <c r="F951" i="36"/>
  <c r="F949" i="36"/>
  <c r="F947" i="36"/>
  <c r="F945" i="36"/>
  <c r="F943" i="36"/>
  <c r="F941" i="36"/>
  <c r="F939" i="36"/>
  <c r="F937" i="36"/>
  <c r="F935" i="36"/>
  <c r="F933" i="36"/>
  <c r="F931" i="36"/>
  <c r="F929" i="36"/>
  <c r="F927" i="36"/>
  <c r="F925" i="36"/>
  <c r="F923" i="36"/>
  <c r="F921" i="36"/>
  <c r="F919" i="36"/>
  <c r="F917" i="36"/>
  <c r="F915" i="36"/>
  <c r="F913" i="36"/>
  <c r="F911" i="36"/>
  <c r="F909" i="36"/>
  <c r="F907" i="36"/>
  <c r="F905" i="36"/>
  <c r="F903" i="36"/>
  <c r="F901" i="36"/>
  <c r="F899" i="36"/>
  <c r="F897" i="36"/>
  <c r="F895" i="36"/>
  <c r="F893" i="36"/>
  <c r="F891" i="36"/>
  <c r="F889" i="36"/>
  <c r="F1354" i="36"/>
  <c r="F1338" i="36"/>
  <c r="F1322" i="36"/>
  <c r="F1306" i="36"/>
  <c r="F1052" i="36"/>
  <c r="F1044" i="36"/>
  <c r="F1036" i="36"/>
  <c r="F1028" i="36"/>
  <c r="F1020" i="36"/>
  <c r="F1012" i="36"/>
  <c r="F1004" i="36"/>
  <c r="F996" i="36"/>
  <c r="F988" i="36"/>
  <c r="F980" i="36"/>
  <c r="F972" i="36"/>
  <c r="F964" i="36"/>
  <c r="F956" i="36"/>
  <c r="F948" i="36"/>
  <c r="F940" i="36"/>
  <c r="F932" i="36"/>
  <c r="F924" i="36"/>
  <c r="F916" i="36"/>
  <c r="F908" i="36"/>
  <c r="F900" i="36"/>
  <c r="F892" i="36"/>
  <c r="F884" i="36"/>
  <c r="F876" i="36"/>
  <c r="F868" i="36"/>
  <c r="F860" i="36"/>
  <c r="F852" i="36"/>
  <c r="F1054" i="36"/>
  <c r="F1046" i="36"/>
  <c r="F1038" i="36"/>
  <c r="F1030" i="36"/>
  <c r="F1022" i="36"/>
  <c r="F1014" i="36"/>
  <c r="F1006" i="36"/>
  <c r="F998" i="36"/>
  <c r="F990" i="36"/>
  <c r="F982" i="36"/>
  <c r="F974" i="36"/>
  <c r="F966" i="36"/>
  <c r="F958" i="36"/>
  <c r="F950" i="36"/>
  <c r="F942" i="36"/>
  <c r="F934" i="36"/>
  <c r="F926" i="36"/>
  <c r="F918" i="36"/>
  <c r="F910" i="36"/>
  <c r="F902" i="36"/>
  <c r="F894" i="36"/>
  <c r="F886" i="36"/>
  <c r="F878" i="36"/>
  <c r="F870" i="36"/>
  <c r="F862" i="36"/>
  <c r="F854" i="36"/>
  <c r="F846" i="36"/>
  <c r="F838" i="36"/>
  <c r="F830" i="36"/>
  <c r="F822" i="36"/>
  <c r="F814" i="36"/>
  <c r="F806" i="36"/>
  <c r="F798" i="36"/>
  <c r="F790" i="36"/>
  <c r="F786" i="36"/>
  <c r="F782" i="36"/>
  <c r="F778" i="36"/>
  <c r="F774" i="36"/>
  <c r="F770" i="36"/>
  <c r="F766" i="36"/>
  <c r="F762" i="36"/>
  <c r="F758" i="36"/>
  <c r="F754" i="36"/>
  <c r="F750" i="36"/>
  <c r="F746" i="36"/>
  <c r="F742" i="36"/>
  <c r="F738" i="36"/>
  <c r="F734" i="36"/>
  <c r="F730" i="36"/>
  <c r="F726" i="36"/>
  <c r="F722" i="36"/>
  <c r="F718" i="36"/>
  <c r="F714" i="36"/>
  <c r="F710" i="36"/>
  <c r="F706" i="36"/>
  <c r="F702" i="36"/>
  <c r="F698" i="36"/>
  <c r="F694" i="36"/>
  <c r="F690" i="36"/>
  <c r="F686" i="36"/>
  <c r="F682" i="36"/>
  <c r="F678" i="36"/>
  <c r="F674" i="36"/>
  <c r="F670" i="36"/>
  <c r="F666" i="36"/>
  <c r="F662" i="36"/>
  <c r="F658" i="36"/>
  <c r="F654" i="36"/>
  <c r="F650" i="36"/>
  <c r="F1056" i="36"/>
  <c r="F1048" i="36"/>
  <c r="F1040" i="36"/>
  <c r="F1032" i="36"/>
  <c r="F1024" i="36"/>
  <c r="F1016" i="36"/>
  <c r="F1008" i="36"/>
  <c r="F1000" i="36"/>
  <c r="F992" i="36"/>
  <c r="F984" i="36"/>
  <c r="F976" i="36"/>
  <c r="F968" i="36"/>
  <c r="F960" i="36"/>
  <c r="F952" i="36"/>
  <c r="F944" i="36"/>
  <c r="F936" i="36"/>
  <c r="F928" i="36"/>
  <c r="F920" i="36"/>
  <c r="F912" i="36"/>
  <c r="F904" i="36"/>
  <c r="F896" i="36"/>
  <c r="F888" i="36"/>
  <c r="F880" i="36"/>
  <c r="F872" i="36"/>
  <c r="F864" i="36"/>
  <c r="F856" i="36"/>
  <c r="F848" i="36"/>
  <c r="F1058" i="36"/>
  <c r="F1050" i="36"/>
  <c r="F1042" i="36"/>
  <c r="F1034" i="36"/>
  <c r="F1026" i="36"/>
  <c r="F1018" i="36"/>
  <c r="F1010" i="36"/>
  <c r="F1002" i="36"/>
  <c r="F994" i="36"/>
  <c r="F986" i="36"/>
  <c r="F978" i="36"/>
  <c r="F970" i="36"/>
  <c r="F962" i="36"/>
  <c r="F954" i="36"/>
  <c r="F946" i="36"/>
  <c r="F938" i="36"/>
  <c r="F930" i="36"/>
  <c r="F922" i="36"/>
  <c r="F914" i="36"/>
  <c r="F906" i="36"/>
  <c r="F898" i="36"/>
  <c r="F890" i="36"/>
  <c r="F882" i="36"/>
  <c r="F874" i="36"/>
  <c r="F866" i="36"/>
  <c r="F858" i="36"/>
  <c r="F850" i="36"/>
  <c r="F842" i="36"/>
  <c r="F834" i="36"/>
  <c r="F826" i="36"/>
  <c r="F818" i="36"/>
  <c r="F810" i="36"/>
  <c r="F802" i="36"/>
  <c r="F794" i="36"/>
  <c r="F789" i="36"/>
  <c r="F785" i="36"/>
  <c r="F781" i="36"/>
  <c r="F777" i="36"/>
  <c r="F773" i="36"/>
  <c r="F769" i="36"/>
  <c r="F765" i="36"/>
  <c r="F761" i="36"/>
  <c r="F757" i="36"/>
  <c r="F753" i="36"/>
  <c r="F749" i="36"/>
  <c r="F745" i="36"/>
  <c r="F741" i="36"/>
  <c r="F737" i="36"/>
  <c r="F733" i="36"/>
  <c r="F721" i="36"/>
  <c r="F705" i="36"/>
  <c r="F689" i="36"/>
  <c r="F673" i="36"/>
  <c r="F657" i="36"/>
  <c r="F717" i="36"/>
  <c r="F701" i="36"/>
  <c r="F685" i="36"/>
  <c r="F669" i="36"/>
  <c r="F653" i="36"/>
  <c r="F641" i="36"/>
  <c r="F633" i="36"/>
  <c r="F625" i="36"/>
  <c r="F617" i="36"/>
  <c r="F464" i="36"/>
  <c r="F456" i="36"/>
  <c r="F448" i="36"/>
  <c r="F440" i="36"/>
  <c r="F432" i="36"/>
  <c r="F424" i="36"/>
  <c r="F416" i="36"/>
  <c r="F408" i="36"/>
  <c r="F400" i="36"/>
  <c r="F392" i="36"/>
  <c r="F386" i="36"/>
  <c r="F382" i="36"/>
  <c r="F378" i="36"/>
  <c r="F374" i="36"/>
  <c r="F370" i="36"/>
  <c r="F366" i="36"/>
  <c r="F362" i="36"/>
  <c r="F358" i="36"/>
  <c r="F354" i="36"/>
  <c r="F350" i="36"/>
  <c r="F346" i="36"/>
  <c r="F342" i="36"/>
  <c r="F338" i="36"/>
  <c r="F334" i="36"/>
  <c r="F330" i="36"/>
  <c r="F326" i="36"/>
  <c r="F322" i="36"/>
  <c r="F318" i="36"/>
  <c r="F314" i="36"/>
  <c r="F310" i="36"/>
  <c r="F306" i="36"/>
  <c r="F302" i="36"/>
  <c r="F298" i="36"/>
  <c r="F294" i="36"/>
  <c r="F290" i="36"/>
  <c r="F286" i="36"/>
  <c r="F282" i="36"/>
  <c r="F278" i="36"/>
  <c r="F274" i="36"/>
  <c r="F270" i="36"/>
  <c r="F266" i="36"/>
  <c r="F262" i="36"/>
  <c r="F258" i="36"/>
  <c r="F729" i="36"/>
  <c r="F713" i="36"/>
  <c r="F697" i="36"/>
  <c r="F681" i="36"/>
  <c r="F665" i="36"/>
  <c r="F649" i="36"/>
  <c r="F725" i="36"/>
  <c r="F709" i="36"/>
  <c r="F693" i="36"/>
  <c r="F677" i="36"/>
  <c r="F661" i="36"/>
  <c r="F645" i="36"/>
  <c r="F637" i="36"/>
  <c r="F629" i="36"/>
  <c r="F621" i="36"/>
  <c r="F613" i="36"/>
  <c r="F256" i="36"/>
  <c r="F254" i="36"/>
  <c r="F252" i="36"/>
  <c r="F250" i="36"/>
  <c r="F248" i="36"/>
  <c r="F246" i="36"/>
  <c r="F244" i="36"/>
  <c r="F242" i="36"/>
  <c r="F240" i="36"/>
  <c r="F238" i="36"/>
  <c r="F236" i="36"/>
  <c r="F234" i="36"/>
  <c r="F232" i="36"/>
  <c r="F230" i="36"/>
  <c r="F228" i="36"/>
  <c r="F226" i="36"/>
  <c r="F224" i="36"/>
  <c r="F222" i="36"/>
  <c r="F220" i="36"/>
  <c r="F218" i="36"/>
  <c r="F216" i="36"/>
  <c r="F214" i="36"/>
  <c r="F212" i="36"/>
  <c r="F210" i="36"/>
  <c r="F208" i="36"/>
  <c r="F206" i="36"/>
  <c r="F204" i="36"/>
  <c r="F202" i="36"/>
  <c r="F200" i="36"/>
  <c r="F198" i="36"/>
  <c r="F196" i="36"/>
  <c r="F194" i="36"/>
  <c r="F192" i="36"/>
  <c r="F190" i="36"/>
  <c r="F188" i="36"/>
  <c r="F186" i="36"/>
  <c r="F184" i="36"/>
  <c r="F182" i="36"/>
  <c r="F180" i="36"/>
  <c r="F178" i="36"/>
  <c r="F176" i="36"/>
  <c r="F174" i="36"/>
  <c r="F170" i="36"/>
  <c r="F166" i="36"/>
  <c r="F162" i="36"/>
  <c r="F158" i="36"/>
  <c r="F154" i="36"/>
  <c r="F150" i="36"/>
  <c r="F146" i="36"/>
  <c r="F142" i="36"/>
  <c r="F138" i="36"/>
  <c r="F134" i="36"/>
  <c r="F130" i="36"/>
  <c r="F126" i="36"/>
  <c r="F452" i="36"/>
  <c r="F436" i="36"/>
  <c r="F420" i="36"/>
  <c r="F404" i="36"/>
  <c r="F388" i="36"/>
  <c r="F380" i="36"/>
  <c r="F372" i="36"/>
  <c r="F364" i="36"/>
  <c r="F356" i="36"/>
  <c r="F348" i="36"/>
  <c r="F340" i="36"/>
  <c r="F332" i="36"/>
  <c r="F324" i="36"/>
  <c r="F316" i="36"/>
  <c r="F308" i="36"/>
  <c r="F300" i="36"/>
  <c r="F292" i="36"/>
  <c r="F284" i="36"/>
  <c r="F276" i="36"/>
  <c r="F268" i="36"/>
  <c r="F260" i="36"/>
  <c r="F171" i="36"/>
  <c r="F167" i="36"/>
  <c r="F163" i="36"/>
  <c r="F159" i="36"/>
  <c r="F155" i="36"/>
  <c r="F151" i="36"/>
  <c r="F147" i="36"/>
  <c r="F143" i="36"/>
  <c r="F139" i="36"/>
  <c r="F135" i="36"/>
  <c r="F131" i="36"/>
  <c r="F127" i="36"/>
  <c r="F123" i="36"/>
  <c r="F119" i="36"/>
  <c r="F115" i="36"/>
  <c r="F111" i="36"/>
  <c r="F107" i="36"/>
  <c r="F103" i="36"/>
  <c r="F99" i="36"/>
  <c r="F95" i="36"/>
  <c r="F91" i="36"/>
  <c r="F87" i="36"/>
  <c r="F83" i="36"/>
  <c r="F79" i="36"/>
  <c r="F75" i="36"/>
  <c r="F71" i="36"/>
  <c r="F67" i="36"/>
  <c r="F63" i="36"/>
  <c r="F59" i="36"/>
  <c r="F55" i="36"/>
  <c r="F51" i="36"/>
  <c r="F47" i="36"/>
  <c r="F43" i="36"/>
  <c r="F39" i="36"/>
  <c r="F172" i="36"/>
  <c r="F168" i="36"/>
  <c r="F164" i="36"/>
  <c r="F160" i="36"/>
  <c r="F156" i="36"/>
  <c r="F152" i="36"/>
  <c r="F148" i="36"/>
  <c r="F144" i="36"/>
  <c r="F140" i="36"/>
  <c r="F136" i="36"/>
  <c r="F132" i="36"/>
  <c r="F128" i="36"/>
  <c r="F460" i="36"/>
  <c r="F444" i="36"/>
  <c r="F428" i="36"/>
  <c r="F412" i="36"/>
  <c r="F396" i="36"/>
  <c r="F384" i="36"/>
  <c r="F376" i="36"/>
  <c r="F368" i="36"/>
  <c r="F360" i="36"/>
  <c r="F352" i="36"/>
  <c r="F344" i="36"/>
  <c r="F336" i="36"/>
  <c r="F328" i="36"/>
  <c r="F320" i="36"/>
  <c r="F312" i="36"/>
  <c r="F304" i="36"/>
  <c r="F296" i="36"/>
  <c r="F288" i="36"/>
  <c r="F280" i="36"/>
  <c r="F272" i="36"/>
  <c r="F264" i="36"/>
  <c r="F173" i="36"/>
  <c r="F169" i="36"/>
  <c r="F165" i="36"/>
  <c r="F161" i="36"/>
  <c r="F157" i="36"/>
  <c r="F153" i="36"/>
  <c r="F149" i="36"/>
  <c r="F145" i="36"/>
  <c r="F141" i="36"/>
  <c r="F137" i="36"/>
  <c r="F133" i="36"/>
  <c r="F129" i="36"/>
  <c r="F125" i="36"/>
  <c r="F121" i="36"/>
  <c r="F117" i="36"/>
  <c r="F113" i="36"/>
  <c r="F109" i="36"/>
  <c r="F105" i="36"/>
  <c r="F101" i="36"/>
  <c r="F97" i="36"/>
  <c r="F93" i="36"/>
  <c r="F89" i="36"/>
  <c r="F85" i="36"/>
  <c r="F81" i="36"/>
  <c r="F77" i="36"/>
  <c r="F73" i="36"/>
  <c r="F69" i="36"/>
  <c r="F65" i="36"/>
  <c r="F61" i="36"/>
  <c r="F57" i="36"/>
  <c r="F53" i="36"/>
  <c r="F49" i="36"/>
  <c r="F45" i="36"/>
  <c r="F41" i="36"/>
  <c r="F533" i="36"/>
  <c r="F501" i="36"/>
  <c r="F469" i="36"/>
  <c r="F447" i="36"/>
  <c r="F434" i="36"/>
  <c r="F415" i="36"/>
  <c r="F402" i="36"/>
  <c r="F373" i="36"/>
  <c r="F357" i="36"/>
  <c r="F341" i="36"/>
  <c r="F325" i="36"/>
  <c r="F309" i="36"/>
  <c r="F293" i="36"/>
  <c r="F277" i="36"/>
  <c r="F261" i="36"/>
  <c r="F114" i="36"/>
  <c r="F29" i="36"/>
  <c r="F13" i="36"/>
  <c r="F28" i="36"/>
  <c r="F12" i="36"/>
  <c r="F90" i="36"/>
  <c r="F62" i="36"/>
  <c r="F30" i="36"/>
  <c r="F35" i="36"/>
  <c r="F19" i="36"/>
  <c r="F106" i="36"/>
  <c r="F66" i="36"/>
  <c r="F34" i="36"/>
  <c r="F223" i="36"/>
  <c r="F219" i="36"/>
  <c r="F215" i="36"/>
  <c r="F211" i="36"/>
  <c r="F207" i="36"/>
  <c r="F203" i="36"/>
  <c r="F199" i="36"/>
  <c r="F195" i="36"/>
  <c r="F191" i="36"/>
  <c r="F187" i="36"/>
  <c r="F183" i="36"/>
  <c r="F179" i="36"/>
  <c r="F175" i="36"/>
  <c r="F541" i="36"/>
  <c r="F509" i="36"/>
  <c r="F477" i="36"/>
  <c r="F124" i="36"/>
  <c r="F116" i="36"/>
  <c r="F108" i="36"/>
  <c r="F100" i="36"/>
  <c r="F92" i="36"/>
  <c r="F84" i="36"/>
  <c r="F76" i="36"/>
  <c r="F68" i="36"/>
  <c r="F60" i="36"/>
  <c r="F52" i="36"/>
  <c r="F44" i="36"/>
  <c r="F437" i="36"/>
  <c r="F405" i="36"/>
  <c r="Q18" i="35"/>
  <c r="Q16" i="35"/>
  <c r="Q17" i="35" s="1"/>
  <c r="Q15" i="35"/>
  <c r="F110" i="36"/>
  <c r="F25" i="36"/>
  <c r="F9" i="36"/>
  <c r="F24" i="36"/>
  <c r="F8" i="36"/>
  <c r="F86" i="36"/>
  <c r="F54" i="36"/>
  <c r="F22" i="36"/>
  <c r="F31" i="36"/>
  <c r="F15" i="36"/>
  <c r="F94" i="36"/>
  <c r="F58" i="36"/>
  <c r="F26" i="36"/>
  <c r="F457" i="36"/>
  <c r="F425" i="36"/>
  <c r="F393" i="36"/>
  <c r="F544" i="36"/>
  <c r="F512" i="36"/>
  <c r="F480" i="36"/>
  <c r="F463" i="36"/>
  <c r="F450" i="36"/>
  <c r="F431" i="36"/>
  <c r="F418" i="36"/>
  <c r="F399" i="36"/>
  <c r="F381" i="36"/>
  <c r="F365" i="36"/>
  <c r="F349" i="36"/>
  <c r="F333" i="36"/>
  <c r="F317" i="36"/>
  <c r="F301" i="36"/>
  <c r="F285" i="36"/>
  <c r="F269" i="36"/>
  <c r="F122" i="36"/>
  <c r="F37" i="36"/>
  <c r="F21" i="36"/>
  <c r="F5" i="36"/>
  <c r="F36" i="36"/>
  <c r="F20" i="36"/>
  <c r="F4" i="36"/>
  <c r="F78" i="36"/>
  <c r="F46" i="36"/>
  <c r="F14" i="36"/>
  <c r="F27" i="36"/>
  <c r="F11" i="36"/>
  <c r="F82" i="36"/>
  <c r="F50" i="36"/>
  <c r="F18" i="36"/>
  <c r="F453" i="36"/>
  <c r="F421" i="36"/>
  <c r="F389" i="36"/>
  <c r="F118" i="36"/>
  <c r="F33" i="36"/>
  <c r="F17" i="36"/>
  <c r="F102" i="36"/>
  <c r="F32" i="36"/>
  <c r="F16" i="36"/>
  <c r="F98" i="36"/>
  <c r="F70" i="36"/>
  <c r="F38" i="36"/>
  <c r="F6" i="36"/>
  <c r="F23" i="36"/>
  <c r="F7" i="36"/>
  <c r="F74" i="36"/>
  <c r="F42" i="36"/>
  <c r="F10" i="36"/>
  <c r="M12" i="20"/>
  <c r="AA9" i="20"/>
  <c r="M9" i="20"/>
  <c r="AA16" i="20"/>
  <c r="M21" i="20"/>
  <c r="AA21" i="20"/>
  <c r="M29" i="20"/>
  <c r="AB12" i="20"/>
  <c r="AB9" i="20"/>
  <c r="Y12" i="20"/>
  <c r="Y15" i="20"/>
  <c r="Y20" i="20"/>
  <c r="AB21" i="20"/>
  <c r="Y24" i="20"/>
  <c r="AB25" i="20"/>
  <c r="AB29" i="20"/>
  <c r="AA30" i="20"/>
  <c r="Q32" i="20"/>
  <c r="F8" i="21" s="1"/>
  <c r="Q34" i="20"/>
  <c r="F286" i="21"/>
  <c r="F293" i="21"/>
  <c r="F295" i="21"/>
  <c r="F297" i="21"/>
  <c r="F301" i="21"/>
  <c r="F303" i="21"/>
  <c r="F305" i="21"/>
  <c r="F309" i="21"/>
  <c r="F311" i="21"/>
  <c r="F313" i="21"/>
  <c r="F317" i="21"/>
  <c r="F319" i="21"/>
  <c r="F321" i="21"/>
  <c r="F325" i="21"/>
  <c r="F327" i="21"/>
  <c r="F329" i="21"/>
  <c r="F333" i="21"/>
  <c r="F335" i="21"/>
  <c r="F337" i="21"/>
  <c r="F341" i="21"/>
  <c r="F343" i="21"/>
  <c r="F345" i="21"/>
  <c r="F349" i="21"/>
  <c r="F351" i="21"/>
  <c r="F353" i="21"/>
  <c r="F357" i="21"/>
  <c r="F359" i="21"/>
  <c r="F362" i="21"/>
  <c r="F370" i="21"/>
  <c r="F374" i="21"/>
  <c r="F378" i="21"/>
  <c r="F386" i="21"/>
  <c r="F390" i="21"/>
  <c r="F394" i="21"/>
  <c r="F402" i="21"/>
  <c r="F406" i="21"/>
  <c r="F410" i="21"/>
  <c r="Z12" i="20"/>
  <c r="L15" i="20"/>
  <c r="Z20" i="20"/>
  <c r="Z24" i="20"/>
  <c r="M30" i="20"/>
  <c r="F285" i="21"/>
  <c r="F289" i="21"/>
  <c r="F363" i="21"/>
  <c r="F367" i="21"/>
  <c r="F371" i="21"/>
  <c r="F375" i="21"/>
  <c r="F379" i="21"/>
  <c r="F383" i="21"/>
  <c r="F387" i="21"/>
  <c r="F391" i="21"/>
  <c r="F395" i="21"/>
  <c r="F399" i="21"/>
  <c r="F403" i="21"/>
  <c r="F407" i="21"/>
  <c r="F411" i="21"/>
  <c r="F465" i="21"/>
  <c r="M15" i="20"/>
  <c r="L24" i="20"/>
  <c r="F284" i="21"/>
  <c r="F288" i="21"/>
  <c r="F292" i="21"/>
  <c r="F294" i="21"/>
  <c r="F296" i="21"/>
  <c r="F298" i="21"/>
  <c r="F300" i="21"/>
  <c r="F302" i="21"/>
  <c r="F304" i="21"/>
  <c r="F306" i="21"/>
  <c r="F308" i="21"/>
  <c r="F310" i="21"/>
  <c r="F312" i="21"/>
  <c r="F314" i="21"/>
  <c r="F316" i="21"/>
  <c r="F318" i="21"/>
  <c r="F320" i="21"/>
  <c r="F322" i="21"/>
  <c r="F324" i="21"/>
  <c r="F326" i="21"/>
  <c r="F328" i="21"/>
  <c r="F330" i="21"/>
  <c r="F332" i="21"/>
  <c r="F334" i="21"/>
  <c r="F336" i="21"/>
  <c r="F338" i="21"/>
  <c r="F340" i="21"/>
  <c r="F342" i="21"/>
  <c r="F344" i="21"/>
  <c r="F346" i="21"/>
  <c r="F348" i="21"/>
  <c r="F350" i="21"/>
  <c r="F352" i="21"/>
  <c r="F354" i="21"/>
  <c r="F356" i="21"/>
  <c r="F358" i="21"/>
  <c r="F360" i="21"/>
  <c r="F364" i="21"/>
  <c r="F368" i="21"/>
  <c r="F372" i="21"/>
  <c r="F376" i="21"/>
  <c r="F380" i="21"/>
  <c r="F384" i="21"/>
  <c r="F388" i="21"/>
  <c r="F392" i="21"/>
  <c r="F396" i="21"/>
  <c r="F400" i="21"/>
  <c r="F404" i="21"/>
  <c r="F408" i="21"/>
  <c r="F462" i="21"/>
  <c r="F470" i="21"/>
  <c r="F287" i="21"/>
  <c r="F291" i="21"/>
  <c r="F361" i="21"/>
  <c r="F365" i="21"/>
  <c r="F369" i="21"/>
  <c r="F373" i="21"/>
  <c r="F377" i="21"/>
  <c r="F381" i="21"/>
  <c r="F385" i="21"/>
  <c r="F389" i="21"/>
  <c r="F393" i="21"/>
  <c r="F397" i="21"/>
  <c r="F401" i="21"/>
  <c r="F405" i="21"/>
  <c r="F409" i="21"/>
  <c r="F419" i="21"/>
  <c r="F423" i="21"/>
  <c r="F427" i="21"/>
  <c r="F431" i="21"/>
  <c r="F435" i="21"/>
  <c r="F439" i="21"/>
  <c r="F443" i="21"/>
  <c r="F447" i="21"/>
  <c r="F451" i="21"/>
  <c r="F455" i="21"/>
  <c r="F459" i="21"/>
  <c r="F463" i="21"/>
  <c r="F471" i="21"/>
  <c r="F475" i="21"/>
  <c r="F479" i="21"/>
  <c r="F483" i="21"/>
  <c r="F487" i="21"/>
  <c r="F491" i="21"/>
  <c r="F495" i="21"/>
  <c r="F415" i="21"/>
  <c r="F467" i="21"/>
  <c r="F499" i="21"/>
  <c r="F502" i="21"/>
  <c r="F506" i="21"/>
  <c r="F510" i="21"/>
  <c r="F514" i="21"/>
  <c r="F518" i="21"/>
  <c r="F522" i="21"/>
  <c r="F526" i="21"/>
  <c r="F530" i="21"/>
  <c r="F534" i="21"/>
  <c r="F538" i="21"/>
  <c r="F542" i="21"/>
  <c r="F546" i="21"/>
  <c r="F550" i="21"/>
  <c r="F554" i="21"/>
  <c r="F558" i="21"/>
  <c r="F562" i="21"/>
  <c r="F566" i="21"/>
  <c r="F570" i="21"/>
  <c r="F574" i="21"/>
  <c r="F578" i="21"/>
  <c r="F582" i="21"/>
  <c r="F586" i="21"/>
  <c r="F590" i="21"/>
  <c r="F594" i="21"/>
  <c r="F598" i="21"/>
  <c r="F602" i="21"/>
  <c r="F606" i="21"/>
  <c r="F610" i="21"/>
  <c r="F614" i="21"/>
  <c r="F802" i="21"/>
  <c r="F806" i="21"/>
  <c r="F810" i="21"/>
  <c r="F497" i="21"/>
  <c r="F503" i="21"/>
  <c r="F507" i="21"/>
  <c r="F511" i="21"/>
  <c r="F515" i="21"/>
  <c r="F519" i="21"/>
  <c r="F523" i="21"/>
  <c r="F527" i="21"/>
  <c r="F531" i="21"/>
  <c r="F535" i="21"/>
  <c r="F539" i="21"/>
  <c r="F543" i="21"/>
  <c r="F547" i="21"/>
  <c r="F551" i="21"/>
  <c r="F555" i="21"/>
  <c r="F559" i="21"/>
  <c r="F563" i="21"/>
  <c r="F567" i="21"/>
  <c r="F571" i="21"/>
  <c r="F575" i="21"/>
  <c r="F579" i="21"/>
  <c r="F583" i="21"/>
  <c r="F587" i="21"/>
  <c r="F591" i="21"/>
  <c r="F595" i="21"/>
  <c r="F599" i="21"/>
  <c r="F603" i="21"/>
  <c r="F607" i="21"/>
  <c r="F611" i="21"/>
  <c r="F615" i="21"/>
  <c r="F799" i="21"/>
  <c r="F803" i="21"/>
  <c r="F807" i="21"/>
  <c r="F811" i="21"/>
  <c r="F504" i="21"/>
  <c r="F508" i="21"/>
  <c r="F512" i="21"/>
  <c r="F516" i="21"/>
  <c r="F520" i="21"/>
  <c r="F524" i="21"/>
  <c r="F528" i="21"/>
  <c r="F532" i="21"/>
  <c r="F536" i="21"/>
  <c r="F540" i="21"/>
  <c r="F544" i="21"/>
  <c r="F548" i="21"/>
  <c r="F552" i="21"/>
  <c r="F556" i="21"/>
  <c r="F560" i="21"/>
  <c r="F564" i="21"/>
  <c r="F568" i="21"/>
  <c r="F572" i="21"/>
  <c r="F576" i="21"/>
  <c r="F580" i="21"/>
  <c r="F584" i="21"/>
  <c r="F588" i="21"/>
  <c r="F592" i="21"/>
  <c r="F596" i="21"/>
  <c r="F600" i="21"/>
  <c r="F604" i="21"/>
  <c r="F608" i="21"/>
  <c r="F612" i="21"/>
  <c r="F800" i="21"/>
  <c r="F804" i="21"/>
  <c r="F808" i="21"/>
  <c r="F812" i="21"/>
  <c r="F501" i="21"/>
  <c r="F505" i="21"/>
  <c r="F509" i="21"/>
  <c r="F513" i="21"/>
  <c r="F517" i="21"/>
  <c r="F521" i="21"/>
  <c r="F525" i="21"/>
  <c r="F529" i="21"/>
  <c r="F533" i="21"/>
  <c r="F537" i="21"/>
  <c r="F541" i="21"/>
  <c r="F545" i="21"/>
  <c r="F549" i="21"/>
  <c r="F553" i="21"/>
  <c r="F557" i="21"/>
  <c r="F561" i="21"/>
  <c r="F565" i="21"/>
  <c r="F569" i="21"/>
  <c r="F573" i="21"/>
  <c r="F577" i="21"/>
  <c r="F581" i="21"/>
  <c r="F585" i="21"/>
  <c r="F589" i="21"/>
  <c r="F593" i="21"/>
  <c r="F597" i="21"/>
  <c r="F601" i="21"/>
  <c r="F605" i="21"/>
  <c r="F609" i="21"/>
  <c r="F613" i="21"/>
  <c r="F801" i="21"/>
  <c r="F805" i="21"/>
  <c r="F809" i="21"/>
  <c r="F813" i="21"/>
  <c r="F814" i="21"/>
  <c r="F815" i="21"/>
  <c r="F816" i="21"/>
  <c r="F820" i="21"/>
  <c r="F824" i="21"/>
  <c r="F828" i="21"/>
  <c r="F832" i="21"/>
  <c r="F836" i="21"/>
  <c r="F840" i="21"/>
  <c r="F844" i="21"/>
  <c r="F848" i="21"/>
  <c r="F852" i="21"/>
  <c r="F856" i="21"/>
  <c r="F860" i="21"/>
  <c r="F864" i="21"/>
  <c r="F868" i="21"/>
  <c r="F872" i="21"/>
  <c r="F876" i="21"/>
  <c r="F880" i="21"/>
  <c r="F884" i="21"/>
  <c r="F888" i="21"/>
  <c r="F892" i="21"/>
  <c r="F896" i="21"/>
  <c r="F900" i="21"/>
  <c r="F904" i="21"/>
  <c r="F908" i="21"/>
  <c r="F912" i="21"/>
  <c r="F916" i="21"/>
  <c r="F920" i="21"/>
  <c r="F924" i="21"/>
  <c r="F928" i="21"/>
  <c r="F932" i="21"/>
  <c r="F936" i="21"/>
  <c r="F940" i="21"/>
  <c r="F944" i="21"/>
  <c r="F948" i="21"/>
  <c r="F952" i="21"/>
  <c r="F956" i="21"/>
  <c r="F960" i="21"/>
  <c r="F964" i="21"/>
  <c r="F968" i="21"/>
  <c r="F972" i="21"/>
  <c r="F976" i="21"/>
  <c r="F980" i="21"/>
  <c r="F984" i="21"/>
  <c r="F988" i="21"/>
  <c r="F992" i="21"/>
  <c r="F996" i="21"/>
  <c r="F1000" i="21"/>
  <c r="F1004" i="21"/>
  <c r="F1008" i="21"/>
  <c r="F1012" i="21"/>
  <c r="F1016" i="21"/>
  <c r="F1020" i="21"/>
  <c r="F1024" i="21"/>
  <c r="F1028" i="21"/>
  <c r="F1032" i="21"/>
  <c r="F1036" i="21"/>
  <c r="F1040" i="21"/>
  <c r="F1044" i="21"/>
  <c r="F817" i="21"/>
  <c r="F821" i="21"/>
  <c r="F825" i="21"/>
  <c r="F829" i="21"/>
  <c r="F833" i="21"/>
  <c r="F837" i="21"/>
  <c r="F841" i="21"/>
  <c r="F845" i="21"/>
  <c r="F849" i="21"/>
  <c r="F853" i="21"/>
  <c r="F857" i="21"/>
  <c r="F861" i="21"/>
  <c r="F865" i="21"/>
  <c r="F869" i="21"/>
  <c r="F873" i="21"/>
  <c r="F877" i="21"/>
  <c r="F881" i="21"/>
  <c r="F885" i="21"/>
  <c r="F889" i="21"/>
  <c r="F893" i="21"/>
  <c r="F897" i="21"/>
  <c r="F901" i="21"/>
  <c r="F905" i="21"/>
  <c r="F909" i="21"/>
  <c r="F913" i="21"/>
  <c r="F917" i="21"/>
  <c r="F921" i="21"/>
  <c r="F925" i="21"/>
  <c r="F929" i="21"/>
  <c r="F933" i="21"/>
  <c r="F937" i="21"/>
  <c r="F941" i="21"/>
  <c r="F945" i="21"/>
  <c r="F949" i="21"/>
  <c r="F953" i="21"/>
  <c r="F957" i="21"/>
  <c r="F961" i="21"/>
  <c r="F965" i="21"/>
  <c r="F969" i="21"/>
  <c r="F973" i="21"/>
  <c r="F977" i="21"/>
  <c r="F981" i="21"/>
  <c r="F985" i="21"/>
  <c r="F989" i="21"/>
  <c r="F993" i="21"/>
  <c r="F997" i="21"/>
  <c r="F1001" i="21"/>
  <c r="F1005" i="21"/>
  <c r="F1009" i="21"/>
  <c r="F1013" i="21"/>
  <c r="F1017" i="21"/>
  <c r="F1021" i="21"/>
  <c r="F1025" i="21"/>
  <c r="F1029" i="21"/>
  <c r="F1033" i="21"/>
  <c r="F1037" i="21"/>
  <c r="F1041" i="21"/>
  <c r="F818" i="21"/>
  <c r="F822" i="21"/>
  <c r="F826" i="21"/>
  <c r="F830" i="21"/>
  <c r="F834" i="21"/>
  <c r="F838" i="21"/>
  <c r="F842" i="21"/>
  <c r="F846" i="21"/>
  <c r="F850" i="21"/>
  <c r="F854" i="21"/>
  <c r="F858" i="21"/>
  <c r="F862" i="21"/>
  <c r="F866" i="21"/>
  <c r="F870" i="21"/>
  <c r="F874" i="21"/>
  <c r="F878" i="21"/>
  <c r="F882" i="21"/>
  <c r="F886" i="21"/>
  <c r="F890" i="21"/>
  <c r="F894" i="21"/>
  <c r="F898" i="21"/>
  <c r="F902" i="21"/>
  <c r="F906" i="21"/>
  <c r="F910" i="21"/>
  <c r="F914" i="21"/>
  <c r="F918" i="21"/>
  <c r="F922" i="21"/>
  <c r="F926" i="21"/>
  <c r="F930" i="21"/>
  <c r="F934" i="21"/>
  <c r="F938" i="21"/>
  <c r="F942" i="21"/>
  <c r="F946" i="21"/>
  <c r="F950" i="21"/>
  <c r="F954" i="21"/>
  <c r="F958" i="21"/>
  <c r="F962" i="21"/>
  <c r="F966" i="21"/>
  <c r="F970" i="21"/>
  <c r="F974" i="21"/>
  <c r="F978" i="21"/>
  <c r="F982" i="21"/>
  <c r="F986" i="21"/>
  <c r="F990" i="21"/>
  <c r="F994" i="21"/>
  <c r="F998" i="21"/>
  <c r="F1002" i="21"/>
  <c r="F1006" i="21"/>
  <c r="F1010" i="21"/>
  <c r="F1014" i="21"/>
  <c r="F1018" i="21"/>
  <c r="F1022" i="21"/>
  <c r="F1026" i="21"/>
  <c r="F1030" i="21"/>
  <c r="F1034" i="21"/>
  <c r="F1038" i="21"/>
  <c r="F1042" i="21"/>
  <c r="F1046" i="21"/>
  <c r="F1050" i="21"/>
  <c r="F1054" i="21"/>
  <c r="F1058" i="21"/>
  <c r="F1062" i="21"/>
  <c r="F1066" i="21"/>
  <c r="F1070" i="21"/>
  <c r="F819" i="21"/>
  <c r="F823" i="21"/>
  <c r="F827" i="21"/>
  <c r="F831" i="21"/>
  <c r="F835" i="21"/>
  <c r="F839" i="21"/>
  <c r="F843" i="21"/>
  <c r="F847" i="21"/>
  <c r="F851" i="21"/>
  <c r="F855" i="21"/>
  <c r="F859" i="21"/>
  <c r="F863" i="21"/>
  <c r="F867" i="21"/>
  <c r="F871" i="21"/>
  <c r="F875" i="21"/>
  <c r="F879" i="21"/>
  <c r="F883" i="21"/>
  <c r="F887" i="21"/>
  <c r="F891" i="21"/>
  <c r="F895" i="21"/>
  <c r="F899" i="21"/>
  <c r="F903" i="21"/>
  <c r="F907" i="21"/>
  <c r="F911" i="21"/>
  <c r="F915" i="21"/>
  <c r="F919" i="21"/>
  <c r="F923" i="21"/>
  <c r="F927" i="21"/>
  <c r="F931" i="21"/>
  <c r="F935" i="21"/>
  <c r="F939" i="21"/>
  <c r="F943" i="21"/>
  <c r="F947" i="21"/>
  <c r="F951" i="21"/>
  <c r="F955" i="21"/>
  <c r="F959" i="21"/>
  <c r="F963" i="21"/>
  <c r="F967" i="21"/>
  <c r="F971" i="21"/>
  <c r="F975" i="21"/>
  <c r="F979" i="21"/>
  <c r="F983" i="21"/>
  <c r="F987" i="21"/>
  <c r="F991" i="21"/>
  <c r="F995" i="21"/>
  <c r="F999" i="21"/>
  <c r="F1003" i="21"/>
  <c r="F1007" i="21"/>
  <c r="F1011" i="21"/>
  <c r="F1015" i="21"/>
  <c r="F1019" i="21"/>
  <c r="F1023" i="21"/>
  <c r="F1027" i="21"/>
  <c r="F1031" i="21"/>
  <c r="F1035" i="21"/>
  <c r="F1039" i="21"/>
  <c r="F1043" i="21"/>
  <c r="F1075" i="21"/>
  <c r="F1077" i="21"/>
  <c r="F1079" i="21"/>
  <c r="F1081" i="21"/>
  <c r="F1083" i="21"/>
  <c r="F1085" i="21"/>
  <c r="F1087" i="21"/>
  <c r="F1089" i="21"/>
  <c r="F1184" i="21"/>
  <c r="F1192" i="21"/>
  <c r="F1200" i="21"/>
  <c r="F1208" i="21"/>
  <c r="F1216" i="21"/>
  <c r="F1224" i="21"/>
  <c r="F1261" i="21"/>
  <c r="F1293" i="21"/>
  <c r="F1163" i="21"/>
  <c r="F1171" i="21"/>
  <c r="F1179" i="21"/>
  <c r="F1187" i="21"/>
  <c r="F1195" i="21"/>
  <c r="F1203" i="21"/>
  <c r="F1211" i="21"/>
  <c r="F1219" i="21"/>
  <c r="F1269" i="21"/>
  <c r="F1074" i="21"/>
  <c r="F1076" i="21"/>
  <c r="F1078" i="21"/>
  <c r="F1080" i="21"/>
  <c r="F1082" i="21"/>
  <c r="F1084" i="21"/>
  <c r="F1086" i="21"/>
  <c r="F1088" i="21"/>
  <c r="F1188" i="21"/>
  <c r="F1196" i="21"/>
  <c r="F1204" i="21"/>
  <c r="F1212" i="21"/>
  <c r="F1220" i="21"/>
  <c r="F1245" i="21"/>
  <c r="F1277" i="21"/>
  <c r="F1045" i="21"/>
  <c r="F1049" i="21"/>
  <c r="F1053" i="21"/>
  <c r="F1057" i="21"/>
  <c r="F1061" i="21"/>
  <c r="F1065" i="21"/>
  <c r="F1069" i="21"/>
  <c r="F1073" i="21"/>
  <c r="F1159" i="21"/>
  <c r="F1167" i="21"/>
  <c r="F1175" i="21"/>
  <c r="F1183" i="21"/>
  <c r="F1191" i="21"/>
  <c r="F1199" i="21"/>
  <c r="F1207" i="21"/>
  <c r="F1215" i="21"/>
  <c r="F1223" i="21"/>
  <c r="F1253" i="21"/>
  <c r="F1285" i="21"/>
  <c r="F1090" i="21"/>
  <c r="F1091" i="21"/>
  <c r="F1092" i="21"/>
  <c r="F1093" i="21"/>
  <c r="F1094" i="21"/>
  <c r="F1095" i="21"/>
  <c r="F1096" i="21"/>
  <c r="F1097" i="21"/>
  <c r="F1098" i="21"/>
  <c r="F1099" i="21"/>
  <c r="F1100" i="21"/>
  <c r="F1101" i="21"/>
  <c r="F1102" i="21"/>
  <c r="F1103" i="21"/>
  <c r="F1104" i="21"/>
  <c r="F1105" i="21"/>
  <c r="F1106" i="21"/>
  <c r="F1251" i="21"/>
  <c r="F1259" i="21"/>
  <c r="F1267" i="21"/>
  <c r="F1275" i="21"/>
  <c r="F1283" i="21"/>
  <c r="F1291" i="21"/>
  <c r="F1385" i="21"/>
  <c r="F1401" i="21"/>
  <c r="F1417" i="21"/>
  <c r="F1454" i="21"/>
  <c r="F1249" i="21"/>
  <c r="F1257" i="21"/>
  <c r="F1265" i="21"/>
  <c r="F1273" i="21"/>
  <c r="F1281" i="21"/>
  <c r="F1289" i="21"/>
  <c r="F1297" i="21"/>
  <c r="F1244" i="21"/>
  <c r="F1247" i="21"/>
  <c r="F1255" i="21"/>
  <c r="F1263" i="21"/>
  <c r="F1271" i="21"/>
  <c r="F1279" i="21"/>
  <c r="F1287" i="21"/>
  <c r="F1295" i="21"/>
  <c r="F1393" i="21"/>
  <c r="F1409" i="21"/>
  <c r="F1433" i="21"/>
  <c r="F1430" i="21"/>
  <c r="F1441" i="21"/>
  <c r="F1381" i="21"/>
  <c r="F1389" i="21"/>
  <c r="F1397" i="21"/>
  <c r="F1405" i="21"/>
  <c r="F1413" i="21"/>
  <c r="F1421" i="21"/>
  <c r="F1438" i="21"/>
  <c r="F1425" i="21"/>
  <c r="F1446" i="21"/>
  <c r="F1383" i="21"/>
  <c r="F1387" i="21"/>
  <c r="F1391" i="21"/>
  <c r="F1423" i="21"/>
  <c r="F1428" i="21"/>
  <c r="F1431" i="21"/>
  <c r="F1436" i="21"/>
  <c r="F1439" i="21"/>
  <c r="F1444" i="21"/>
  <c r="F1452" i="21"/>
  <c r="F1426" i="21"/>
  <c r="F1429" i="21"/>
  <c r="F1434" i="21"/>
  <c r="F1437" i="21"/>
  <c r="F1442" i="21"/>
  <c r="F1450" i="21"/>
  <c r="F1424" i="21"/>
  <c r="F1427" i="21"/>
  <c r="F1432" i="21"/>
  <c r="F1435" i="21"/>
  <c r="F1440" i="21"/>
  <c r="F1448" i="21"/>
  <c r="F1456" i="21"/>
  <c r="F1458" i="21"/>
  <c r="F1460" i="21"/>
  <c r="F1462" i="21"/>
  <c r="F1464" i="21"/>
  <c r="F1466" i="21"/>
  <c r="F1468" i="21"/>
  <c r="F1470" i="21"/>
  <c r="F1472" i="21"/>
  <c r="F1474" i="21"/>
  <c r="F1476" i="21"/>
  <c r="F1478" i="21"/>
  <c r="F1480" i="21"/>
  <c r="F1482" i="21"/>
  <c r="F1484" i="21"/>
  <c r="F1486" i="21"/>
  <c r="F1488" i="21"/>
  <c r="F1490" i="21"/>
  <c r="F1492" i="21"/>
  <c r="F1443" i="21"/>
  <c r="F1445" i="21"/>
  <c r="F1447" i="21"/>
  <c r="F1449" i="21"/>
  <c r="F1451" i="21"/>
  <c r="F1453" i="21"/>
  <c r="F1455" i="21"/>
  <c r="F1457" i="21"/>
  <c r="F1459" i="21"/>
  <c r="F1461" i="21"/>
  <c r="F1463" i="21"/>
  <c r="F1465" i="21"/>
  <c r="F1467" i="21"/>
  <c r="F1469" i="21"/>
  <c r="F1471" i="21"/>
  <c r="F1473" i="21"/>
  <c r="F1475" i="21"/>
  <c r="F1477" i="21"/>
  <c r="F1479" i="21"/>
  <c r="F1481" i="21"/>
  <c r="F1483" i="21"/>
  <c r="F1485" i="21"/>
  <c r="F1487" i="21"/>
  <c r="F1489" i="21"/>
  <c r="F1491" i="21"/>
  <c r="F1493" i="21"/>
  <c r="F1494" i="21"/>
  <c r="F1495" i="21"/>
  <c r="F1496" i="21"/>
  <c r="F1497" i="21"/>
  <c r="F1498" i="21"/>
  <c r="F1499" i="21"/>
  <c r="F1500" i="21"/>
  <c r="F1501" i="21"/>
  <c r="F1502" i="21"/>
  <c r="F1503" i="21"/>
  <c r="F1504" i="21"/>
  <c r="F1505" i="21"/>
  <c r="F1506" i="21"/>
  <c r="F1507" i="21"/>
  <c r="I1756" i="36" l="1"/>
  <c r="E1756" i="36" s="1"/>
  <c r="I1755" i="36"/>
  <c r="E1755" i="36" s="1"/>
  <c r="I1710" i="36"/>
  <c r="E1710" i="36" s="1"/>
  <c r="I1708" i="36"/>
  <c r="E1708" i="36" s="1"/>
  <c r="I1706" i="36"/>
  <c r="E1706" i="36" s="1"/>
  <c r="I1704" i="36"/>
  <c r="E1704" i="36" s="1"/>
  <c r="I1702" i="36"/>
  <c r="E1702" i="36" s="1"/>
  <c r="I1700" i="36"/>
  <c r="E1700" i="36" s="1"/>
  <c r="I1698" i="36"/>
  <c r="E1698" i="36" s="1"/>
  <c r="I1696" i="36"/>
  <c r="E1696" i="36" s="1"/>
  <c r="I1694" i="36"/>
  <c r="E1694" i="36" s="1"/>
  <c r="I1692" i="36"/>
  <c r="E1692" i="36" s="1"/>
  <c r="I1690" i="36"/>
  <c r="E1690" i="36" s="1"/>
  <c r="I1688" i="36"/>
  <c r="E1688" i="36" s="1"/>
  <c r="I1686" i="36"/>
  <c r="E1686" i="36" s="1"/>
  <c r="I1684" i="36"/>
  <c r="E1684" i="36" s="1"/>
  <c r="I1682" i="36"/>
  <c r="E1682" i="36" s="1"/>
  <c r="I1680" i="36"/>
  <c r="E1680" i="36" s="1"/>
  <c r="I1678" i="36"/>
  <c r="E1678" i="36" s="1"/>
  <c r="I1676" i="36"/>
  <c r="E1676" i="36" s="1"/>
  <c r="I1674" i="36"/>
  <c r="E1674" i="36" s="1"/>
  <c r="I1672" i="36"/>
  <c r="E1672" i="36" s="1"/>
  <c r="I1670" i="36"/>
  <c r="E1670" i="36" s="1"/>
  <c r="I1707" i="36"/>
  <c r="E1707" i="36" s="1"/>
  <c r="I1699" i="36"/>
  <c r="E1699" i="36" s="1"/>
  <c r="I1691" i="36"/>
  <c r="E1691" i="36" s="1"/>
  <c r="I1683" i="36"/>
  <c r="E1683" i="36" s="1"/>
  <c r="I1675" i="36"/>
  <c r="E1675" i="36" s="1"/>
  <c r="I1667" i="36"/>
  <c r="E1667" i="36" s="1"/>
  <c r="I1659" i="36"/>
  <c r="E1659" i="36" s="1"/>
  <c r="I1651" i="36"/>
  <c r="E1651" i="36" s="1"/>
  <c r="I1643" i="36"/>
  <c r="E1643" i="36" s="1"/>
  <c r="I1635" i="36"/>
  <c r="E1635" i="36" s="1"/>
  <c r="I1627" i="36"/>
  <c r="E1627" i="36" s="1"/>
  <c r="I1619" i="36"/>
  <c r="E1619" i="36" s="1"/>
  <c r="I1611" i="36"/>
  <c r="E1611" i="36" s="1"/>
  <c r="I1603" i="36"/>
  <c r="E1603" i="36" s="1"/>
  <c r="I1587" i="36"/>
  <c r="E1587" i="36" s="1"/>
  <c r="I1709" i="36"/>
  <c r="E1709" i="36" s="1"/>
  <c r="I1701" i="36"/>
  <c r="E1701" i="36" s="1"/>
  <c r="I1693" i="36"/>
  <c r="E1693" i="36" s="1"/>
  <c r="I1685" i="36"/>
  <c r="E1685" i="36" s="1"/>
  <c r="I1677" i="36"/>
  <c r="E1677" i="36" s="1"/>
  <c r="I1669" i="36"/>
  <c r="E1669" i="36" s="1"/>
  <c r="I1661" i="36"/>
  <c r="E1661" i="36" s="1"/>
  <c r="I1653" i="36"/>
  <c r="E1653" i="36" s="1"/>
  <c r="I1645" i="36"/>
  <c r="E1645" i="36" s="1"/>
  <c r="I1637" i="36"/>
  <c r="E1637" i="36" s="1"/>
  <c r="I1629" i="36"/>
  <c r="E1629" i="36" s="1"/>
  <c r="I1621" i="36"/>
  <c r="E1621" i="36" s="1"/>
  <c r="I1613" i="36"/>
  <c r="E1613" i="36" s="1"/>
  <c r="I1605" i="36"/>
  <c r="E1605" i="36" s="1"/>
  <c r="I1579" i="36"/>
  <c r="E1579" i="36" s="1"/>
  <c r="I1711" i="36"/>
  <c r="E1711" i="36" s="1"/>
  <c r="I1705" i="36"/>
  <c r="E1705" i="36" s="1"/>
  <c r="I1689" i="36"/>
  <c r="E1689" i="36" s="1"/>
  <c r="I1673" i="36"/>
  <c r="E1673" i="36" s="1"/>
  <c r="I1657" i="36"/>
  <c r="E1657" i="36" s="1"/>
  <c r="I1641" i="36"/>
  <c r="E1641" i="36" s="1"/>
  <c r="I1625" i="36"/>
  <c r="E1625" i="36" s="1"/>
  <c r="I1609" i="36"/>
  <c r="E1609" i="36" s="1"/>
  <c r="I1593" i="36"/>
  <c r="E1593" i="36" s="1"/>
  <c r="I1501" i="36"/>
  <c r="E1501" i="36" s="1"/>
  <c r="I1495" i="36"/>
  <c r="E1495" i="36" s="1"/>
  <c r="I1491" i="36"/>
  <c r="E1491" i="36" s="1"/>
  <c r="I1487" i="36"/>
  <c r="E1487" i="36" s="1"/>
  <c r="I1695" i="36"/>
  <c r="E1695" i="36" s="1"/>
  <c r="I1679" i="36"/>
  <c r="E1679" i="36" s="1"/>
  <c r="I1663" i="36"/>
  <c r="E1663" i="36" s="1"/>
  <c r="I1647" i="36"/>
  <c r="E1647" i="36" s="1"/>
  <c r="I1631" i="36"/>
  <c r="E1631" i="36" s="1"/>
  <c r="I1615" i="36"/>
  <c r="E1615" i="36" s="1"/>
  <c r="I1697" i="36"/>
  <c r="E1697" i="36" s="1"/>
  <c r="I1681" i="36"/>
  <c r="E1681" i="36" s="1"/>
  <c r="I1665" i="36"/>
  <c r="E1665" i="36" s="1"/>
  <c r="I1649" i="36"/>
  <c r="E1649" i="36" s="1"/>
  <c r="I1633" i="36"/>
  <c r="E1633" i="36" s="1"/>
  <c r="I1617" i="36"/>
  <c r="E1617" i="36" s="1"/>
  <c r="I1601" i="36"/>
  <c r="E1601" i="36" s="1"/>
  <c r="I1585" i="36"/>
  <c r="E1585" i="36" s="1"/>
  <c r="I1577" i="36"/>
  <c r="E1577" i="36" s="1"/>
  <c r="I1573" i="36"/>
  <c r="E1573" i="36" s="1"/>
  <c r="I1569" i="36"/>
  <c r="E1569" i="36" s="1"/>
  <c r="I1565" i="36"/>
  <c r="E1565" i="36" s="1"/>
  <c r="I1561" i="36"/>
  <c r="E1561" i="36" s="1"/>
  <c r="I1557" i="36"/>
  <c r="E1557" i="36" s="1"/>
  <c r="I1553" i="36"/>
  <c r="E1553" i="36" s="1"/>
  <c r="I1549" i="36"/>
  <c r="E1549" i="36" s="1"/>
  <c r="I1545" i="36"/>
  <c r="E1545" i="36" s="1"/>
  <c r="I1541" i="36"/>
  <c r="E1541" i="36" s="1"/>
  <c r="I1655" i="36"/>
  <c r="E1655" i="36" s="1"/>
  <c r="I1591" i="36"/>
  <c r="E1591" i="36" s="1"/>
  <c r="I1533" i="36"/>
  <c r="E1533" i="36" s="1"/>
  <c r="I1525" i="36"/>
  <c r="E1525" i="36" s="1"/>
  <c r="I1517" i="36"/>
  <c r="E1517" i="36" s="1"/>
  <c r="I1509" i="36"/>
  <c r="E1509" i="36" s="1"/>
  <c r="I1497" i="36"/>
  <c r="E1497" i="36" s="1"/>
  <c r="I1703" i="36"/>
  <c r="E1703" i="36" s="1"/>
  <c r="I1639" i="36"/>
  <c r="E1639" i="36" s="1"/>
  <c r="I1503" i="36"/>
  <c r="E1503" i="36" s="1"/>
  <c r="I1354" i="36"/>
  <c r="E1354" i="36" s="1"/>
  <c r="I1350" i="36"/>
  <c r="E1350" i="36" s="1"/>
  <c r="I1346" i="36"/>
  <c r="E1346" i="36" s="1"/>
  <c r="I1342" i="36"/>
  <c r="E1342" i="36" s="1"/>
  <c r="I1338" i="36"/>
  <c r="E1338" i="36" s="1"/>
  <c r="I1334" i="36"/>
  <c r="E1334" i="36" s="1"/>
  <c r="I1330" i="36"/>
  <c r="E1330" i="36" s="1"/>
  <c r="I1326" i="36"/>
  <c r="E1326" i="36" s="1"/>
  <c r="I1322" i="36"/>
  <c r="E1322" i="36" s="1"/>
  <c r="I1318" i="36"/>
  <c r="E1318" i="36" s="1"/>
  <c r="I1314" i="36"/>
  <c r="E1314" i="36" s="1"/>
  <c r="I1310" i="36"/>
  <c r="E1310" i="36" s="1"/>
  <c r="I1306" i="36"/>
  <c r="E1306" i="36" s="1"/>
  <c r="I1302" i="36"/>
  <c r="E1302" i="36" s="1"/>
  <c r="I1687" i="36"/>
  <c r="E1687" i="36" s="1"/>
  <c r="I1623" i="36"/>
  <c r="E1623" i="36" s="1"/>
  <c r="I1537" i="36"/>
  <c r="E1537" i="36" s="1"/>
  <c r="I1529" i="36"/>
  <c r="E1529" i="36" s="1"/>
  <c r="I1521" i="36"/>
  <c r="E1521" i="36" s="1"/>
  <c r="I1513" i="36"/>
  <c r="E1513" i="36" s="1"/>
  <c r="I1505" i="36"/>
  <c r="E1505" i="36" s="1"/>
  <c r="I1494" i="36"/>
  <c r="E1494" i="36" s="1"/>
  <c r="I1490" i="36"/>
  <c r="E1490" i="36" s="1"/>
  <c r="I1486" i="36"/>
  <c r="E1486" i="36" s="1"/>
  <c r="I1607" i="36"/>
  <c r="E1607" i="36" s="1"/>
  <c r="I1352" i="36"/>
  <c r="E1352" i="36" s="1"/>
  <c r="I1344" i="36"/>
  <c r="E1344" i="36" s="1"/>
  <c r="I1336" i="36"/>
  <c r="E1336" i="36" s="1"/>
  <c r="I1328" i="36"/>
  <c r="E1328" i="36" s="1"/>
  <c r="I1320" i="36"/>
  <c r="E1320" i="36" s="1"/>
  <c r="I1312" i="36"/>
  <c r="E1312" i="36" s="1"/>
  <c r="I1304" i="36"/>
  <c r="E1304" i="36" s="1"/>
  <c r="I1298" i="36"/>
  <c r="E1298" i="36" s="1"/>
  <c r="I1296" i="36"/>
  <c r="E1296" i="36" s="1"/>
  <c r="I1294" i="36"/>
  <c r="E1294" i="36" s="1"/>
  <c r="I1292" i="36"/>
  <c r="E1292" i="36" s="1"/>
  <c r="I1290" i="36"/>
  <c r="E1290" i="36" s="1"/>
  <c r="I1288" i="36"/>
  <c r="E1288" i="36" s="1"/>
  <c r="I1286" i="36"/>
  <c r="E1286" i="36" s="1"/>
  <c r="I1284" i="36"/>
  <c r="E1284" i="36" s="1"/>
  <c r="I1282" i="36"/>
  <c r="E1282" i="36" s="1"/>
  <c r="I1280" i="36"/>
  <c r="E1280" i="36" s="1"/>
  <c r="I1500" i="36"/>
  <c r="E1500" i="36" s="1"/>
  <c r="I1348" i="36"/>
  <c r="E1348" i="36" s="1"/>
  <c r="I1332" i="36"/>
  <c r="E1332" i="36" s="1"/>
  <c r="I1316" i="36"/>
  <c r="E1316" i="36" s="1"/>
  <c r="I1300" i="36"/>
  <c r="E1300" i="36" s="1"/>
  <c r="I789" i="36"/>
  <c r="E789" i="36" s="1"/>
  <c r="I785" i="36"/>
  <c r="E785" i="36" s="1"/>
  <c r="I781" i="36"/>
  <c r="E781" i="36" s="1"/>
  <c r="I777" i="36"/>
  <c r="E777" i="36" s="1"/>
  <c r="I773" i="36"/>
  <c r="E773" i="36" s="1"/>
  <c r="I769" i="36"/>
  <c r="E769" i="36" s="1"/>
  <c r="I765" i="36"/>
  <c r="E765" i="36" s="1"/>
  <c r="I761" i="36"/>
  <c r="E761" i="36" s="1"/>
  <c r="I757" i="36"/>
  <c r="E757" i="36" s="1"/>
  <c r="I753" i="36"/>
  <c r="E753" i="36" s="1"/>
  <c r="I749" i="36"/>
  <c r="E749" i="36" s="1"/>
  <c r="I745" i="36"/>
  <c r="E745" i="36" s="1"/>
  <c r="I741" i="36"/>
  <c r="E741" i="36" s="1"/>
  <c r="I737" i="36"/>
  <c r="E737" i="36" s="1"/>
  <c r="I733" i="36"/>
  <c r="E733" i="36" s="1"/>
  <c r="I729" i="36"/>
  <c r="E729" i="36" s="1"/>
  <c r="I725" i="36"/>
  <c r="E725" i="36" s="1"/>
  <c r="I721" i="36"/>
  <c r="E721" i="36" s="1"/>
  <c r="I717" i="36"/>
  <c r="E717" i="36" s="1"/>
  <c r="I713" i="36"/>
  <c r="E713" i="36" s="1"/>
  <c r="I709" i="36"/>
  <c r="E709" i="36" s="1"/>
  <c r="I705" i="36"/>
  <c r="E705" i="36" s="1"/>
  <c r="I701" i="36"/>
  <c r="E701" i="36" s="1"/>
  <c r="I697" i="36"/>
  <c r="E697" i="36" s="1"/>
  <c r="I693" i="36"/>
  <c r="E693" i="36" s="1"/>
  <c r="I689" i="36"/>
  <c r="E689" i="36" s="1"/>
  <c r="I685" i="36"/>
  <c r="E685" i="36" s="1"/>
  <c r="I681" i="36"/>
  <c r="E681" i="36" s="1"/>
  <c r="I677" i="36"/>
  <c r="E677" i="36" s="1"/>
  <c r="I673" i="36"/>
  <c r="E673" i="36" s="1"/>
  <c r="I669" i="36"/>
  <c r="E669" i="36" s="1"/>
  <c r="I665" i="36"/>
  <c r="E665" i="36" s="1"/>
  <c r="I661" i="36"/>
  <c r="E661" i="36" s="1"/>
  <c r="I657" i="36"/>
  <c r="E657" i="36" s="1"/>
  <c r="I653" i="36"/>
  <c r="E653" i="36" s="1"/>
  <c r="I649" i="36"/>
  <c r="E649" i="36" s="1"/>
  <c r="I645" i="36"/>
  <c r="E645" i="36" s="1"/>
  <c r="I641" i="36"/>
  <c r="E641" i="36" s="1"/>
  <c r="I637" i="36"/>
  <c r="E637" i="36" s="1"/>
  <c r="I633" i="36"/>
  <c r="E633" i="36" s="1"/>
  <c r="I629" i="36"/>
  <c r="E629" i="36" s="1"/>
  <c r="I625" i="36"/>
  <c r="E625" i="36" s="1"/>
  <c r="I621" i="36"/>
  <c r="E621" i="36" s="1"/>
  <c r="I617" i="36"/>
  <c r="E617" i="36" s="1"/>
  <c r="I613" i="36"/>
  <c r="E613" i="36" s="1"/>
  <c r="I1061" i="36"/>
  <c r="E1061" i="36" s="1"/>
  <c r="I1356" i="36"/>
  <c r="E1356" i="36" s="1"/>
  <c r="I1340" i="36"/>
  <c r="E1340" i="36" s="1"/>
  <c r="I1324" i="36"/>
  <c r="E1324" i="36" s="1"/>
  <c r="I1308" i="36"/>
  <c r="E1308" i="36" s="1"/>
  <c r="I788" i="36"/>
  <c r="E788" i="36" s="1"/>
  <c r="I784" i="36"/>
  <c r="E784" i="36" s="1"/>
  <c r="I780" i="36"/>
  <c r="E780" i="36" s="1"/>
  <c r="I776" i="36"/>
  <c r="E776" i="36" s="1"/>
  <c r="I772" i="36"/>
  <c r="E772" i="36" s="1"/>
  <c r="I768" i="36"/>
  <c r="E768" i="36" s="1"/>
  <c r="I764" i="36"/>
  <c r="E764" i="36" s="1"/>
  <c r="I760" i="36"/>
  <c r="E760" i="36" s="1"/>
  <c r="I756" i="36"/>
  <c r="E756" i="36" s="1"/>
  <c r="I752" i="36"/>
  <c r="E752" i="36" s="1"/>
  <c r="I748" i="36"/>
  <c r="E748" i="36" s="1"/>
  <c r="I744" i="36"/>
  <c r="E744" i="36" s="1"/>
  <c r="I740" i="36"/>
  <c r="E740" i="36" s="1"/>
  <c r="I736" i="36"/>
  <c r="E736" i="36" s="1"/>
  <c r="I732" i="36"/>
  <c r="E732" i="36" s="1"/>
  <c r="I728" i="36"/>
  <c r="E728" i="36" s="1"/>
  <c r="I724" i="36"/>
  <c r="E724" i="36" s="1"/>
  <c r="I720" i="36"/>
  <c r="E720" i="36" s="1"/>
  <c r="I716" i="36"/>
  <c r="E716" i="36" s="1"/>
  <c r="I712" i="36"/>
  <c r="E712" i="36" s="1"/>
  <c r="I708" i="36"/>
  <c r="E708" i="36" s="1"/>
  <c r="I704" i="36"/>
  <c r="E704" i="36" s="1"/>
  <c r="I700" i="36"/>
  <c r="E700" i="36" s="1"/>
  <c r="I696" i="36"/>
  <c r="E696" i="36" s="1"/>
  <c r="I692" i="36"/>
  <c r="E692" i="36" s="1"/>
  <c r="I688" i="36"/>
  <c r="E688" i="36" s="1"/>
  <c r="I684" i="36"/>
  <c r="E684" i="36" s="1"/>
  <c r="I680" i="36"/>
  <c r="E680" i="36" s="1"/>
  <c r="I676" i="36"/>
  <c r="E676" i="36" s="1"/>
  <c r="I672" i="36"/>
  <c r="E672" i="36" s="1"/>
  <c r="I668" i="36"/>
  <c r="E668" i="36" s="1"/>
  <c r="I664" i="36"/>
  <c r="E664" i="36" s="1"/>
  <c r="I660" i="36"/>
  <c r="E660" i="36" s="1"/>
  <c r="I656" i="36"/>
  <c r="E656" i="36" s="1"/>
  <c r="I652" i="36"/>
  <c r="E652" i="36" s="1"/>
  <c r="I648" i="36"/>
  <c r="E648" i="36" s="1"/>
  <c r="I1671" i="36"/>
  <c r="E1671" i="36" s="1"/>
  <c r="I644" i="36"/>
  <c r="E644" i="36" s="1"/>
  <c r="I636" i="36"/>
  <c r="E636" i="36" s="1"/>
  <c r="I628" i="36"/>
  <c r="E628" i="36" s="1"/>
  <c r="I620" i="36"/>
  <c r="E620" i="36" s="1"/>
  <c r="I612" i="36"/>
  <c r="E612" i="36" s="1"/>
  <c r="I604" i="36"/>
  <c r="E604" i="36" s="1"/>
  <c r="I596" i="36"/>
  <c r="E596" i="36" s="1"/>
  <c r="I588" i="36"/>
  <c r="E588" i="36" s="1"/>
  <c r="I606" i="36"/>
  <c r="E606" i="36" s="1"/>
  <c r="I598" i="36"/>
  <c r="E598" i="36" s="1"/>
  <c r="I590" i="36"/>
  <c r="E590" i="36" s="1"/>
  <c r="I582" i="36"/>
  <c r="E582" i="36" s="1"/>
  <c r="I574" i="36"/>
  <c r="E574" i="36" s="1"/>
  <c r="I566" i="36"/>
  <c r="E566" i="36" s="1"/>
  <c r="I558" i="36"/>
  <c r="E558" i="36" s="1"/>
  <c r="I550" i="36"/>
  <c r="E550" i="36" s="1"/>
  <c r="I542" i="36"/>
  <c r="E542" i="36" s="1"/>
  <c r="I534" i="36"/>
  <c r="E534" i="36" s="1"/>
  <c r="I526" i="36"/>
  <c r="E526" i="36" s="1"/>
  <c r="I518" i="36"/>
  <c r="E518" i="36" s="1"/>
  <c r="I510" i="36"/>
  <c r="E510" i="36" s="1"/>
  <c r="I502" i="36"/>
  <c r="E502" i="36" s="1"/>
  <c r="I494" i="36"/>
  <c r="E494" i="36" s="1"/>
  <c r="I486" i="36"/>
  <c r="E486" i="36" s="1"/>
  <c r="I478" i="36"/>
  <c r="E478" i="36" s="1"/>
  <c r="I470" i="36"/>
  <c r="E470" i="36" s="1"/>
  <c r="I460" i="36"/>
  <c r="E460" i="36" s="1"/>
  <c r="I452" i="36"/>
  <c r="E452" i="36" s="1"/>
  <c r="I444" i="36"/>
  <c r="E444" i="36" s="1"/>
  <c r="I436" i="36"/>
  <c r="E436" i="36" s="1"/>
  <c r="I428" i="36"/>
  <c r="E428" i="36" s="1"/>
  <c r="I420" i="36"/>
  <c r="E420" i="36" s="1"/>
  <c r="I412" i="36"/>
  <c r="E412" i="36" s="1"/>
  <c r="I404" i="36"/>
  <c r="E404" i="36" s="1"/>
  <c r="I396" i="36"/>
  <c r="E396" i="36" s="1"/>
  <c r="I388" i="36"/>
  <c r="E388" i="36" s="1"/>
  <c r="I384" i="36"/>
  <c r="E384" i="36" s="1"/>
  <c r="I380" i="36"/>
  <c r="E380" i="36" s="1"/>
  <c r="I376" i="36"/>
  <c r="E376" i="36" s="1"/>
  <c r="I372" i="36"/>
  <c r="E372" i="36" s="1"/>
  <c r="I368" i="36"/>
  <c r="E368" i="36" s="1"/>
  <c r="I364" i="36"/>
  <c r="E364" i="36" s="1"/>
  <c r="I360" i="36"/>
  <c r="E360" i="36" s="1"/>
  <c r="I356" i="36"/>
  <c r="E356" i="36" s="1"/>
  <c r="I352" i="36"/>
  <c r="E352" i="36" s="1"/>
  <c r="I348" i="36"/>
  <c r="E348" i="36" s="1"/>
  <c r="I344" i="36"/>
  <c r="E344" i="36" s="1"/>
  <c r="I340" i="36"/>
  <c r="E340" i="36" s="1"/>
  <c r="I336" i="36"/>
  <c r="E336" i="36" s="1"/>
  <c r="I332" i="36"/>
  <c r="E332" i="36" s="1"/>
  <c r="I328" i="36"/>
  <c r="E328" i="36" s="1"/>
  <c r="I324" i="36"/>
  <c r="E324" i="36" s="1"/>
  <c r="I320" i="36"/>
  <c r="E320" i="36" s="1"/>
  <c r="I316" i="36"/>
  <c r="E316" i="36" s="1"/>
  <c r="I312" i="36"/>
  <c r="E312" i="36" s="1"/>
  <c r="I308" i="36"/>
  <c r="E308" i="36" s="1"/>
  <c r="I304" i="36"/>
  <c r="E304" i="36" s="1"/>
  <c r="I300" i="36"/>
  <c r="E300" i="36" s="1"/>
  <c r="I296" i="36"/>
  <c r="E296" i="36" s="1"/>
  <c r="I292" i="36"/>
  <c r="E292" i="36" s="1"/>
  <c r="I288" i="36"/>
  <c r="E288" i="36" s="1"/>
  <c r="I284" i="36"/>
  <c r="E284" i="36" s="1"/>
  <c r="I280" i="36"/>
  <c r="E280" i="36" s="1"/>
  <c r="I276" i="36"/>
  <c r="E276" i="36" s="1"/>
  <c r="I272" i="36"/>
  <c r="E272" i="36" s="1"/>
  <c r="I268" i="36"/>
  <c r="E268" i="36" s="1"/>
  <c r="I264" i="36"/>
  <c r="E264" i="36" s="1"/>
  <c r="I260" i="36"/>
  <c r="E260" i="36" s="1"/>
  <c r="I640" i="36"/>
  <c r="E640" i="36" s="1"/>
  <c r="I632" i="36"/>
  <c r="E632" i="36" s="1"/>
  <c r="I624" i="36"/>
  <c r="E624" i="36" s="1"/>
  <c r="I616" i="36"/>
  <c r="E616" i="36" s="1"/>
  <c r="I608" i="36"/>
  <c r="E608" i="36" s="1"/>
  <c r="I600" i="36"/>
  <c r="E600" i="36" s="1"/>
  <c r="I592" i="36"/>
  <c r="E592" i="36" s="1"/>
  <c r="I584" i="36"/>
  <c r="E584" i="36" s="1"/>
  <c r="I610" i="36"/>
  <c r="E610" i="36" s="1"/>
  <c r="I602" i="36"/>
  <c r="E602" i="36" s="1"/>
  <c r="I594" i="36"/>
  <c r="E594" i="36" s="1"/>
  <c r="I586" i="36"/>
  <c r="E586" i="36" s="1"/>
  <c r="I578" i="36"/>
  <c r="E578" i="36" s="1"/>
  <c r="I570" i="36"/>
  <c r="E570" i="36" s="1"/>
  <c r="I562" i="36"/>
  <c r="E562" i="36" s="1"/>
  <c r="I554" i="36"/>
  <c r="E554" i="36" s="1"/>
  <c r="I546" i="36"/>
  <c r="E546" i="36" s="1"/>
  <c r="I514" i="36"/>
  <c r="E514" i="36" s="1"/>
  <c r="I482" i="36"/>
  <c r="E482" i="36" s="1"/>
  <c r="I172" i="36"/>
  <c r="E172" i="36" s="1"/>
  <c r="I168" i="36"/>
  <c r="E168" i="36" s="1"/>
  <c r="I164" i="36"/>
  <c r="E164" i="36" s="1"/>
  <c r="I160" i="36"/>
  <c r="E160" i="36" s="1"/>
  <c r="I156" i="36"/>
  <c r="E156" i="36" s="1"/>
  <c r="I152" i="36"/>
  <c r="E152" i="36" s="1"/>
  <c r="I148" i="36"/>
  <c r="E148" i="36" s="1"/>
  <c r="I144" i="36"/>
  <c r="E144" i="36" s="1"/>
  <c r="I140" i="36"/>
  <c r="E140" i="36" s="1"/>
  <c r="I136" i="36"/>
  <c r="E136" i="36" s="1"/>
  <c r="I132" i="36"/>
  <c r="E132" i="36" s="1"/>
  <c r="I128" i="36"/>
  <c r="E128" i="36" s="1"/>
  <c r="J21" i="35"/>
  <c r="J16" i="35"/>
  <c r="J13" i="35"/>
  <c r="J9" i="35"/>
  <c r="I538" i="36"/>
  <c r="E538" i="36" s="1"/>
  <c r="I506" i="36"/>
  <c r="E506" i="36" s="1"/>
  <c r="I474" i="36"/>
  <c r="E474" i="36" s="1"/>
  <c r="I464" i="36"/>
  <c r="E464" i="36" s="1"/>
  <c r="I448" i="36"/>
  <c r="E448" i="36" s="1"/>
  <c r="I432" i="36"/>
  <c r="E432" i="36" s="1"/>
  <c r="I416" i="36"/>
  <c r="E416" i="36" s="1"/>
  <c r="I400" i="36"/>
  <c r="E400" i="36" s="1"/>
  <c r="I382" i="36"/>
  <c r="E382" i="36" s="1"/>
  <c r="I374" i="36"/>
  <c r="E374" i="36" s="1"/>
  <c r="I366" i="36"/>
  <c r="E366" i="36" s="1"/>
  <c r="I358" i="36"/>
  <c r="E358" i="36" s="1"/>
  <c r="I350" i="36"/>
  <c r="E350" i="36" s="1"/>
  <c r="I342" i="36"/>
  <c r="E342" i="36" s="1"/>
  <c r="I334" i="36"/>
  <c r="E334" i="36" s="1"/>
  <c r="I326" i="36"/>
  <c r="E326" i="36" s="1"/>
  <c r="I318" i="36"/>
  <c r="E318" i="36" s="1"/>
  <c r="I310" i="36"/>
  <c r="E310" i="36" s="1"/>
  <c r="I302" i="36"/>
  <c r="E302" i="36" s="1"/>
  <c r="I294" i="36"/>
  <c r="E294" i="36" s="1"/>
  <c r="I286" i="36"/>
  <c r="E286" i="36" s="1"/>
  <c r="I278" i="36"/>
  <c r="E278" i="36" s="1"/>
  <c r="I270" i="36"/>
  <c r="E270" i="36" s="1"/>
  <c r="I262" i="36"/>
  <c r="E262" i="36" s="1"/>
  <c r="I173" i="36"/>
  <c r="E173" i="36" s="1"/>
  <c r="I169" i="36"/>
  <c r="E169" i="36" s="1"/>
  <c r="I165" i="36"/>
  <c r="E165" i="36" s="1"/>
  <c r="I161" i="36"/>
  <c r="E161" i="36" s="1"/>
  <c r="I157" i="36"/>
  <c r="E157" i="36" s="1"/>
  <c r="I153" i="36"/>
  <c r="E153" i="36" s="1"/>
  <c r="I149" i="36"/>
  <c r="E149" i="36" s="1"/>
  <c r="I145" i="36"/>
  <c r="E145" i="36" s="1"/>
  <c r="I141" i="36"/>
  <c r="E141" i="36" s="1"/>
  <c r="I137" i="36"/>
  <c r="E137" i="36" s="1"/>
  <c r="I133" i="36"/>
  <c r="E133" i="36" s="1"/>
  <c r="I129" i="36"/>
  <c r="E129" i="36" s="1"/>
  <c r="I125" i="36"/>
  <c r="E125" i="36" s="1"/>
  <c r="I121" i="36"/>
  <c r="E121" i="36" s="1"/>
  <c r="I117" i="36"/>
  <c r="E117" i="36" s="1"/>
  <c r="I113" i="36"/>
  <c r="E113" i="36" s="1"/>
  <c r="I109" i="36"/>
  <c r="E109" i="36" s="1"/>
  <c r="I105" i="36"/>
  <c r="E105" i="36" s="1"/>
  <c r="I101" i="36"/>
  <c r="E101" i="36" s="1"/>
  <c r="I97" i="36"/>
  <c r="E97" i="36" s="1"/>
  <c r="I93" i="36"/>
  <c r="E93" i="36" s="1"/>
  <c r="I89" i="36"/>
  <c r="E89" i="36" s="1"/>
  <c r="I85" i="36"/>
  <c r="E85" i="36" s="1"/>
  <c r="I81" i="36"/>
  <c r="E81" i="36" s="1"/>
  <c r="I77" i="36"/>
  <c r="E77" i="36" s="1"/>
  <c r="I73" i="36"/>
  <c r="E73" i="36" s="1"/>
  <c r="I69" i="36"/>
  <c r="E69" i="36" s="1"/>
  <c r="I65" i="36"/>
  <c r="E65" i="36" s="1"/>
  <c r="I61" i="36"/>
  <c r="E61" i="36" s="1"/>
  <c r="I57" i="36"/>
  <c r="E57" i="36" s="1"/>
  <c r="I53" i="36"/>
  <c r="E53" i="36" s="1"/>
  <c r="I49" i="36"/>
  <c r="E49" i="36" s="1"/>
  <c r="I45" i="36"/>
  <c r="E45" i="36" s="1"/>
  <c r="I41" i="36"/>
  <c r="E41" i="36" s="1"/>
  <c r="J32" i="35"/>
  <c r="J20" i="35"/>
  <c r="J12" i="35"/>
  <c r="I530" i="36"/>
  <c r="E530" i="36" s="1"/>
  <c r="I498" i="36"/>
  <c r="E498" i="36" s="1"/>
  <c r="I466" i="36"/>
  <c r="E466" i="36" s="1"/>
  <c r="I256" i="36"/>
  <c r="E256" i="36" s="1"/>
  <c r="I254" i="36"/>
  <c r="E254" i="36" s="1"/>
  <c r="I252" i="36"/>
  <c r="E252" i="36" s="1"/>
  <c r="I250" i="36"/>
  <c r="E250" i="36" s="1"/>
  <c r="I248" i="36"/>
  <c r="E248" i="36" s="1"/>
  <c r="I246" i="36"/>
  <c r="E246" i="36" s="1"/>
  <c r="I244" i="36"/>
  <c r="E244" i="36" s="1"/>
  <c r="I242" i="36"/>
  <c r="E242" i="36" s="1"/>
  <c r="I240" i="36"/>
  <c r="E240" i="36" s="1"/>
  <c r="I238" i="36"/>
  <c r="E238" i="36" s="1"/>
  <c r="I236" i="36"/>
  <c r="E236" i="36" s="1"/>
  <c r="I234" i="36"/>
  <c r="E234" i="36" s="1"/>
  <c r="I232" i="36"/>
  <c r="E232" i="36" s="1"/>
  <c r="I230" i="36"/>
  <c r="E230" i="36" s="1"/>
  <c r="I228" i="36"/>
  <c r="E228" i="36" s="1"/>
  <c r="I226" i="36"/>
  <c r="E226" i="36" s="1"/>
  <c r="I224" i="36"/>
  <c r="E224" i="36" s="1"/>
  <c r="I222" i="36"/>
  <c r="E222" i="36" s="1"/>
  <c r="I220" i="36"/>
  <c r="E220" i="36" s="1"/>
  <c r="I218" i="36"/>
  <c r="E218" i="36" s="1"/>
  <c r="I216" i="36"/>
  <c r="E216" i="36" s="1"/>
  <c r="I214" i="36"/>
  <c r="E214" i="36" s="1"/>
  <c r="I212" i="36"/>
  <c r="E212" i="36" s="1"/>
  <c r="I210" i="36"/>
  <c r="E210" i="36" s="1"/>
  <c r="I208" i="36"/>
  <c r="E208" i="36" s="1"/>
  <c r="I206" i="36"/>
  <c r="E206" i="36" s="1"/>
  <c r="I204" i="36"/>
  <c r="E204" i="36" s="1"/>
  <c r="I202" i="36"/>
  <c r="E202" i="36" s="1"/>
  <c r="I200" i="36"/>
  <c r="E200" i="36" s="1"/>
  <c r="I198" i="36"/>
  <c r="E198" i="36" s="1"/>
  <c r="I196" i="36"/>
  <c r="E196" i="36" s="1"/>
  <c r="I194" i="36"/>
  <c r="E194" i="36" s="1"/>
  <c r="I192" i="36"/>
  <c r="E192" i="36" s="1"/>
  <c r="I190" i="36"/>
  <c r="E190" i="36" s="1"/>
  <c r="I188" i="36"/>
  <c r="E188" i="36" s="1"/>
  <c r="I186" i="36"/>
  <c r="E186" i="36" s="1"/>
  <c r="I184" i="36"/>
  <c r="E184" i="36" s="1"/>
  <c r="I182" i="36"/>
  <c r="E182" i="36" s="1"/>
  <c r="I180" i="36"/>
  <c r="E180" i="36" s="1"/>
  <c r="I178" i="36"/>
  <c r="E178" i="36" s="1"/>
  <c r="I176" i="36"/>
  <c r="E176" i="36" s="1"/>
  <c r="I174" i="36"/>
  <c r="E174" i="36" s="1"/>
  <c r="I170" i="36"/>
  <c r="E170" i="36" s="1"/>
  <c r="I166" i="36"/>
  <c r="E166" i="36" s="1"/>
  <c r="I162" i="36"/>
  <c r="E162" i="36" s="1"/>
  <c r="I158" i="36"/>
  <c r="E158" i="36" s="1"/>
  <c r="I154" i="36"/>
  <c r="E154" i="36" s="1"/>
  <c r="I150" i="36"/>
  <c r="E150" i="36" s="1"/>
  <c r="I146" i="36"/>
  <c r="E146" i="36" s="1"/>
  <c r="I142" i="36"/>
  <c r="E142" i="36" s="1"/>
  <c r="I138" i="36"/>
  <c r="E138" i="36" s="1"/>
  <c r="I134" i="36"/>
  <c r="E134" i="36" s="1"/>
  <c r="I130" i="36"/>
  <c r="E130" i="36" s="1"/>
  <c r="I126" i="36"/>
  <c r="E126" i="36" s="1"/>
  <c r="J31" i="35"/>
  <c r="J27" i="35"/>
  <c r="J17" i="35"/>
  <c r="I522" i="36"/>
  <c r="E522" i="36" s="1"/>
  <c r="I490" i="36"/>
  <c r="E490" i="36" s="1"/>
  <c r="I456" i="36"/>
  <c r="E456" i="36" s="1"/>
  <c r="I440" i="36"/>
  <c r="E440" i="36" s="1"/>
  <c r="I424" i="36"/>
  <c r="E424" i="36" s="1"/>
  <c r="I408" i="36"/>
  <c r="E408" i="36" s="1"/>
  <c r="I392" i="36"/>
  <c r="E392" i="36" s="1"/>
  <c r="I386" i="36"/>
  <c r="E386" i="36" s="1"/>
  <c r="I378" i="36"/>
  <c r="E378" i="36" s="1"/>
  <c r="I370" i="36"/>
  <c r="E370" i="36" s="1"/>
  <c r="I362" i="36"/>
  <c r="E362" i="36" s="1"/>
  <c r="I354" i="36"/>
  <c r="E354" i="36" s="1"/>
  <c r="I346" i="36"/>
  <c r="E346" i="36" s="1"/>
  <c r="I338" i="36"/>
  <c r="E338" i="36" s="1"/>
  <c r="I330" i="36"/>
  <c r="E330" i="36" s="1"/>
  <c r="I322" i="36"/>
  <c r="E322" i="36" s="1"/>
  <c r="I314" i="36"/>
  <c r="E314" i="36" s="1"/>
  <c r="I306" i="36"/>
  <c r="E306" i="36" s="1"/>
  <c r="I298" i="36"/>
  <c r="E298" i="36" s="1"/>
  <c r="I290" i="36"/>
  <c r="E290" i="36" s="1"/>
  <c r="I282" i="36"/>
  <c r="E282" i="36" s="1"/>
  <c r="I274" i="36"/>
  <c r="E274" i="36" s="1"/>
  <c r="I266" i="36"/>
  <c r="E266" i="36" s="1"/>
  <c r="I258" i="36"/>
  <c r="E258" i="36" s="1"/>
  <c r="I171" i="36"/>
  <c r="E171" i="36" s="1"/>
  <c r="I167" i="36"/>
  <c r="E167" i="36" s="1"/>
  <c r="I163" i="36"/>
  <c r="E163" i="36" s="1"/>
  <c r="I159" i="36"/>
  <c r="E159" i="36" s="1"/>
  <c r="I155" i="36"/>
  <c r="E155" i="36" s="1"/>
  <c r="I151" i="36"/>
  <c r="E151" i="36" s="1"/>
  <c r="I147" i="36"/>
  <c r="E147" i="36" s="1"/>
  <c r="I143" i="36"/>
  <c r="E143" i="36" s="1"/>
  <c r="I139" i="36"/>
  <c r="E139" i="36" s="1"/>
  <c r="I135" i="36"/>
  <c r="E135" i="36" s="1"/>
  <c r="I131" i="36"/>
  <c r="E131" i="36" s="1"/>
  <c r="I127" i="36"/>
  <c r="E127" i="36" s="1"/>
  <c r="I123" i="36"/>
  <c r="E123" i="36" s="1"/>
  <c r="I119" i="36"/>
  <c r="E119" i="36" s="1"/>
  <c r="I115" i="36"/>
  <c r="E115" i="36" s="1"/>
  <c r="I111" i="36"/>
  <c r="E111" i="36" s="1"/>
  <c r="I107" i="36"/>
  <c r="E107" i="36" s="1"/>
  <c r="I103" i="36"/>
  <c r="E103" i="36" s="1"/>
  <c r="I99" i="36"/>
  <c r="E99" i="36" s="1"/>
  <c r="I95" i="36"/>
  <c r="E95" i="36" s="1"/>
  <c r="I91" i="36"/>
  <c r="E91" i="36" s="1"/>
  <c r="I87" i="36"/>
  <c r="E87" i="36" s="1"/>
  <c r="I83" i="36"/>
  <c r="E83" i="36" s="1"/>
  <c r="I79" i="36"/>
  <c r="E79" i="36" s="1"/>
  <c r="I75" i="36"/>
  <c r="E75" i="36" s="1"/>
  <c r="I71" i="36"/>
  <c r="E71" i="36" s="1"/>
  <c r="I67" i="36"/>
  <c r="E67" i="36" s="1"/>
  <c r="I63" i="36"/>
  <c r="E63" i="36" s="1"/>
  <c r="I59" i="36"/>
  <c r="E59" i="36" s="1"/>
  <c r="I55" i="36"/>
  <c r="E55" i="36" s="1"/>
  <c r="I51" i="36"/>
  <c r="E51" i="36" s="1"/>
  <c r="I47" i="36"/>
  <c r="E47" i="36" s="1"/>
  <c r="I43" i="36"/>
  <c r="E43" i="36" s="1"/>
  <c r="I39" i="36"/>
  <c r="E39" i="36" s="1"/>
  <c r="I48" i="36"/>
  <c r="E48" i="36" s="1"/>
  <c r="I64" i="36"/>
  <c r="E64" i="36" s="1"/>
  <c r="I80" i="36"/>
  <c r="E80" i="36" s="1"/>
  <c r="I96" i="36"/>
  <c r="E96" i="36" s="1"/>
  <c r="I112" i="36"/>
  <c r="E112" i="36" s="1"/>
  <c r="J26" i="35"/>
  <c r="I261" i="36"/>
  <c r="E261" i="36" s="1"/>
  <c r="I277" i="36"/>
  <c r="E277" i="36" s="1"/>
  <c r="I293" i="36"/>
  <c r="E293" i="36" s="1"/>
  <c r="I309" i="36"/>
  <c r="E309" i="36" s="1"/>
  <c r="I325" i="36"/>
  <c r="E325" i="36" s="1"/>
  <c r="I341" i="36"/>
  <c r="E341" i="36" s="1"/>
  <c r="I357" i="36"/>
  <c r="E357" i="36" s="1"/>
  <c r="I373" i="36"/>
  <c r="E373" i="36" s="1"/>
  <c r="I402" i="36"/>
  <c r="E402" i="36" s="1"/>
  <c r="I415" i="36"/>
  <c r="E415" i="36" s="1"/>
  <c r="I434" i="36"/>
  <c r="E434" i="36" s="1"/>
  <c r="I447" i="36"/>
  <c r="E447" i="36" s="1"/>
  <c r="I469" i="36"/>
  <c r="E469" i="36" s="1"/>
  <c r="I501" i="36"/>
  <c r="E501" i="36" s="1"/>
  <c r="I533" i="36"/>
  <c r="E533" i="36" s="1"/>
  <c r="I7" i="36"/>
  <c r="E7" i="36" s="1"/>
  <c r="I11" i="36"/>
  <c r="E11" i="36" s="1"/>
  <c r="I15" i="36"/>
  <c r="E15" i="36" s="1"/>
  <c r="I19" i="36"/>
  <c r="E19" i="36" s="1"/>
  <c r="I23" i="36"/>
  <c r="E23" i="36" s="1"/>
  <c r="I27" i="36"/>
  <c r="E27" i="36" s="1"/>
  <c r="I31" i="36"/>
  <c r="E31" i="36" s="1"/>
  <c r="I35" i="36"/>
  <c r="E35" i="36" s="1"/>
  <c r="I267" i="36"/>
  <c r="E267" i="36" s="1"/>
  <c r="I299" i="36"/>
  <c r="E299" i="36" s="1"/>
  <c r="I331" i="36"/>
  <c r="E331" i="36" s="1"/>
  <c r="I363" i="36"/>
  <c r="E363" i="36" s="1"/>
  <c r="I390" i="36"/>
  <c r="E390" i="36" s="1"/>
  <c r="I422" i="36"/>
  <c r="E422" i="36" s="1"/>
  <c r="I454" i="36"/>
  <c r="E454" i="36" s="1"/>
  <c r="I177" i="36"/>
  <c r="E177" i="36" s="1"/>
  <c r="I181" i="36"/>
  <c r="E181" i="36" s="1"/>
  <c r="I185" i="36"/>
  <c r="E185" i="36" s="1"/>
  <c r="I189" i="36"/>
  <c r="E189" i="36" s="1"/>
  <c r="I193" i="36"/>
  <c r="E193" i="36" s="1"/>
  <c r="I197" i="36"/>
  <c r="E197" i="36" s="1"/>
  <c r="I201" i="36"/>
  <c r="E201" i="36" s="1"/>
  <c r="I205" i="36"/>
  <c r="E205" i="36" s="1"/>
  <c r="I209" i="36"/>
  <c r="E209" i="36" s="1"/>
  <c r="I213" i="36"/>
  <c r="E213" i="36" s="1"/>
  <c r="I217" i="36"/>
  <c r="E217" i="36" s="1"/>
  <c r="I221" i="36"/>
  <c r="E221" i="36" s="1"/>
  <c r="I225" i="36"/>
  <c r="E225" i="36" s="1"/>
  <c r="I229" i="36"/>
  <c r="E229" i="36" s="1"/>
  <c r="I233" i="36"/>
  <c r="E233" i="36" s="1"/>
  <c r="I237" i="36"/>
  <c r="E237" i="36" s="1"/>
  <c r="I241" i="36"/>
  <c r="E241" i="36" s="1"/>
  <c r="I245" i="36"/>
  <c r="E245" i="36" s="1"/>
  <c r="I249" i="36"/>
  <c r="E249" i="36" s="1"/>
  <c r="I253" i="36"/>
  <c r="E253" i="36" s="1"/>
  <c r="I257" i="36"/>
  <c r="E257" i="36" s="1"/>
  <c r="I273" i="36"/>
  <c r="E273" i="36" s="1"/>
  <c r="I289" i="36"/>
  <c r="E289" i="36" s="1"/>
  <c r="I305" i="36"/>
  <c r="E305" i="36" s="1"/>
  <c r="I321" i="36"/>
  <c r="E321" i="36" s="1"/>
  <c r="I337" i="36"/>
  <c r="E337" i="36" s="1"/>
  <c r="I353" i="36"/>
  <c r="E353" i="36" s="1"/>
  <c r="I369" i="36"/>
  <c r="E369" i="36" s="1"/>
  <c r="I385" i="36"/>
  <c r="E385" i="36" s="1"/>
  <c r="I394" i="36"/>
  <c r="E394" i="36" s="1"/>
  <c r="I407" i="36"/>
  <c r="E407" i="36" s="1"/>
  <c r="I426" i="36"/>
  <c r="E426" i="36" s="1"/>
  <c r="I439" i="36"/>
  <c r="E439" i="36" s="1"/>
  <c r="I458" i="36"/>
  <c r="E458" i="36" s="1"/>
  <c r="I485" i="36"/>
  <c r="E485" i="36" s="1"/>
  <c r="I517" i="36"/>
  <c r="E517" i="36" s="1"/>
  <c r="I549" i="36"/>
  <c r="E549" i="36" s="1"/>
  <c r="I287" i="36"/>
  <c r="E287" i="36" s="1"/>
  <c r="I319" i="36"/>
  <c r="E319" i="36" s="1"/>
  <c r="I351" i="36"/>
  <c r="E351" i="36" s="1"/>
  <c r="I383" i="36"/>
  <c r="E383" i="36" s="1"/>
  <c r="I472" i="36"/>
  <c r="E472" i="36" s="1"/>
  <c r="I504" i="36"/>
  <c r="E504" i="36" s="1"/>
  <c r="I536" i="36"/>
  <c r="E536" i="36" s="1"/>
  <c r="I573" i="36"/>
  <c r="E573" i="36" s="1"/>
  <c r="I597" i="36"/>
  <c r="E597" i="36" s="1"/>
  <c r="I651" i="36"/>
  <c r="E651" i="36" s="1"/>
  <c r="I683" i="36"/>
  <c r="E683" i="36" s="1"/>
  <c r="I715" i="36"/>
  <c r="E715" i="36" s="1"/>
  <c r="I475" i="36"/>
  <c r="E475" i="36" s="1"/>
  <c r="I507" i="36"/>
  <c r="E507" i="36" s="1"/>
  <c r="I539" i="36"/>
  <c r="E539" i="36" s="1"/>
  <c r="I560" i="36"/>
  <c r="E560" i="36" s="1"/>
  <c r="I568" i="36"/>
  <c r="E568" i="36" s="1"/>
  <c r="I576" i="36"/>
  <c r="E576" i="36" s="1"/>
  <c r="I489" i="36"/>
  <c r="E489" i="36" s="1"/>
  <c r="I521" i="36"/>
  <c r="E521" i="36" s="1"/>
  <c r="I553" i="36"/>
  <c r="E553" i="36" s="1"/>
  <c r="I585" i="36"/>
  <c r="E585" i="36" s="1"/>
  <c r="I601" i="36"/>
  <c r="E601" i="36" s="1"/>
  <c r="I675" i="36"/>
  <c r="E675" i="36" s="1"/>
  <c r="I707" i="36"/>
  <c r="E707" i="36" s="1"/>
  <c r="I403" i="36"/>
  <c r="E403" i="36" s="1"/>
  <c r="I435" i="36"/>
  <c r="E435" i="36" s="1"/>
  <c r="I804" i="36"/>
  <c r="E804" i="36" s="1"/>
  <c r="I820" i="36"/>
  <c r="E820" i="36" s="1"/>
  <c r="I836" i="36"/>
  <c r="E836" i="36" s="1"/>
  <c r="I743" i="36"/>
  <c r="E743" i="36" s="1"/>
  <c r="I759" i="36"/>
  <c r="E759" i="36" s="1"/>
  <c r="I775" i="36"/>
  <c r="E775" i="36" s="1"/>
  <c r="I794" i="36"/>
  <c r="E794" i="36" s="1"/>
  <c r="I810" i="36"/>
  <c r="E810" i="36" s="1"/>
  <c r="I826" i="36"/>
  <c r="E826" i="36" s="1"/>
  <c r="I842" i="36"/>
  <c r="E842" i="36" s="1"/>
  <c r="I1070" i="36"/>
  <c r="E1070" i="36" s="1"/>
  <c r="I1078" i="36"/>
  <c r="E1078" i="36" s="1"/>
  <c r="I1086" i="36"/>
  <c r="E1086" i="36" s="1"/>
  <c r="I1094" i="36"/>
  <c r="E1094" i="36" s="1"/>
  <c r="I1102" i="36"/>
  <c r="E1102" i="36" s="1"/>
  <c r="I1110" i="36"/>
  <c r="E1110" i="36" s="1"/>
  <c r="I1118" i="36"/>
  <c r="E1118" i="36" s="1"/>
  <c r="I1126" i="36"/>
  <c r="E1126" i="36" s="1"/>
  <c r="I1134" i="36"/>
  <c r="E1134" i="36" s="1"/>
  <c r="I1142" i="36"/>
  <c r="E1142" i="36" s="1"/>
  <c r="I1150" i="36"/>
  <c r="E1150" i="36" s="1"/>
  <c r="I1158" i="36"/>
  <c r="E1158" i="36" s="1"/>
  <c r="I1166" i="36"/>
  <c r="E1166" i="36" s="1"/>
  <c r="I1174" i="36"/>
  <c r="E1174" i="36" s="1"/>
  <c r="I1182" i="36"/>
  <c r="E1182" i="36" s="1"/>
  <c r="I1190" i="36"/>
  <c r="E1190" i="36" s="1"/>
  <c r="I1198" i="36"/>
  <c r="E1198" i="36" s="1"/>
  <c r="I1206" i="36"/>
  <c r="E1206" i="36" s="1"/>
  <c r="I1214" i="36"/>
  <c r="E1214" i="36" s="1"/>
  <c r="I1222" i="36"/>
  <c r="E1222" i="36" s="1"/>
  <c r="I1230" i="36"/>
  <c r="E1230" i="36" s="1"/>
  <c r="I1238" i="36"/>
  <c r="E1238" i="36" s="1"/>
  <c r="I1246" i="36"/>
  <c r="E1246" i="36" s="1"/>
  <c r="I1254" i="36"/>
  <c r="E1254" i="36" s="1"/>
  <c r="I1262" i="36"/>
  <c r="E1262" i="36" s="1"/>
  <c r="I1270" i="36"/>
  <c r="E1270" i="36" s="1"/>
  <c r="I1278" i="36"/>
  <c r="E1278" i="36" s="1"/>
  <c r="I662" i="36"/>
  <c r="E662" i="36" s="1"/>
  <c r="I678" i="36"/>
  <c r="E678" i="36" s="1"/>
  <c r="I694" i="36"/>
  <c r="E694" i="36" s="1"/>
  <c r="I710" i="36"/>
  <c r="E710" i="36" s="1"/>
  <c r="I726" i="36"/>
  <c r="E726" i="36" s="1"/>
  <c r="I742" i="36"/>
  <c r="E742" i="36" s="1"/>
  <c r="I758" i="36"/>
  <c r="E758" i="36" s="1"/>
  <c r="I774" i="36"/>
  <c r="E774" i="36" s="1"/>
  <c r="I790" i="36"/>
  <c r="E790" i="36" s="1"/>
  <c r="I822" i="36"/>
  <c r="E822" i="36" s="1"/>
  <c r="I1060" i="36"/>
  <c r="E1060" i="36" s="1"/>
  <c r="I1327" i="36"/>
  <c r="E1327" i="36" s="1"/>
  <c r="I852" i="36"/>
  <c r="E852" i="36" s="1"/>
  <c r="I860" i="36"/>
  <c r="E860" i="36" s="1"/>
  <c r="I868" i="36"/>
  <c r="E868" i="36" s="1"/>
  <c r="I876" i="36"/>
  <c r="E876" i="36" s="1"/>
  <c r="I884" i="36"/>
  <c r="E884" i="36" s="1"/>
  <c r="I892" i="36"/>
  <c r="E892" i="36" s="1"/>
  <c r="I900" i="36"/>
  <c r="E900" i="36" s="1"/>
  <c r="I908" i="36"/>
  <c r="E908" i="36" s="1"/>
  <c r="I916" i="36"/>
  <c r="E916" i="36" s="1"/>
  <c r="I924" i="36"/>
  <c r="E924" i="36" s="1"/>
  <c r="I932" i="36"/>
  <c r="E932" i="36" s="1"/>
  <c r="I940" i="36"/>
  <c r="E940" i="36" s="1"/>
  <c r="I948" i="36"/>
  <c r="E948" i="36" s="1"/>
  <c r="I956" i="36"/>
  <c r="E956" i="36" s="1"/>
  <c r="I964" i="36"/>
  <c r="E964" i="36" s="1"/>
  <c r="I972" i="36"/>
  <c r="E972" i="36" s="1"/>
  <c r="I980" i="36"/>
  <c r="E980" i="36" s="1"/>
  <c r="I988" i="36"/>
  <c r="E988" i="36" s="1"/>
  <c r="I996" i="36"/>
  <c r="E996" i="36" s="1"/>
  <c r="I1004" i="36"/>
  <c r="E1004" i="36" s="1"/>
  <c r="I1012" i="36"/>
  <c r="E1012" i="36" s="1"/>
  <c r="I1020" i="36"/>
  <c r="E1020" i="36" s="1"/>
  <c r="I1028" i="36"/>
  <c r="E1028" i="36" s="1"/>
  <c r="I1036" i="36"/>
  <c r="E1036" i="36" s="1"/>
  <c r="I1044" i="36"/>
  <c r="E1044" i="36" s="1"/>
  <c r="I1052" i="36"/>
  <c r="E1052" i="36" s="1"/>
  <c r="I791" i="36"/>
  <c r="E791" i="36" s="1"/>
  <c r="I799" i="36"/>
  <c r="E799" i="36" s="1"/>
  <c r="I807" i="36"/>
  <c r="E807" i="36" s="1"/>
  <c r="I815" i="36"/>
  <c r="E815" i="36" s="1"/>
  <c r="I823" i="36"/>
  <c r="E823" i="36" s="1"/>
  <c r="I831" i="36"/>
  <c r="E831" i="36" s="1"/>
  <c r="I839" i="36"/>
  <c r="E839" i="36" s="1"/>
  <c r="I847" i="36"/>
  <c r="E847" i="36" s="1"/>
  <c r="I855" i="36"/>
  <c r="E855" i="36" s="1"/>
  <c r="I863" i="36"/>
  <c r="E863" i="36" s="1"/>
  <c r="I871" i="36"/>
  <c r="E871" i="36" s="1"/>
  <c r="I879" i="36"/>
  <c r="E879" i="36" s="1"/>
  <c r="I887" i="36"/>
  <c r="E887" i="36" s="1"/>
  <c r="I895" i="36"/>
  <c r="E895" i="36" s="1"/>
  <c r="I903" i="36"/>
  <c r="E903" i="36" s="1"/>
  <c r="I911" i="36"/>
  <c r="E911" i="36" s="1"/>
  <c r="I919" i="36"/>
  <c r="E919" i="36" s="1"/>
  <c r="I927" i="36"/>
  <c r="E927" i="36" s="1"/>
  <c r="I935" i="36"/>
  <c r="E935" i="36" s="1"/>
  <c r="I943" i="36"/>
  <c r="E943" i="36" s="1"/>
  <c r="I951" i="36"/>
  <c r="E951" i="36" s="1"/>
  <c r="I959" i="36"/>
  <c r="E959" i="36" s="1"/>
  <c r="I967" i="36"/>
  <c r="E967" i="36" s="1"/>
  <c r="I975" i="36"/>
  <c r="E975" i="36" s="1"/>
  <c r="I983" i="36"/>
  <c r="E983" i="36" s="1"/>
  <c r="I991" i="36"/>
  <c r="E991" i="36" s="1"/>
  <c r="I999" i="36"/>
  <c r="E999" i="36" s="1"/>
  <c r="I1007" i="36"/>
  <c r="E1007" i="36" s="1"/>
  <c r="I1015" i="36"/>
  <c r="E1015" i="36" s="1"/>
  <c r="I1023" i="36"/>
  <c r="E1023" i="36" s="1"/>
  <c r="I1031" i="36"/>
  <c r="E1031" i="36" s="1"/>
  <c r="I1039" i="36"/>
  <c r="E1039" i="36" s="1"/>
  <c r="I1047" i="36"/>
  <c r="E1047" i="36" s="1"/>
  <c r="I1055" i="36"/>
  <c r="E1055" i="36" s="1"/>
  <c r="I1301" i="36"/>
  <c r="E1301" i="36" s="1"/>
  <c r="I1333" i="36"/>
  <c r="E1333" i="36" s="1"/>
  <c r="I1305" i="36"/>
  <c r="E1305" i="36" s="1"/>
  <c r="I1337" i="36"/>
  <c r="E1337" i="36" s="1"/>
  <c r="I1507" i="36"/>
  <c r="E1507" i="36" s="1"/>
  <c r="I1523" i="36"/>
  <c r="E1523" i="36" s="1"/>
  <c r="I1539" i="36"/>
  <c r="E1539" i="36" s="1"/>
  <c r="I1359" i="36"/>
  <c r="E1359" i="36" s="1"/>
  <c r="I1367" i="36"/>
  <c r="E1367" i="36" s="1"/>
  <c r="I1375" i="36"/>
  <c r="E1375" i="36" s="1"/>
  <c r="I1383" i="36"/>
  <c r="E1383" i="36" s="1"/>
  <c r="I1391" i="36"/>
  <c r="E1391" i="36" s="1"/>
  <c r="I1399" i="36"/>
  <c r="E1399" i="36" s="1"/>
  <c r="I1407" i="36"/>
  <c r="E1407" i="36" s="1"/>
  <c r="I1415" i="36"/>
  <c r="E1415" i="36" s="1"/>
  <c r="I1423" i="36"/>
  <c r="E1423" i="36" s="1"/>
  <c r="I1431" i="36"/>
  <c r="E1431" i="36" s="1"/>
  <c r="I1439" i="36"/>
  <c r="E1439" i="36" s="1"/>
  <c r="I1447" i="36"/>
  <c r="E1447" i="36" s="1"/>
  <c r="I1455" i="36"/>
  <c r="E1455" i="36" s="1"/>
  <c r="I1463" i="36"/>
  <c r="E1463" i="36" s="1"/>
  <c r="I1471" i="36"/>
  <c r="E1471" i="36" s="1"/>
  <c r="I1479" i="36"/>
  <c r="E1479" i="36" s="1"/>
  <c r="I1489" i="36"/>
  <c r="E1489" i="36" s="1"/>
  <c r="I1583" i="36"/>
  <c r="E1583" i="36" s="1"/>
  <c r="I1596" i="36"/>
  <c r="E1596" i="36" s="1"/>
  <c r="I1737" i="36"/>
  <c r="E1737" i="36" s="1"/>
  <c r="I1745" i="36"/>
  <c r="E1745" i="36" s="1"/>
  <c r="I1753" i="36"/>
  <c r="E1753" i="36" s="1"/>
  <c r="I1520" i="36"/>
  <c r="E1520" i="36" s="1"/>
  <c r="I1536" i="36"/>
  <c r="E1536" i="36" s="1"/>
  <c r="I1552" i="36"/>
  <c r="E1552" i="36" s="1"/>
  <c r="I1568" i="36"/>
  <c r="E1568" i="36" s="1"/>
  <c r="I1581" i="36"/>
  <c r="E1581" i="36" s="1"/>
  <c r="I1727" i="36"/>
  <c r="E1727" i="36" s="1"/>
  <c r="I1592" i="36"/>
  <c r="E1592" i="36" s="1"/>
  <c r="I1510" i="36"/>
  <c r="E1510" i="36" s="1"/>
  <c r="I1518" i="36"/>
  <c r="E1518" i="36" s="1"/>
  <c r="I1526" i="36"/>
  <c r="E1526" i="36" s="1"/>
  <c r="I1534" i="36"/>
  <c r="E1534" i="36" s="1"/>
  <c r="I1542" i="36"/>
  <c r="E1542" i="36" s="1"/>
  <c r="I1550" i="36"/>
  <c r="E1550" i="36" s="1"/>
  <c r="I1558" i="36"/>
  <c r="E1558" i="36" s="1"/>
  <c r="I1566" i="36"/>
  <c r="E1566" i="36" s="1"/>
  <c r="I1574" i="36"/>
  <c r="E1574" i="36" s="1"/>
  <c r="I1582" i="36"/>
  <c r="E1582" i="36" s="1"/>
  <c r="I1719" i="36"/>
  <c r="E1719" i="36" s="1"/>
  <c r="I1604" i="36"/>
  <c r="E1604" i="36" s="1"/>
  <c r="I1612" i="36"/>
  <c r="E1612" i="36" s="1"/>
  <c r="I1620" i="36"/>
  <c r="E1620" i="36" s="1"/>
  <c r="I1628" i="36"/>
  <c r="E1628" i="36" s="1"/>
  <c r="I1636" i="36"/>
  <c r="E1636" i="36" s="1"/>
  <c r="I1644" i="36"/>
  <c r="E1644" i="36" s="1"/>
  <c r="I1652" i="36"/>
  <c r="E1652" i="36" s="1"/>
  <c r="I1660" i="36"/>
  <c r="E1660" i="36" s="1"/>
  <c r="I1668" i="36"/>
  <c r="E1668" i="36" s="1"/>
  <c r="I52" i="36"/>
  <c r="E52" i="36" s="1"/>
  <c r="I68" i="36"/>
  <c r="E68" i="36" s="1"/>
  <c r="I84" i="36"/>
  <c r="E84" i="36" s="1"/>
  <c r="I100" i="36"/>
  <c r="E100" i="36" s="1"/>
  <c r="I116" i="36"/>
  <c r="E116" i="36" s="1"/>
  <c r="I405" i="36"/>
  <c r="E405" i="36" s="1"/>
  <c r="I437" i="36"/>
  <c r="E437" i="36" s="1"/>
  <c r="I4" i="36"/>
  <c r="E4" i="36" s="1"/>
  <c r="I8" i="36"/>
  <c r="E8" i="36" s="1"/>
  <c r="I12" i="36"/>
  <c r="E12" i="36" s="1"/>
  <c r="I16" i="36"/>
  <c r="E16" i="36" s="1"/>
  <c r="I20" i="36"/>
  <c r="E20" i="36" s="1"/>
  <c r="I24" i="36"/>
  <c r="E24" i="36" s="1"/>
  <c r="I28" i="36"/>
  <c r="E28" i="36" s="1"/>
  <c r="I32" i="36"/>
  <c r="E32" i="36" s="1"/>
  <c r="I36" i="36"/>
  <c r="E36" i="36" s="1"/>
  <c r="I42" i="36"/>
  <c r="E42" i="36" s="1"/>
  <c r="I50" i="36"/>
  <c r="E50" i="36" s="1"/>
  <c r="I58" i="36"/>
  <c r="E58" i="36" s="1"/>
  <c r="I66" i="36"/>
  <c r="E66" i="36" s="1"/>
  <c r="I74" i="36"/>
  <c r="E74" i="36" s="1"/>
  <c r="I82" i="36"/>
  <c r="E82" i="36" s="1"/>
  <c r="I90" i="36"/>
  <c r="E90" i="36" s="1"/>
  <c r="I98" i="36"/>
  <c r="E98" i="36" s="1"/>
  <c r="I106" i="36"/>
  <c r="E106" i="36" s="1"/>
  <c r="I114" i="36"/>
  <c r="E114" i="36" s="1"/>
  <c r="I122" i="36"/>
  <c r="E122" i="36" s="1"/>
  <c r="I275" i="36"/>
  <c r="E275" i="36" s="1"/>
  <c r="I307" i="36"/>
  <c r="E307" i="36" s="1"/>
  <c r="I339" i="36"/>
  <c r="E339" i="36" s="1"/>
  <c r="I371" i="36"/>
  <c r="E371" i="36" s="1"/>
  <c r="I488" i="36"/>
  <c r="E488" i="36" s="1"/>
  <c r="I520" i="36"/>
  <c r="E520" i="36" s="1"/>
  <c r="I552" i="36"/>
  <c r="E552" i="36" s="1"/>
  <c r="I175" i="36"/>
  <c r="E175" i="36" s="1"/>
  <c r="I179" i="36"/>
  <c r="E179" i="36" s="1"/>
  <c r="I183" i="36"/>
  <c r="E183" i="36" s="1"/>
  <c r="I187" i="36"/>
  <c r="E187" i="36" s="1"/>
  <c r="I191" i="36"/>
  <c r="E191" i="36" s="1"/>
  <c r="I195" i="36"/>
  <c r="E195" i="36" s="1"/>
  <c r="I199" i="36"/>
  <c r="E199" i="36" s="1"/>
  <c r="I203" i="36"/>
  <c r="E203" i="36" s="1"/>
  <c r="I207" i="36"/>
  <c r="E207" i="36" s="1"/>
  <c r="I211" i="36"/>
  <c r="E211" i="36" s="1"/>
  <c r="I215" i="36"/>
  <c r="E215" i="36" s="1"/>
  <c r="I219" i="36"/>
  <c r="E219" i="36" s="1"/>
  <c r="I223" i="36"/>
  <c r="E223" i="36" s="1"/>
  <c r="I227" i="36"/>
  <c r="E227" i="36" s="1"/>
  <c r="I231" i="36"/>
  <c r="E231" i="36" s="1"/>
  <c r="I235" i="36"/>
  <c r="E235" i="36" s="1"/>
  <c r="I239" i="36"/>
  <c r="E239" i="36" s="1"/>
  <c r="I243" i="36"/>
  <c r="E243" i="36" s="1"/>
  <c r="I247" i="36"/>
  <c r="E247" i="36" s="1"/>
  <c r="I251" i="36"/>
  <c r="E251" i="36" s="1"/>
  <c r="I255" i="36"/>
  <c r="E255" i="36" s="1"/>
  <c r="I397" i="36"/>
  <c r="E397" i="36" s="1"/>
  <c r="I429" i="36"/>
  <c r="E429" i="36" s="1"/>
  <c r="I461" i="36"/>
  <c r="E461" i="36" s="1"/>
  <c r="I263" i="36"/>
  <c r="E263" i="36" s="1"/>
  <c r="I295" i="36"/>
  <c r="E295" i="36" s="1"/>
  <c r="I327" i="36"/>
  <c r="E327" i="36" s="1"/>
  <c r="I359" i="36"/>
  <c r="E359" i="36" s="1"/>
  <c r="I398" i="36"/>
  <c r="E398" i="36" s="1"/>
  <c r="I430" i="36"/>
  <c r="E430" i="36" s="1"/>
  <c r="I462" i="36"/>
  <c r="E462" i="36" s="1"/>
  <c r="I565" i="36"/>
  <c r="E565" i="36" s="1"/>
  <c r="I626" i="36"/>
  <c r="E626" i="36" s="1"/>
  <c r="I642" i="36"/>
  <c r="E642" i="36" s="1"/>
  <c r="I467" i="36"/>
  <c r="E467" i="36" s="1"/>
  <c r="I499" i="36"/>
  <c r="E499" i="36" s="1"/>
  <c r="I531" i="36"/>
  <c r="E531" i="36" s="1"/>
  <c r="I587" i="36"/>
  <c r="E587" i="36" s="1"/>
  <c r="I603" i="36"/>
  <c r="E603" i="36" s="1"/>
  <c r="I619" i="36"/>
  <c r="E619" i="36" s="1"/>
  <c r="I635" i="36"/>
  <c r="E635" i="36" s="1"/>
  <c r="I655" i="36"/>
  <c r="E655" i="36" s="1"/>
  <c r="I687" i="36"/>
  <c r="E687" i="36" s="1"/>
  <c r="I719" i="36"/>
  <c r="E719" i="36" s="1"/>
  <c r="I393" i="36"/>
  <c r="E393" i="36" s="1"/>
  <c r="I409" i="36"/>
  <c r="E409" i="36" s="1"/>
  <c r="I425" i="36"/>
  <c r="E425" i="36" s="1"/>
  <c r="I441" i="36"/>
  <c r="E441" i="36" s="1"/>
  <c r="I457" i="36"/>
  <c r="E457" i="36" s="1"/>
  <c r="I481" i="36"/>
  <c r="E481" i="36" s="1"/>
  <c r="I513" i="36"/>
  <c r="E513" i="36" s="1"/>
  <c r="I545" i="36"/>
  <c r="E545" i="36" s="1"/>
  <c r="I577" i="36"/>
  <c r="E577" i="36" s="1"/>
  <c r="I622" i="36"/>
  <c r="E622" i="36" s="1"/>
  <c r="I638" i="36"/>
  <c r="E638" i="36" s="1"/>
  <c r="I411" i="36"/>
  <c r="E411" i="36" s="1"/>
  <c r="I443" i="36"/>
  <c r="E443" i="36" s="1"/>
  <c r="I468" i="36"/>
  <c r="E468" i="36" s="1"/>
  <c r="I476" i="36"/>
  <c r="E476" i="36" s="1"/>
  <c r="I484" i="36"/>
  <c r="E484" i="36" s="1"/>
  <c r="I492" i="36"/>
  <c r="E492" i="36" s="1"/>
  <c r="I500" i="36"/>
  <c r="E500" i="36" s="1"/>
  <c r="I508" i="36"/>
  <c r="E508" i="36" s="1"/>
  <c r="I516" i="36"/>
  <c r="E516" i="36" s="1"/>
  <c r="I524" i="36"/>
  <c r="E524" i="36" s="1"/>
  <c r="I532" i="36"/>
  <c r="E532" i="36" s="1"/>
  <c r="I540" i="36"/>
  <c r="E540" i="36" s="1"/>
  <c r="I548" i="36"/>
  <c r="E548" i="36" s="1"/>
  <c r="I556" i="36"/>
  <c r="E556" i="36" s="1"/>
  <c r="I564" i="36"/>
  <c r="E564" i="36" s="1"/>
  <c r="I572" i="36"/>
  <c r="E572" i="36" s="1"/>
  <c r="I580" i="36"/>
  <c r="E580" i="36" s="1"/>
  <c r="I591" i="36"/>
  <c r="E591" i="36" s="1"/>
  <c r="I607" i="36"/>
  <c r="E607" i="36" s="1"/>
  <c r="I623" i="36"/>
  <c r="E623" i="36" s="1"/>
  <c r="I639" i="36"/>
  <c r="E639" i="36" s="1"/>
  <c r="I663" i="36"/>
  <c r="E663" i="36" s="1"/>
  <c r="I695" i="36"/>
  <c r="E695" i="36" s="1"/>
  <c r="I727" i="36"/>
  <c r="E727" i="36" s="1"/>
  <c r="I731" i="36"/>
  <c r="E731" i="36" s="1"/>
  <c r="I747" i="36"/>
  <c r="E747" i="36" s="1"/>
  <c r="I763" i="36"/>
  <c r="E763" i="36" s="1"/>
  <c r="I779" i="36"/>
  <c r="E779" i="36" s="1"/>
  <c r="I792" i="36"/>
  <c r="E792" i="36" s="1"/>
  <c r="I808" i="36"/>
  <c r="E808" i="36" s="1"/>
  <c r="I824" i="36"/>
  <c r="E824" i="36" s="1"/>
  <c r="I840" i="36"/>
  <c r="E840" i="36" s="1"/>
  <c r="I650" i="36"/>
  <c r="E650" i="36" s="1"/>
  <c r="I666" i="36"/>
  <c r="E666" i="36" s="1"/>
  <c r="I682" i="36"/>
  <c r="E682" i="36" s="1"/>
  <c r="I698" i="36"/>
  <c r="E698" i="36" s="1"/>
  <c r="I714" i="36"/>
  <c r="E714" i="36" s="1"/>
  <c r="I730" i="36"/>
  <c r="E730" i="36" s="1"/>
  <c r="I746" i="36"/>
  <c r="E746" i="36" s="1"/>
  <c r="I762" i="36"/>
  <c r="E762" i="36" s="1"/>
  <c r="I778" i="36"/>
  <c r="E778" i="36" s="1"/>
  <c r="I814" i="36"/>
  <c r="E814" i="36" s="1"/>
  <c r="I846" i="36"/>
  <c r="E846" i="36" s="1"/>
  <c r="I854" i="36"/>
  <c r="E854" i="36" s="1"/>
  <c r="I862" i="36"/>
  <c r="E862" i="36" s="1"/>
  <c r="I870" i="36"/>
  <c r="E870" i="36" s="1"/>
  <c r="I878" i="36"/>
  <c r="E878" i="36" s="1"/>
  <c r="I886" i="36"/>
  <c r="E886" i="36" s="1"/>
  <c r="I894" i="36"/>
  <c r="E894" i="36" s="1"/>
  <c r="I902" i="36"/>
  <c r="E902" i="36" s="1"/>
  <c r="I910" i="36"/>
  <c r="E910" i="36" s="1"/>
  <c r="I918" i="36"/>
  <c r="E918" i="36" s="1"/>
  <c r="I926" i="36"/>
  <c r="E926" i="36" s="1"/>
  <c r="I934" i="36"/>
  <c r="E934" i="36" s="1"/>
  <c r="I942" i="36"/>
  <c r="E942" i="36" s="1"/>
  <c r="I950" i="36"/>
  <c r="E950" i="36" s="1"/>
  <c r="I958" i="36"/>
  <c r="E958" i="36" s="1"/>
  <c r="I966" i="36"/>
  <c r="E966" i="36" s="1"/>
  <c r="I974" i="36"/>
  <c r="E974" i="36" s="1"/>
  <c r="I982" i="36"/>
  <c r="E982" i="36" s="1"/>
  <c r="I990" i="36"/>
  <c r="E990" i="36" s="1"/>
  <c r="I998" i="36"/>
  <c r="E998" i="36" s="1"/>
  <c r="I1006" i="36"/>
  <c r="E1006" i="36" s="1"/>
  <c r="I1014" i="36"/>
  <c r="E1014" i="36" s="1"/>
  <c r="I1022" i="36"/>
  <c r="E1022" i="36" s="1"/>
  <c r="I1030" i="36"/>
  <c r="E1030" i="36" s="1"/>
  <c r="I1038" i="36"/>
  <c r="E1038" i="36" s="1"/>
  <c r="I1046" i="36"/>
  <c r="E1046" i="36" s="1"/>
  <c r="I1054" i="36"/>
  <c r="E1054" i="36" s="1"/>
  <c r="I1360" i="36"/>
  <c r="E1360" i="36" s="1"/>
  <c r="I1368" i="36"/>
  <c r="E1368" i="36" s="1"/>
  <c r="I1376" i="36"/>
  <c r="E1376" i="36" s="1"/>
  <c r="I1384" i="36"/>
  <c r="E1384" i="36" s="1"/>
  <c r="I1392" i="36"/>
  <c r="E1392" i="36" s="1"/>
  <c r="I1400" i="36"/>
  <c r="E1400" i="36" s="1"/>
  <c r="I1408" i="36"/>
  <c r="E1408" i="36" s="1"/>
  <c r="I1416" i="36"/>
  <c r="E1416" i="36" s="1"/>
  <c r="I1424" i="36"/>
  <c r="E1424" i="36" s="1"/>
  <c r="I1432" i="36"/>
  <c r="E1432" i="36" s="1"/>
  <c r="I1440" i="36"/>
  <c r="E1440" i="36" s="1"/>
  <c r="I1448" i="36"/>
  <c r="E1448" i="36" s="1"/>
  <c r="I1456" i="36"/>
  <c r="E1456" i="36" s="1"/>
  <c r="I1464" i="36"/>
  <c r="E1464" i="36" s="1"/>
  <c r="I1472" i="36"/>
  <c r="E1472" i="36" s="1"/>
  <c r="I1480" i="36"/>
  <c r="E1480" i="36" s="1"/>
  <c r="I1064" i="36"/>
  <c r="E1064" i="36" s="1"/>
  <c r="I1072" i="36"/>
  <c r="E1072" i="36" s="1"/>
  <c r="I1080" i="36"/>
  <c r="E1080" i="36" s="1"/>
  <c r="I1088" i="36"/>
  <c r="E1088" i="36" s="1"/>
  <c r="I1096" i="36"/>
  <c r="E1096" i="36" s="1"/>
  <c r="I1104" i="36"/>
  <c r="E1104" i="36" s="1"/>
  <c r="I1112" i="36"/>
  <c r="E1112" i="36" s="1"/>
  <c r="I1120" i="36"/>
  <c r="E1120" i="36" s="1"/>
  <c r="I1128" i="36"/>
  <c r="E1128" i="36" s="1"/>
  <c r="I1136" i="36"/>
  <c r="E1136" i="36" s="1"/>
  <c r="I1144" i="36"/>
  <c r="E1144" i="36" s="1"/>
  <c r="I1152" i="36"/>
  <c r="E1152" i="36" s="1"/>
  <c r="I1160" i="36"/>
  <c r="E1160" i="36" s="1"/>
  <c r="I1168" i="36"/>
  <c r="E1168" i="36" s="1"/>
  <c r="I1176" i="36"/>
  <c r="E1176" i="36" s="1"/>
  <c r="I1184" i="36"/>
  <c r="E1184" i="36" s="1"/>
  <c r="I1192" i="36"/>
  <c r="E1192" i="36" s="1"/>
  <c r="I1200" i="36"/>
  <c r="E1200" i="36" s="1"/>
  <c r="I1208" i="36"/>
  <c r="E1208" i="36" s="1"/>
  <c r="I1216" i="36"/>
  <c r="E1216" i="36" s="1"/>
  <c r="I1224" i="36"/>
  <c r="E1224" i="36" s="1"/>
  <c r="I1232" i="36"/>
  <c r="E1232" i="36" s="1"/>
  <c r="I1240" i="36"/>
  <c r="E1240" i="36" s="1"/>
  <c r="I1248" i="36"/>
  <c r="E1248" i="36" s="1"/>
  <c r="I1256" i="36"/>
  <c r="E1256" i="36" s="1"/>
  <c r="I1264" i="36"/>
  <c r="E1264" i="36" s="1"/>
  <c r="I1272" i="36"/>
  <c r="E1272" i="36" s="1"/>
  <c r="I1303" i="36"/>
  <c r="E1303" i="36" s="1"/>
  <c r="I1335" i="36"/>
  <c r="E1335" i="36" s="1"/>
  <c r="I793" i="36"/>
  <c r="E793" i="36" s="1"/>
  <c r="I801" i="36"/>
  <c r="E801" i="36" s="1"/>
  <c r="I809" i="36"/>
  <c r="E809" i="36" s="1"/>
  <c r="I817" i="36"/>
  <c r="E817" i="36" s="1"/>
  <c r="I825" i="36"/>
  <c r="E825" i="36" s="1"/>
  <c r="I833" i="36"/>
  <c r="E833" i="36" s="1"/>
  <c r="I841" i="36"/>
  <c r="E841" i="36" s="1"/>
  <c r="I849" i="36"/>
  <c r="E849" i="36" s="1"/>
  <c r="I857" i="36"/>
  <c r="E857" i="36" s="1"/>
  <c r="I865" i="36"/>
  <c r="E865" i="36" s="1"/>
  <c r="I873" i="36"/>
  <c r="E873" i="36" s="1"/>
  <c r="I881" i="36"/>
  <c r="E881" i="36" s="1"/>
  <c r="I889" i="36"/>
  <c r="E889" i="36" s="1"/>
  <c r="I897" i="36"/>
  <c r="E897" i="36" s="1"/>
  <c r="I905" i="36"/>
  <c r="E905" i="36" s="1"/>
  <c r="I913" i="36"/>
  <c r="E913" i="36" s="1"/>
  <c r="I921" i="36"/>
  <c r="E921" i="36" s="1"/>
  <c r="I929" i="36"/>
  <c r="E929" i="36" s="1"/>
  <c r="I937" i="36"/>
  <c r="E937" i="36" s="1"/>
  <c r="I945" i="36"/>
  <c r="E945" i="36" s="1"/>
  <c r="I953" i="36"/>
  <c r="E953" i="36" s="1"/>
  <c r="I961" i="36"/>
  <c r="E961" i="36" s="1"/>
  <c r="I969" i="36"/>
  <c r="E969" i="36" s="1"/>
  <c r="I977" i="36"/>
  <c r="E977" i="36" s="1"/>
  <c r="I985" i="36"/>
  <c r="E985" i="36" s="1"/>
  <c r="I993" i="36"/>
  <c r="E993" i="36" s="1"/>
  <c r="I1001" i="36"/>
  <c r="E1001" i="36" s="1"/>
  <c r="I1009" i="36"/>
  <c r="E1009" i="36" s="1"/>
  <c r="I1017" i="36"/>
  <c r="E1017" i="36" s="1"/>
  <c r="I1025" i="36"/>
  <c r="E1025" i="36" s="1"/>
  <c r="I1033" i="36"/>
  <c r="E1033" i="36" s="1"/>
  <c r="I1041" i="36"/>
  <c r="E1041" i="36" s="1"/>
  <c r="I1049" i="36"/>
  <c r="E1049" i="36" s="1"/>
  <c r="I1057" i="36"/>
  <c r="E1057" i="36" s="1"/>
  <c r="I1309" i="36"/>
  <c r="E1309" i="36" s="1"/>
  <c r="I1341" i="36"/>
  <c r="E1341" i="36" s="1"/>
  <c r="I1063" i="36"/>
  <c r="E1063" i="36" s="1"/>
  <c r="I1067" i="36"/>
  <c r="E1067" i="36" s="1"/>
  <c r="I1071" i="36"/>
  <c r="E1071" i="36" s="1"/>
  <c r="I1075" i="36"/>
  <c r="E1075" i="36" s="1"/>
  <c r="I1079" i="36"/>
  <c r="E1079" i="36" s="1"/>
  <c r="I1083" i="36"/>
  <c r="E1083" i="36" s="1"/>
  <c r="I1087" i="36"/>
  <c r="E1087" i="36" s="1"/>
  <c r="I1091" i="36"/>
  <c r="E1091" i="36" s="1"/>
  <c r="I1095" i="36"/>
  <c r="E1095" i="36" s="1"/>
  <c r="I1099" i="36"/>
  <c r="E1099" i="36" s="1"/>
  <c r="I1103" i="36"/>
  <c r="E1103" i="36" s="1"/>
  <c r="I1107" i="36"/>
  <c r="E1107" i="36" s="1"/>
  <c r="I1111" i="36"/>
  <c r="E1111" i="36" s="1"/>
  <c r="I1115" i="36"/>
  <c r="E1115" i="36" s="1"/>
  <c r="I1119" i="36"/>
  <c r="E1119" i="36" s="1"/>
  <c r="I1123" i="36"/>
  <c r="E1123" i="36" s="1"/>
  <c r="I1127" i="36"/>
  <c r="E1127" i="36" s="1"/>
  <c r="I1131" i="36"/>
  <c r="E1131" i="36" s="1"/>
  <c r="I1135" i="36"/>
  <c r="E1135" i="36" s="1"/>
  <c r="I1139" i="36"/>
  <c r="E1139" i="36" s="1"/>
  <c r="I1143" i="36"/>
  <c r="E1143" i="36" s="1"/>
  <c r="I1147" i="36"/>
  <c r="E1147" i="36" s="1"/>
  <c r="I1151" i="36"/>
  <c r="E1151" i="36" s="1"/>
  <c r="I1155" i="36"/>
  <c r="E1155" i="36" s="1"/>
  <c r="I1159" i="36"/>
  <c r="E1159" i="36" s="1"/>
  <c r="I1163" i="36"/>
  <c r="E1163" i="36" s="1"/>
  <c r="I1167" i="36"/>
  <c r="E1167" i="36" s="1"/>
  <c r="I1171" i="36"/>
  <c r="E1171" i="36" s="1"/>
  <c r="I1175" i="36"/>
  <c r="E1175" i="36" s="1"/>
  <c r="I1179" i="36"/>
  <c r="E1179" i="36" s="1"/>
  <c r="I1183" i="36"/>
  <c r="E1183" i="36" s="1"/>
  <c r="I1187" i="36"/>
  <c r="E1187" i="36" s="1"/>
  <c r="I1191" i="36"/>
  <c r="E1191" i="36" s="1"/>
  <c r="I1195" i="36"/>
  <c r="E1195" i="36" s="1"/>
  <c r="I1199" i="36"/>
  <c r="E1199" i="36" s="1"/>
  <c r="I1203" i="36"/>
  <c r="E1203" i="36" s="1"/>
  <c r="I1207" i="36"/>
  <c r="E1207" i="36" s="1"/>
  <c r="I1211" i="36"/>
  <c r="E1211" i="36" s="1"/>
  <c r="I1215" i="36"/>
  <c r="E1215" i="36" s="1"/>
  <c r="I1219" i="36"/>
  <c r="E1219" i="36" s="1"/>
  <c r="I1223" i="36"/>
  <c r="E1223" i="36" s="1"/>
  <c r="I1227" i="36"/>
  <c r="E1227" i="36" s="1"/>
  <c r="I1231" i="36"/>
  <c r="E1231" i="36" s="1"/>
  <c r="I1235" i="36"/>
  <c r="E1235" i="36" s="1"/>
  <c r="I1239" i="36"/>
  <c r="E1239" i="36" s="1"/>
  <c r="I1243" i="36"/>
  <c r="E1243" i="36" s="1"/>
  <c r="I1247" i="36"/>
  <c r="E1247" i="36" s="1"/>
  <c r="I1251" i="36"/>
  <c r="E1251" i="36" s="1"/>
  <c r="I1255" i="36"/>
  <c r="E1255" i="36" s="1"/>
  <c r="I1259" i="36"/>
  <c r="E1259" i="36" s="1"/>
  <c r="I1263" i="36"/>
  <c r="E1263" i="36" s="1"/>
  <c r="I1267" i="36"/>
  <c r="E1267" i="36" s="1"/>
  <c r="I1271" i="36"/>
  <c r="E1271" i="36" s="1"/>
  <c r="I1275" i="36"/>
  <c r="E1275" i="36" s="1"/>
  <c r="I1279" i="36"/>
  <c r="E1279" i="36" s="1"/>
  <c r="I1283" i="36"/>
  <c r="E1283" i="36" s="1"/>
  <c r="I1287" i="36"/>
  <c r="E1287" i="36" s="1"/>
  <c r="I1291" i="36"/>
  <c r="E1291" i="36" s="1"/>
  <c r="I1295" i="36"/>
  <c r="E1295" i="36" s="1"/>
  <c r="I1299" i="36"/>
  <c r="E1299" i="36" s="1"/>
  <c r="I1315" i="36"/>
  <c r="E1315" i="36" s="1"/>
  <c r="I1331" i="36"/>
  <c r="E1331" i="36" s="1"/>
  <c r="I1347" i="36"/>
  <c r="E1347" i="36" s="1"/>
  <c r="I1358" i="36"/>
  <c r="E1358" i="36" s="1"/>
  <c r="I1366" i="36"/>
  <c r="E1366" i="36" s="1"/>
  <c r="I1374" i="36"/>
  <c r="E1374" i="36" s="1"/>
  <c r="I1382" i="36"/>
  <c r="E1382" i="36" s="1"/>
  <c r="I1390" i="36"/>
  <c r="E1390" i="36" s="1"/>
  <c r="I1398" i="36"/>
  <c r="E1398" i="36" s="1"/>
  <c r="I1406" i="36"/>
  <c r="E1406" i="36" s="1"/>
  <c r="I1414" i="36"/>
  <c r="E1414" i="36" s="1"/>
  <c r="I1422" i="36"/>
  <c r="E1422" i="36" s="1"/>
  <c r="I1430" i="36"/>
  <c r="E1430" i="36" s="1"/>
  <c r="I1438" i="36"/>
  <c r="E1438" i="36" s="1"/>
  <c r="I1446" i="36"/>
  <c r="E1446" i="36" s="1"/>
  <c r="I1454" i="36"/>
  <c r="E1454" i="36" s="1"/>
  <c r="I1462" i="36"/>
  <c r="E1462" i="36" s="1"/>
  <c r="I1470" i="36"/>
  <c r="E1470" i="36" s="1"/>
  <c r="I1478" i="36"/>
  <c r="E1478" i="36" s="1"/>
  <c r="I1502" i="36"/>
  <c r="E1502" i="36" s="1"/>
  <c r="I1313" i="36"/>
  <c r="E1313" i="36" s="1"/>
  <c r="I1345" i="36"/>
  <c r="E1345" i="36" s="1"/>
  <c r="I1488" i="36"/>
  <c r="E1488" i="36" s="1"/>
  <c r="I1496" i="36"/>
  <c r="E1496" i="36" s="1"/>
  <c r="I1499" i="36"/>
  <c r="E1499" i="36" s="1"/>
  <c r="I1519" i="36"/>
  <c r="E1519" i="36" s="1"/>
  <c r="I1535" i="36"/>
  <c r="E1535" i="36" s="1"/>
  <c r="I1361" i="36"/>
  <c r="E1361" i="36" s="1"/>
  <c r="I1369" i="36"/>
  <c r="E1369" i="36" s="1"/>
  <c r="I1377" i="36"/>
  <c r="E1377" i="36" s="1"/>
  <c r="I1385" i="36"/>
  <c r="E1385" i="36" s="1"/>
  <c r="I1393" i="36"/>
  <c r="E1393" i="36" s="1"/>
  <c r="I1401" i="36"/>
  <c r="E1401" i="36" s="1"/>
  <c r="I1409" i="36"/>
  <c r="E1409" i="36" s="1"/>
  <c r="I1417" i="36"/>
  <c r="E1417" i="36" s="1"/>
  <c r="I1425" i="36"/>
  <c r="E1425" i="36" s="1"/>
  <c r="I1433" i="36"/>
  <c r="E1433" i="36" s="1"/>
  <c r="I1441" i="36"/>
  <c r="E1441" i="36" s="1"/>
  <c r="I1449" i="36"/>
  <c r="E1449" i="36" s="1"/>
  <c r="I1457" i="36"/>
  <c r="E1457" i="36" s="1"/>
  <c r="I1465" i="36"/>
  <c r="E1465" i="36" s="1"/>
  <c r="I1473" i="36"/>
  <c r="E1473" i="36" s="1"/>
  <c r="I1481" i="36"/>
  <c r="E1481" i="36" s="1"/>
  <c r="I1493" i="36"/>
  <c r="E1493" i="36" s="1"/>
  <c r="I1588" i="36"/>
  <c r="E1588" i="36" s="1"/>
  <c r="I1547" i="36"/>
  <c r="E1547" i="36" s="1"/>
  <c r="I1555" i="36"/>
  <c r="E1555" i="36" s="1"/>
  <c r="I1563" i="36"/>
  <c r="E1563" i="36" s="1"/>
  <c r="I1571" i="36"/>
  <c r="E1571" i="36" s="1"/>
  <c r="I1599" i="36"/>
  <c r="E1599" i="36" s="1"/>
  <c r="I1498" i="36"/>
  <c r="E1498" i="36" s="1"/>
  <c r="I1508" i="36"/>
  <c r="E1508" i="36" s="1"/>
  <c r="I1524" i="36"/>
  <c r="E1524" i="36" s="1"/>
  <c r="I1540" i="36"/>
  <c r="E1540" i="36" s="1"/>
  <c r="I1556" i="36"/>
  <c r="E1556" i="36" s="1"/>
  <c r="I1572" i="36"/>
  <c r="E1572" i="36" s="1"/>
  <c r="I1584" i="36"/>
  <c r="E1584" i="36" s="1"/>
  <c r="I1595" i="36"/>
  <c r="E1595" i="36" s="1"/>
  <c r="I1598" i="36"/>
  <c r="E1598" i="36" s="1"/>
  <c r="I1606" i="36"/>
  <c r="E1606" i="36" s="1"/>
  <c r="I1614" i="36"/>
  <c r="E1614" i="36" s="1"/>
  <c r="I1622" i="36"/>
  <c r="E1622" i="36" s="1"/>
  <c r="I1630" i="36"/>
  <c r="E1630" i="36" s="1"/>
  <c r="I1638" i="36"/>
  <c r="E1638" i="36" s="1"/>
  <c r="I1646" i="36"/>
  <c r="E1646" i="36" s="1"/>
  <c r="I1654" i="36"/>
  <c r="E1654" i="36" s="1"/>
  <c r="I1662" i="36"/>
  <c r="E1662" i="36" s="1"/>
  <c r="I1715" i="36"/>
  <c r="E1715" i="36" s="1"/>
  <c r="I1731" i="36"/>
  <c r="E1731" i="36" s="1"/>
  <c r="I1739" i="36"/>
  <c r="E1739" i="36" s="1"/>
  <c r="I1747" i="36"/>
  <c r="E1747" i="36" s="1"/>
  <c r="I1714" i="36"/>
  <c r="E1714" i="36" s="1"/>
  <c r="I1730" i="36"/>
  <c r="E1730" i="36" s="1"/>
  <c r="I1717" i="36"/>
  <c r="E1717" i="36" s="1"/>
  <c r="I1732" i="36"/>
  <c r="E1732" i="36" s="1"/>
  <c r="I1740" i="36"/>
  <c r="E1740" i="36" s="1"/>
  <c r="I1748" i="36"/>
  <c r="E1748" i="36" s="1"/>
  <c r="I1716" i="36"/>
  <c r="E1716" i="36" s="1"/>
  <c r="I1757" i="36"/>
  <c r="E1757" i="36" s="1"/>
  <c r="I1761" i="36"/>
  <c r="E1761" i="36" s="1"/>
  <c r="I1765" i="36"/>
  <c r="E1765" i="36" s="1"/>
  <c r="I1769" i="36"/>
  <c r="E1769" i="36" s="1"/>
  <c r="I1773" i="36"/>
  <c r="E1773" i="36" s="1"/>
  <c r="I1777" i="36"/>
  <c r="E1777" i="36" s="1"/>
  <c r="I1781" i="36"/>
  <c r="E1781" i="36" s="1"/>
  <c r="I1785" i="36"/>
  <c r="E1785" i="36" s="1"/>
  <c r="I1789" i="36"/>
  <c r="E1789" i="36" s="1"/>
  <c r="I1793" i="36"/>
  <c r="E1793" i="36" s="1"/>
  <c r="I1797" i="36"/>
  <c r="E1797" i="36" s="1"/>
  <c r="I1803" i="36"/>
  <c r="E1803" i="36" s="1"/>
  <c r="I1811" i="36"/>
  <c r="E1811" i="36" s="1"/>
  <c r="I1819" i="36"/>
  <c r="E1819" i="36" s="1"/>
  <c r="I1827" i="36"/>
  <c r="E1827" i="36" s="1"/>
  <c r="I1835" i="36"/>
  <c r="E1835" i="36" s="1"/>
  <c r="I1758" i="36"/>
  <c r="E1758" i="36" s="1"/>
  <c r="I1762" i="36"/>
  <c r="E1762" i="36" s="1"/>
  <c r="I1766" i="36"/>
  <c r="E1766" i="36" s="1"/>
  <c r="I1770" i="36"/>
  <c r="E1770" i="36" s="1"/>
  <c r="I1774" i="36"/>
  <c r="E1774" i="36" s="1"/>
  <c r="I1778" i="36"/>
  <c r="E1778" i="36" s="1"/>
  <c r="I1782" i="36"/>
  <c r="E1782" i="36" s="1"/>
  <c r="I1786" i="36"/>
  <c r="E1786" i="36" s="1"/>
  <c r="I1790" i="36"/>
  <c r="E1790" i="36" s="1"/>
  <c r="I1794" i="36"/>
  <c r="E1794" i="36" s="1"/>
  <c r="I1798" i="36"/>
  <c r="E1798" i="36" s="1"/>
  <c r="I1806" i="36"/>
  <c r="E1806" i="36" s="1"/>
  <c r="I1814" i="36"/>
  <c r="E1814" i="36" s="1"/>
  <c r="I1822" i="36"/>
  <c r="E1822" i="36" s="1"/>
  <c r="I1830" i="36"/>
  <c r="E1830" i="36" s="1"/>
  <c r="I1838" i="36"/>
  <c r="E1838" i="36" s="1"/>
  <c r="I866" i="36"/>
  <c r="E866" i="36" s="1"/>
  <c r="I882" i="36"/>
  <c r="E882" i="36" s="1"/>
  <c r="I906" i="36"/>
  <c r="E906" i="36" s="1"/>
  <c r="I922" i="36"/>
  <c r="E922" i="36" s="1"/>
  <c r="I938" i="36"/>
  <c r="E938" i="36" s="1"/>
  <c r="I954" i="36"/>
  <c r="E954" i="36" s="1"/>
  <c r="I970" i="36"/>
  <c r="E970" i="36" s="1"/>
  <c r="I986" i="36"/>
  <c r="E986" i="36" s="1"/>
  <c r="I1002" i="36"/>
  <c r="E1002" i="36" s="1"/>
  <c r="I1018" i="36"/>
  <c r="E1018" i="36" s="1"/>
  <c r="I1034" i="36"/>
  <c r="E1034" i="36" s="1"/>
  <c r="I1050" i="36"/>
  <c r="E1050" i="36" s="1"/>
  <c r="I1364" i="36"/>
  <c r="E1364" i="36" s="1"/>
  <c r="I1380" i="36"/>
  <c r="E1380" i="36" s="1"/>
  <c r="I1404" i="36"/>
  <c r="E1404" i="36" s="1"/>
  <c r="I1420" i="36"/>
  <c r="E1420" i="36" s="1"/>
  <c r="I1428" i="36"/>
  <c r="E1428" i="36" s="1"/>
  <c r="I1436" i="36"/>
  <c r="E1436" i="36" s="1"/>
  <c r="I1452" i="36"/>
  <c r="E1452" i="36" s="1"/>
  <c r="I1468" i="36"/>
  <c r="E1468" i="36" s="1"/>
  <c r="I1484" i="36"/>
  <c r="E1484" i="36" s="1"/>
  <c r="I1076" i="36"/>
  <c r="E1076" i="36" s="1"/>
  <c r="I1092" i="36"/>
  <c r="E1092" i="36" s="1"/>
  <c r="I1108" i="36"/>
  <c r="E1108" i="36" s="1"/>
  <c r="I1124" i="36"/>
  <c r="E1124" i="36" s="1"/>
  <c r="I1140" i="36"/>
  <c r="E1140" i="36" s="1"/>
  <c r="I1156" i="36"/>
  <c r="E1156" i="36" s="1"/>
  <c r="I1172" i="36"/>
  <c r="E1172" i="36" s="1"/>
  <c r="I1188" i="36"/>
  <c r="E1188" i="36" s="1"/>
  <c r="I1212" i="36"/>
  <c r="E1212" i="36" s="1"/>
  <c r="I1228" i="36"/>
  <c r="E1228" i="36" s="1"/>
  <c r="I1244" i="36"/>
  <c r="E1244" i="36" s="1"/>
  <c r="I1260" i="36"/>
  <c r="E1260" i="36" s="1"/>
  <c r="I1276" i="36"/>
  <c r="E1276" i="36" s="1"/>
  <c r="I1351" i="36"/>
  <c r="E1351" i="36" s="1"/>
  <c r="I805" i="36"/>
  <c r="E805" i="36" s="1"/>
  <c r="I821" i="36"/>
  <c r="E821" i="36" s="1"/>
  <c r="I837" i="36"/>
  <c r="E837" i="36" s="1"/>
  <c r="I853" i="36"/>
  <c r="E853" i="36" s="1"/>
  <c r="I869" i="36"/>
  <c r="E869" i="36" s="1"/>
  <c r="I885" i="36"/>
  <c r="E885" i="36" s="1"/>
  <c r="I901" i="36"/>
  <c r="E901" i="36" s="1"/>
  <c r="I917" i="36"/>
  <c r="E917" i="36" s="1"/>
  <c r="I933" i="36"/>
  <c r="E933" i="36" s="1"/>
  <c r="I949" i="36"/>
  <c r="E949" i="36" s="1"/>
  <c r="I965" i="36"/>
  <c r="E965" i="36" s="1"/>
  <c r="I989" i="36"/>
  <c r="E989" i="36" s="1"/>
  <c r="I1005" i="36"/>
  <c r="E1005" i="36" s="1"/>
  <c r="I1021" i="36"/>
  <c r="E1021" i="36" s="1"/>
  <c r="I1037" i="36"/>
  <c r="E1037" i="36" s="1"/>
  <c r="I1045" i="36"/>
  <c r="E1045" i="36" s="1"/>
  <c r="I1077" i="36"/>
  <c r="E1077" i="36" s="1"/>
  <c r="I1085" i="36"/>
  <c r="E1085" i="36" s="1"/>
  <c r="I1093" i="36"/>
  <c r="E1093" i="36" s="1"/>
  <c r="I1101" i="36"/>
  <c r="E1101" i="36" s="1"/>
  <c r="I1109" i="36"/>
  <c r="E1109" i="36" s="1"/>
  <c r="I1117" i="36"/>
  <c r="E1117" i="36" s="1"/>
  <c r="I1125" i="36"/>
  <c r="E1125" i="36" s="1"/>
  <c r="I1133" i="36"/>
  <c r="E1133" i="36" s="1"/>
  <c r="I1141" i="36"/>
  <c r="E1141" i="36" s="1"/>
  <c r="I1149" i="36"/>
  <c r="E1149" i="36" s="1"/>
  <c r="I1157" i="36"/>
  <c r="E1157" i="36" s="1"/>
  <c r="I1165" i="36"/>
  <c r="E1165" i="36" s="1"/>
  <c r="I1173" i="36"/>
  <c r="E1173" i="36" s="1"/>
  <c r="I1181" i="36"/>
  <c r="E1181" i="36" s="1"/>
  <c r="I1189" i="36"/>
  <c r="E1189" i="36" s="1"/>
  <c r="I1197" i="36"/>
  <c r="E1197" i="36" s="1"/>
  <c r="I1205" i="36"/>
  <c r="E1205" i="36" s="1"/>
  <c r="I1213" i="36"/>
  <c r="E1213" i="36" s="1"/>
  <c r="I1221" i="36"/>
  <c r="E1221" i="36" s="1"/>
  <c r="I1229" i="36"/>
  <c r="E1229" i="36" s="1"/>
  <c r="I1237" i="36"/>
  <c r="E1237" i="36" s="1"/>
  <c r="I1245" i="36"/>
  <c r="E1245" i="36" s="1"/>
  <c r="I1253" i="36"/>
  <c r="E1253" i="36" s="1"/>
  <c r="I1261" i="36"/>
  <c r="E1261" i="36" s="1"/>
  <c r="I1269" i="36"/>
  <c r="E1269" i="36" s="1"/>
  <c r="I1277" i="36"/>
  <c r="E1277" i="36" s="1"/>
  <c r="I1362" i="36"/>
  <c r="E1362" i="36" s="1"/>
  <c r="I1378" i="36"/>
  <c r="E1378" i="36" s="1"/>
  <c r="I1394" i="36"/>
  <c r="E1394" i="36" s="1"/>
  <c r="I1410" i="36"/>
  <c r="E1410" i="36" s="1"/>
  <c r="I1426" i="36"/>
  <c r="E1426" i="36" s="1"/>
  <c r="I1450" i="36"/>
  <c r="E1450" i="36" s="1"/>
  <c r="I1466" i="36"/>
  <c r="E1466" i="36" s="1"/>
  <c r="I1482" i="36"/>
  <c r="E1482" i="36" s="1"/>
  <c r="I1329" i="36"/>
  <c r="E1329" i="36" s="1"/>
  <c r="I1511" i="36"/>
  <c r="E1511" i="36" s="1"/>
  <c r="I1527" i="36"/>
  <c r="E1527" i="36" s="1"/>
  <c r="I1594" i="36"/>
  <c r="E1594" i="36" s="1"/>
  <c r="I1373" i="36"/>
  <c r="E1373" i="36" s="1"/>
  <c r="I1389" i="36"/>
  <c r="E1389" i="36" s="1"/>
  <c r="I1405" i="36"/>
  <c r="E1405" i="36" s="1"/>
  <c r="I1421" i="36"/>
  <c r="E1421" i="36" s="1"/>
  <c r="I1437" i="36"/>
  <c r="E1437" i="36" s="1"/>
  <c r="I1453" i="36"/>
  <c r="E1453" i="36" s="1"/>
  <c r="I1469" i="36"/>
  <c r="E1469" i="36" s="1"/>
  <c r="I1485" i="36"/>
  <c r="E1485" i="36" s="1"/>
  <c r="I1543" i="36"/>
  <c r="E1543" i="36" s="1"/>
  <c r="I1559" i="36"/>
  <c r="E1559" i="36" s="1"/>
  <c r="I1575" i="36"/>
  <c r="E1575" i="36" s="1"/>
  <c r="I1516" i="36"/>
  <c r="E1516" i="36" s="1"/>
  <c r="I1532" i="36"/>
  <c r="E1532" i="36" s="1"/>
  <c r="I1548" i="36"/>
  <c r="E1548" i="36" s="1"/>
  <c r="I1590" i="36"/>
  <c r="E1590" i="36" s="1"/>
  <c r="I1602" i="36"/>
  <c r="E1602" i="36" s="1"/>
  <c r="I1610" i="36"/>
  <c r="E1610" i="36" s="1"/>
  <c r="I1618" i="36"/>
  <c r="E1618" i="36" s="1"/>
  <c r="I1634" i="36"/>
  <c r="E1634" i="36" s="1"/>
  <c r="I1650" i="36"/>
  <c r="E1650" i="36" s="1"/>
  <c r="I1666" i="36"/>
  <c r="E1666" i="36" s="1"/>
  <c r="I1735" i="36"/>
  <c r="E1735" i="36" s="1"/>
  <c r="I1751" i="36"/>
  <c r="E1751" i="36" s="1"/>
  <c r="I1760" i="36"/>
  <c r="E1760" i="36" s="1"/>
  <c r="I1776" i="36"/>
  <c r="E1776" i="36" s="1"/>
  <c r="I1788" i="36"/>
  <c r="E1788" i="36" s="1"/>
  <c r="I1796" i="36"/>
  <c r="E1796" i="36" s="1"/>
  <c r="I1810" i="36"/>
  <c r="E1810" i="36" s="1"/>
  <c r="I1826" i="36"/>
  <c r="E1826" i="36" s="1"/>
  <c r="I1726" i="36"/>
  <c r="E1726" i="36" s="1"/>
  <c r="I1713" i="36"/>
  <c r="E1713" i="36" s="1"/>
  <c r="I1729" i="36"/>
  <c r="E1729" i="36" s="1"/>
  <c r="I1738" i="36"/>
  <c r="E1738" i="36" s="1"/>
  <c r="I1746" i="36"/>
  <c r="E1746" i="36" s="1"/>
  <c r="I1712" i="36"/>
  <c r="E1712" i="36" s="1"/>
  <c r="I1728" i="36"/>
  <c r="E1728" i="36" s="1"/>
  <c r="I1801" i="36"/>
  <c r="E1801" i="36" s="1"/>
  <c r="I1809" i="36"/>
  <c r="E1809" i="36" s="1"/>
  <c r="I1817" i="36"/>
  <c r="E1817" i="36" s="1"/>
  <c r="I1825" i="36"/>
  <c r="E1825" i="36" s="1"/>
  <c r="I1833" i="36"/>
  <c r="E1833" i="36" s="1"/>
  <c r="I1804" i="36"/>
  <c r="E1804" i="36" s="1"/>
  <c r="I1812" i="36"/>
  <c r="E1812" i="36" s="1"/>
  <c r="I1820" i="36"/>
  <c r="E1820" i="36" s="1"/>
  <c r="I1828" i="36"/>
  <c r="E1828" i="36" s="1"/>
  <c r="I1836" i="36"/>
  <c r="E1836" i="36" s="1"/>
  <c r="I40" i="36"/>
  <c r="E40" i="36" s="1"/>
  <c r="I56" i="36"/>
  <c r="E56" i="36" s="1"/>
  <c r="I72" i="36"/>
  <c r="E72" i="36" s="1"/>
  <c r="I88" i="36"/>
  <c r="E88" i="36" s="1"/>
  <c r="I104" i="36"/>
  <c r="E104" i="36" s="1"/>
  <c r="I120" i="36"/>
  <c r="E120" i="36" s="1"/>
  <c r="I269" i="36"/>
  <c r="E269" i="36" s="1"/>
  <c r="I285" i="36"/>
  <c r="E285" i="36" s="1"/>
  <c r="I301" i="36"/>
  <c r="E301" i="36" s="1"/>
  <c r="I317" i="36"/>
  <c r="E317" i="36" s="1"/>
  <c r="I333" i="36"/>
  <c r="E333" i="36" s="1"/>
  <c r="I349" i="36"/>
  <c r="E349" i="36" s="1"/>
  <c r="I365" i="36"/>
  <c r="E365" i="36" s="1"/>
  <c r="I381" i="36"/>
  <c r="E381" i="36" s="1"/>
  <c r="I399" i="36"/>
  <c r="E399" i="36" s="1"/>
  <c r="I418" i="36"/>
  <c r="E418" i="36" s="1"/>
  <c r="I431" i="36"/>
  <c r="E431" i="36" s="1"/>
  <c r="I450" i="36"/>
  <c r="E450" i="36" s="1"/>
  <c r="I463" i="36"/>
  <c r="E463" i="36" s="1"/>
  <c r="I480" i="36"/>
  <c r="E480" i="36" s="1"/>
  <c r="I512" i="36"/>
  <c r="E512" i="36" s="1"/>
  <c r="I544" i="36"/>
  <c r="E544" i="36" s="1"/>
  <c r="I5" i="36"/>
  <c r="E5" i="36" s="1"/>
  <c r="I9" i="36"/>
  <c r="E9" i="36" s="1"/>
  <c r="I13" i="36"/>
  <c r="E13" i="36" s="1"/>
  <c r="I17" i="36"/>
  <c r="E17" i="36" s="1"/>
  <c r="I21" i="36"/>
  <c r="E21" i="36" s="1"/>
  <c r="I25" i="36"/>
  <c r="E25" i="36" s="1"/>
  <c r="I29" i="36"/>
  <c r="E29" i="36" s="1"/>
  <c r="I33" i="36"/>
  <c r="E33" i="36" s="1"/>
  <c r="I37" i="36"/>
  <c r="E37" i="36" s="1"/>
  <c r="I283" i="36"/>
  <c r="E283" i="36" s="1"/>
  <c r="I315" i="36"/>
  <c r="E315" i="36" s="1"/>
  <c r="I347" i="36"/>
  <c r="E347" i="36" s="1"/>
  <c r="I379" i="36"/>
  <c r="E379" i="36" s="1"/>
  <c r="I406" i="36"/>
  <c r="E406" i="36" s="1"/>
  <c r="I438" i="36"/>
  <c r="E438" i="36" s="1"/>
  <c r="I265" i="36"/>
  <c r="E265" i="36" s="1"/>
  <c r="I281" i="36"/>
  <c r="E281" i="36" s="1"/>
  <c r="I297" i="36"/>
  <c r="E297" i="36" s="1"/>
  <c r="I313" i="36"/>
  <c r="E313" i="36" s="1"/>
  <c r="I329" i="36"/>
  <c r="E329" i="36" s="1"/>
  <c r="I345" i="36"/>
  <c r="E345" i="36" s="1"/>
  <c r="I361" i="36"/>
  <c r="E361" i="36" s="1"/>
  <c r="I377" i="36"/>
  <c r="E377" i="36" s="1"/>
  <c r="I391" i="36"/>
  <c r="E391" i="36" s="1"/>
  <c r="I410" i="36"/>
  <c r="E410" i="36" s="1"/>
  <c r="I423" i="36"/>
  <c r="E423" i="36" s="1"/>
  <c r="I442" i="36"/>
  <c r="E442" i="36" s="1"/>
  <c r="I455" i="36"/>
  <c r="E455" i="36" s="1"/>
  <c r="I496" i="36"/>
  <c r="E496" i="36" s="1"/>
  <c r="I528" i="36"/>
  <c r="E528" i="36" s="1"/>
  <c r="I271" i="36"/>
  <c r="E271" i="36" s="1"/>
  <c r="I303" i="36"/>
  <c r="E303" i="36" s="1"/>
  <c r="I335" i="36"/>
  <c r="E335" i="36" s="1"/>
  <c r="I367" i="36"/>
  <c r="E367" i="36" s="1"/>
  <c r="I493" i="36"/>
  <c r="E493" i="36" s="1"/>
  <c r="I525" i="36"/>
  <c r="E525" i="36" s="1"/>
  <c r="I557" i="36"/>
  <c r="E557" i="36" s="1"/>
  <c r="I589" i="36"/>
  <c r="E589" i="36" s="1"/>
  <c r="I605" i="36"/>
  <c r="E605" i="36" s="1"/>
  <c r="I667" i="36"/>
  <c r="E667" i="36" s="1"/>
  <c r="I699" i="36"/>
  <c r="E699" i="36" s="1"/>
  <c r="I491" i="36"/>
  <c r="E491" i="36" s="1"/>
  <c r="I523" i="36"/>
  <c r="E523" i="36" s="1"/>
  <c r="I555" i="36"/>
  <c r="E555" i="36" s="1"/>
  <c r="I563" i="36"/>
  <c r="E563" i="36" s="1"/>
  <c r="I571" i="36"/>
  <c r="E571" i="36" s="1"/>
  <c r="I579" i="36"/>
  <c r="E579" i="36" s="1"/>
  <c r="I473" i="36"/>
  <c r="E473" i="36" s="1"/>
  <c r="I505" i="36"/>
  <c r="E505" i="36" s="1"/>
  <c r="I537" i="36"/>
  <c r="E537" i="36" s="1"/>
  <c r="I569" i="36"/>
  <c r="E569" i="36" s="1"/>
  <c r="I593" i="36"/>
  <c r="E593" i="36" s="1"/>
  <c r="I609" i="36"/>
  <c r="E609" i="36" s="1"/>
  <c r="I659" i="36"/>
  <c r="E659" i="36" s="1"/>
  <c r="I691" i="36"/>
  <c r="E691" i="36" s="1"/>
  <c r="I723" i="36"/>
  <c r="E723" i="36" s="1"/>
  <c r="I419" i="36"/>
  <c r="E419" i="36" s="1"/>
  <c r="I451" i="36"/>
  <c r="E451" i="36" s="1"/>
  <c r="I796" i="36"/>
  <c r="E796" i="36" s="1"/>
  <c r="I812" i="36"/>
  <c r="E812" i="36" s="1"/>
  <c r="I828" i="36"/>
  <c r="E828" i="36" s="1"/>
  <c r="I844" i="36"/>
  <c r="E844" i="36" s="1"/>
  <c r="I735" i="36"/>
  <c r="E735" i="36" s="1"/>
  <c r="I751" i="36"/>
  <c r="E751" i="36" s="1"/>
  <c r="I767" i="36"/>
  <c r="E767" i="36" s="1"/>
  <c r="I783" i="36"/>
  <c r="E783" i="36" s="1"/>
  <c r="I802" i="36"/>
  <c r="E802" i="36" s="1"/>
  <c r="I818" i="36"/>
  <c r="E818" i="36" s="1"/>
  <c r="I834" i="36"/>
  <c r="E834" i="36" s="1"/>
  <c r="I1066" i="36"/>
  <c r="E1066" i="36" s="1"/>
  <c r="I1074" i="36"/>
  <c r="E1074" i="36" s="1"/>
  <c r="I1082" i="36"/>
  <c r="E1082" i="36" s="1"/>
  <c r="I1090" i="36"/>
  <c r="E1090" i="36" s="1"/>
  <c r="I1098" i="36"/>
  <c r="E1098" i="36" s="1"/>
  <c r="I1106" i="36"/>
  <c r="E1106" i="36" s="1"/>
  <c r="I1114" i="36"/>
  <c r="E1114" i="36" s="1"/>
  <c r="I1122" i="36"/>
  <c r="E1122" i="36" s="1"/>
  <c r="I1130" i="36"/>
  <c r="E1130" i="36" s="1"/>
  <c r="I1138" i="36"/>
  <c r="E1138" i="36" s="1"/>
  <c r="I1146" i="36"/>
  <c r="E1146" i="36" s="1"/>
  <c r="I1154" i="36"/>
  <c r="E1154" i="36" s="1"/>
  <c r="I1162" i="36"/>
  <c r="E1162" i="36" s="1"/>
  <c r="I1170" i="36"/>
  <c r="E1170" i="36" s="1"/>
  <c r="I1178" i="36"/>
  <c r="E1178" i="36" s="1"/>
  <c r="I1186" i="36"/>
  <c r="E1186" i="36" s="1"/>
  <c r="I1194" i="36"/>
  <c r="E1194" i="36" s="1"/>
  <c r="I1202" i="36"/>
  <c r="E1202" i="36" s="1"/>
  <c r="I1210" i="36"/>
  <c r="E1210" i="36" s="1"/>
  <c r="I1218" i="36"/>
  <c r="E1218" i="36" s="1"/>
  <c r="I1226" i="36"/>
  <c r="E1226" i="36" s="1"/>
  <c r="I1234" i="36"/>
  <c r="E1234" i="36" s="1"/>
  <c r="I1242" i="36"/>
  <c r="E1242" i="36" s="1"/>
  <c r="I1250" i="36"/>
  <c r="E1250" i="36" s="1"/>
  <c r="I1258" i="36"/>
  <c r="E1258" i="36" s="1"/>
  <c r="I1266" i="36"/>
  <c r="E1266" i="36" s="1"/>
  <c r="I1274" i="36"/>
  <c r="E1274" i="36" s="1"/>
  <c r="I654" i="36"/>
  <c r="E654" i="36" s="1"/>
  <c r="I670" i="36"/>
  <c r="E670" i="36" s="1"/>
  <c r="I686" i="36"/>
  <c r="E686" i="36" s="1"/>
  <c r="I702" i="36"/>
  <c r="E702" i="36" s="1"/>
  <c r="I718" i="36"/>
  <c r="E718" i="36" s="1"/>
  <c r="I734" i="36"/>
  <c r="E734" i="36" s="1"/>
  <c r="I750" i="36"/>
  <c r="E750" i="36" s="1"/>
  <c r="I766" i="36"/>
  <c r="E766" i="36" s="1"/>
  <c r="I782" i="36"/>
  <c r="E782" i="36" s="1"/>
  <c r="I806" i="36"/>
  <c r="E806" i="36" s="1"/>
  <c r="I838" i="36"/>
  <c r="E838" i="36" s="1"/>
  <c r="I1311" i="36"/>
  <c r="E1311" i="36" s="1"/>
  <c r="I1343" i="36"/>
  <c r="E1343" i="36" s="1"/>
  <c r="I856" i="36"/>
  <c r="E856" i="36" s="1"/>
  <c r="I864" i="36"/>
  <c r="E864" i="36" s="1"/>
  <c r="I872" i="36"/>
  <c r="E872" i="36" s="1"/>
  <c r="I880" i="36"/>
  <c r="E880" i="36" s="1"/>
  <c r="I888" i="36"/>
  <c r="E888" i="36" s="1"/>
  <c r="I896" i="36"/>
  <c r="E896" i="36" s="1"/>
  <c r="I904" i="36"/>
  <c r="E904" i="36" s="1"/>
  <c r="I912" i="36"/>
  <c r="E912" i="36" s="1"/>
  <c r="I920" i="36"/>
  <c r="E920" i="36" s="1"/>
  <c r="I928" i="36"/>
  <c r="E928" i="36" s="1"/>
  <c r="I936" i="36"/>
  <c r="E936" i="36" s="1"/>
  <c r="I944" i="36"/>
  <c r="E944" i="36" s="1"/>
  <c r="I952" i="36"/>
  <c r="E952" i="36" s="1"/>
  <c r="I960" i="36"/>
  <c r="E960" i="36" s="1"/>
  <c r="I968" i="36"/>
  <c r="E968" i="36" s="1"/>
  <c r="I976" i="36"/>
  <c r="E976" i="36" s="1"/>
  <c r="I984" i="36"/>
  <c r="E984" i="36" s="1"/>
  <c r="I992" i="36"/>
  <c r="E992" i="36" s="1"/>
  <c r="I1000" i="36"/>
  <c r="E1000" i="36" s="1"/>
  <c r="I1008" i="36"/>
  <c r="E1008" i="36" s="1"/>
  <c r="I1016" i="36"/>
  <c r="E1016" i="36" s="1"/>
  <c r="I1024" i="36"/>
  <c r="E1024" i="36" s="1"/>
  <c r="I1032" i="36"/>
  <c r="E1032" i="36" s="1"/>
  <c r="I1040" i="36"/>
  <c r="E1040" i="36" s="1"/>
  <c r="I1048" i="36"/>
  <c r="E1048" i="36" s="1"/>
  <c r="I1056" i="36"/>
  <c r="E1056" i="36" s="1"/>
  <c r="I795" i="36"/>
  <c r="E795" i="36" s="1"/>
  <c r="I803" i="36"/>
  <c r="E803" i="36" s="1"/>
  <c r="I811" i="36"/>
  <c r="E811" i="36" s="1"/>
  <c r="I819" i="36"/>
  <c r="E819" i="36" s="1"/>
  <c r="I827" i="36"/>
  <c r="E827" i="36" s="1"/>
  <c r="I835" i="36"/>
  <c r="E835" i="36" s="1"/>
  <c r="I843" i="36"/>
  <c r="E843" i="36" s="1"/>
  <c r="I851" i="36"/>
  <c r="E851" i="36" s="1"/>
  <c r="I859" i="36"/>
  <c r="E859" i="36" s="1"/>
  <c r="I867" i="36"/>
  <c r="E867" i="36" s="1"/>
  <c r="I875" i="36"/>
  <c r="E875" i="36" s="1"/>
  <c r="I883" i="36"/>
  <c r="E883" i="36" s="1"/>
  <c r="I891" i="36"/>
  <c r="E891" i="36" s="1"/>
  <c r="I899" i="36"/>
  <c r="E899" i="36" s="1"/>
  <c r="I907" i="36"/>
  <c r="E907" i="36" s="1"/>
  <c r="I915" i="36"/>
  <c r="E915" i="36" s="1"/>
  <c r="I923" i="36"/>
  <c r="E923" i="36" s="1"/>
  <c r="I931" i="36"/>
  <c r="E931" i="36" s="1"/>
  <c r="I939" i="36"/>
  <c r="E939" i="36" s="1"/>
  <c r="I947" i="36"/>
  <c r="E947" i="36" s="1"/>
  <c r="I955" i="36"/>
  <c r="E955" i="36" s="1"/>
  <c r="I963" i="36"/>
  <c r="E963" i="36" s="1"/>
  <c r="I971" i="36"/>
  <c r="E971" i="36" s="1"/>
  <c r="I979" i="36"/>
  <c r="E979" i="36" s="1"/>
  <c r="I987" i="36"/>
  <c r="E987" i="36" s="1"/>
  <c r="I995" i="36"/>
  <c r="E995" i="36" s="1"/>
  <c r="I1003" i="36"/>
  <c r="E1003" i="36" s="1"/>
  <c r="I1011" i="36"/>
  <c r="E1011" i="36" s="1"/>
  <c r="I1019" i="36"/>
  <c r="E1019" i="36" s="1"/>
  <c r="I1027" i="36"/>
  <c r="E1027" i="36" s="1"/>
  <c r="I1035" i="36"/>
  <c r="E1035" i="36" s="1"/>
  <c r="I1043" i="36"/>
  <c r="E1043" i="36" s="1"/>
  <c r="I1051" i="36"/>
  <c r="E1051" i="36" s="1"/>
  <c r="I1059" i="36"/>
  <c r="E1059" i="36" s="1"/>
  <c r="I1317" i="36"/>
  <c r="E1317" i="36" s="1"/>
  <c r="I1349" i="36"/>
  <c r="E1349" i="36" s="1"/>
  <c r="I1281" i="36"/>
  <c r="E1281" i="36" s="1"/>
  <c r="I1285" i="36"/>
  <c r="E1285" i="36" s="1"/>
  <c r="I1289" i="36"/>
  <c r="E1289" i="36" s="1"/>
  <c r="I1293" i="36"/>
  <c r="E1293" i="36" s="1"/>
  <c r="I1297" i="36"/>
  <c r="E1297" i="36" s="1"/>
  <c r="I1321" i="36"/>
  <c r="E1321" i="36" s="1"/>
  <c r="I1353" i="36"/>
  <c r="E1353" i="36" s="1"/>
  <c r="I1515" i="36"/>
  <c r="E1515" i="36" s="1"/>
  <c r="I1531" i="36"/>
  <c r="E1531" i="36" s="1"/>
  <c r="I1363" i="36"/>
  <c r="E1363" i="36" s="1"/>
  <c r="I1371" i="36"/>
  <c r="E1371" i="36" s="1"/>
  <c r="I1379" i="36"/>
  <c r="E1379" i="36" s="1"/>
  <c r="I1387" i="36"/>
  <c r="E1387" i="36" s="1"/>
  <c r="I1395" i="36"/>
  <c r="E1395" i="36" s="1"/>
  <c r="I1403" i="36"/>
  <c r="E1403" i="36" s="1"/>
  <c r="I1411" i="36"/>
  <c r="E1411" i="36" s="1"/>
  <c r="I1419" i="36"/>
  <c r="E1419" i="36" s="1"/>
  <c r="I1427" i="36"/>
  <c r="E1427" i="36" s="1"/>
  <c r="I1435" i="36"/>
  <c r="E1435" i="36" s="1"/>
  <c r="I1443" i="36"/>
  <c r="E1443" i="36" s="1"/>
  <c r="I1451" i="36"/>
  <c r="E1451" i="36" s="1"/>
  <c r="I1459" i="36"/>
  <c r="E1459" i="36" s="1"/>
  <c r="I1467" i="36"/>
  <c r="E1467" i="36" s="1"/>
  <c r="I1475" i="36"/>
  <c r="E1475" i="36" s="1"/>
  <c r="I1483" i="36"/>
  <c r="E1483" i="36" s="1"/>
  <c r="I1589" i="36"/>
  <c r="E1589" i="36" s="1"/>
  <c r="I1580" i="36"/>
  <c r="E1580" i="36" s="1"/>
  <c r="I1586" i="36"/>
  <c r="E1586" i="36" s="1"/>
  <c r="I1733" i="36"/>
  <c r="E1733" i="36" s="1"/>
  <c r="I1741" i="36"/>
  <c r="E1741" i="36" s="1"/>
  <c r="I1749" i="36"/>
  <c r="E1749" i="36" s="1"/>
  <c r="I1512" i="36"/>
  <c r="E1512" i="36" s="1"/>
  <c r="I1528" i="36"/>
  <c r="E1528" i="36" s="1"/>
  <c r="I1544" i="36"/>
  <c r="E1544" i="36" s="1"/>
  <c r="I1560" i="36"/>
  <c r="E1560" i="36" s="1"/>
  <c r="I1576" i="36"/>
  <c r="E1576" i="36" s="1"/>
  <c r="I1506" i="36"/>
  <c r="E1506" i="36" s="1"/>
  <c r="I1514" i="36"/>
  <c r="E1514" i="36" s="1"/>
  <c r="I1522" i="36"/>
  <c r="E1522" i="36" s="1"/>
  <c r="I1530" i="36"/>
  <c r="E1530" i="36" s="1"/>
  <c r="I1538" i="36"/>
  <c r="E1538" i="36" s="1"/>
  <c r="I1546" i="36"/>
  <c r="E1546" i="36" s="1"/>
  <c r="I1554" i="36"/>
  <c r="E1554" i="36" s="1"/>
  <c r="I1562" i="36"/>
  <c r="E1562" i="36" s="1"/>
  <c r="I1570" i="36"/>
  <c r="E1570" i="36" s="1"/>
  <c r="I1578" i="36"/>
  <c r="E1578" i="36" s="1"/>
  <c r="I1600" i="36"/>
  <c r="E1600" i="36" s="1"/>
  <c r="I1608" i="36"/>
  <c r="E1608" i="36" s="1"/>
  <c r="I1616" i="36"/>
  <c r="E1616" i="36" s="1"/>
  <c r="I1624" i="36"/>
  <c r="E1624" i="36" s="1"/>
  <c r="I1632" i="36"/>
  <c r="E1632" i="36" s="1"/>
  <c r="I1640" i="36"/>
  <c r="E1640" i="36" s="1"/>
  <c r="I1648" i="36"/>
  <c r="E1648" i="36" s="1"/>
  <c r="I1656" i="36"/>
  <c r="E1656" i="36" s="1"/>
  <c r="I1664" i="36"/>
  <c r="E1664" i="36" s="1"/>
  <c r="I1718" i="36"/>
  <c r="E1718" i="36" s="1"/>
  <c r="I1721" i="36"/>
  <c r="E1721" i="36" s="1"/>
  <c r="I1734" i="36"/>
  <c r="E1734" i="36" s="1"/>
  <c r="I1742" i="36"/>
  <c r="E1742" i="36" s="1"/>
  <c r="I1750" i="36"/>
  <c r="E1750" i="36" s="1"/>
  <c r="I1720" i="36"/>
  <c r="E1720" i="36" s="1"/>
  <c r="I1805" i="36"/>
  <c r="E1805" i="36" s="1"/>
  <c r="I1813" i="36"/>
  <c r="E1813" i="36" s="1"/>
  <c r="I1821" i="36"/>
  <c r="E1821" i="36" s="1"/>
  <c r="I1829" i="36"/>
  <c r="E1829" i="36" s="1"/>
  <c r="I1837" i="36"/>
  <c r="E1837" i="36" s="1"/>
  <c r="I1800" i="36"/>
  <c r="E1800" i="36" s="1"/>
  <c r="I1808" i="36"/>
  <c r="E1808" i="36" s="1"/>
  <c r="I1816" i="36"/>
  <c r="E1816" i="36" s="1"/>
  <c r="I1824" i="36"/>
  <c r="E1824" i="36" s="1"/>
  <c r="I1832" i="36"/>
  <c r="E1832" i="36" s="1"/>
  <c r="I874" i="36"/>
  <c r="E874" i="36" s="1"/>
  <c r="I890" i="36"/>
  <c r="E890" i="36" s="1"/>
  <c r="I898" i="36"/>
  <c r="E898" i="36" s="1"/>
  <c r="I914" i="36"/>
  <c r="E914" i="36" s="1"/>
  <c r="I930" i="36"/>
  <c r="E930" i="36" s="1"/>
  <c r="I946" i="36"/>
  <c r="E946" i="36" s="1"/>
  <c r="I962" i="36"/>
  <c r="E962" i="36" s="1"/>
  <c r="I978" i="36"/>
  <c r="E978" i="36" s="1"/>
  <c r="I994" i="36"/>
  <c r="E994" i="36" s="1"/>
  <c r="I1010" i="36"/>
  <c r="E1010" i="36" s="1"/>
  <c r="I1026" i="36"/>
  <c r="E1026" i="36" s="1"/>
  <c r="I1042" i="36"/>
  <c r="E1042" i="36" s="1"/>
  <c r="I1058" i="36"/>
  <c r="E1058" i="36" s="1"/>
  <c r="I1372" i="36"/>
  <c r="E1372" i="36" s="1"/>
  <c r="I1388" i="36"/>
  <c r="E1388" i="36" s="1"/>
  <c r="I1396" i="36"/>
  <c r="E1396" i="36" s="1"/>
  <c r="I1412" i="36"/>
  <c r="E1412" i="36" s="1"/>
  <c r="I1444" i="36"/>
  <c r="E1444" i="36" s="1"/>
  <c r="I1460" i="36"/>
  <c r="E1460" i="36" s="1"/>
  <c r="I1476" i="36"/>
  <c r="E1476" i="36" s="1"/>
  <c r="I1068" i="36"/>
  <c r="E1068" i="36" s="1"/>
  <c r="I1084" i="36"/>
  <c r="E1084" i="36" s="1"/>
  <c r="I1100" i="36"/>
  <c r="E1100" i="36" s="1"/>
  <c r="I1116" i="36"/>
  <c r="E1116" i="36" s="1"/>
  <c r="I1132" i="36"/>
  <c r="E1132" i="36" s="1"/>
  <c r="I1148" i="36"/>
  <c r="E1148" i="36" s="1"/>
  <c r="I1164" i="36"/>
  <c r="E1164" i="36" s="1"/>
  <c r="I1180" i="36"/>
  <c r="E1180" i="36" s="1"/>
  <c r="I1196" i="36"/>
  <c r="E1196" i="36" s="1"/>
  <c r="I1204" i="36"/>
  <c r="E1204" i="36" s="1"/>
  <c r="I1220" i="36"/>
  <c r="E1220" i="36" s="1"/>
  <c r="I1236" i="36"/>
  <c r="E1236" i="36" s="1"/>
  <c r="I1252" i="36"/>
  <c r="E1252" i="36" s="1"/>
  <c r="I1268" i="36"/>
  <c r="E1268" i="36" s="1"/>
  <c r="I1319" i="36"/>
  <c r="E1319" i="36" s="1"/>
  <c r="I797" i="36"/>
  <c r="E797" i="36" s="1"/>
  <c r="I813" i="36"/>
  <c r="E813" i="36" s="1"/>
  <c r="I829" i="36"/>
  <c r="E829" i="36" s="1"/>
  <c r="I845" i="36"/>
  <c r="E845" i="36" s="1"/>
  <c r="I861" i="36"/>
  <c r="E861" i="36" s="1"/>
  <c r="I877" i="36"/>
  <c r="E877" i="36" s="1"/>
  <c r="I893" i="36"/>
  <c r="E893" i="36" s="1"/>
  <c r="I909" i="36"/>
  <c r="E909" i="36" s="1"/>
  <c r="I925" i="36"/>
  <c r="E925" i="36" s="1"/>
  <c r="I941" i="36"/>
  <c r="E941" i="36" s="1"/>
  <c r="I957" i="36"/>
  <c r="E957" i="36" s="1"/>
  <c r="I973" i="36"/>
  <c r="E973" i="36" s="1"/>
  <c r="I981" i="36"/>
  <c r="E981" i="36" s="1"/>
  <c r="I997" i="36"/>
  <c r="E997" i="36" s="1"/>
  <c r="I1013" i="36"/>
  <c r="E1013" i="36" s="1"/>
  <c r="I1029" i="36"/>
  <c r="E1029" i="36" s="1"/>
  <c r="I1053" i="36"/>
  <c r="E1053" i="36" s="1"/>
  <c r="I1325" i="36"/>
  <c r="E1325" i="36" s="1"/>
  <c r="I1357" i="36"/>
  <c r="E1357" i="36" s="1"/>
  <c r="I1065" i="36"/>
  <c r="E1065" i="36" s="1"/>
  <c r="I1069" i="36"/>
  <c r="E1069" i="36" s="1"/>
  <c r="I1073" i="36"/>
  <c r="E1073" i="36" s="1"/>
  <c r="I1081" i="36"/>
  <c r="E1081" i="36" s="1"/>
  <c r="I1089" i="36"/>
  <c r="E1089" i="36" s="1"/>
  <c r="I1097" i="36"/>
  <c r="E1097" i="36" s="1"/>
  <c r="I1105" i="36"/>
  <c r="E1105" i="36" s="1"/>
  <c r="I1113" i="36"/>
  <c r="E1113" i="36" s="1"/>
  <c r="I1121" i="36"/>
  <c r="E1121" i="36" s="1"/>
  <c r="I1129" i="36"/>
  <c r="E1129" i="36" s="1"/>
  <c r="I1137" i="36"/>
  <c r="E1137" i="36" s="1"/>
  <c r="I1145" i="36"/>
  <c r="E1145" i="36" s="1"/>
  <c r="I1153" i="36"/>
  <c r="E1153" i="36" s="1"/>
  <c r="I1161" i="36"/>
  <c r="E1161" i="36" s="1"/>
  <c r="I1169" i="36"/>
  <c r="E1169" i="36" s="1"/>
  <c r="I1177" i="36"/>
  <c r="E1177" i="36" s="1"/>
  <c r="I1185" i="36"/>
  <c r="E1185" i="36" s="1"/>
  <c r="I1193" i="36"/>
  <c r="E1193" i="36" s="1"/>
  <c r="I1201" i="36"/>
  <c r="E1201" i="36" s="1"/>
  <c r="I1209" i="36"/>
  <c r="E1209" i="36" s="1"/>
  <c r="I1217" i="36"/>
  <c r="E1217" i="36" s="1"/>
  <c r="I1225" i="36"/>
  <c r="E1225" i="36" s="1"/>
  <c r="I1233" i="36"/>
  <c r="E1233" i="36" s="1"/>
  <c r="I1241" i="36"/>
  <c r="E1241" i="36" s="1"/>
  <c r="I1249" i="36"/>
  <c r="E1249" i="36" s="1"/>
  <c r="I1257" i="36"/>
  <c r="E1257" i="36" s="1"/>
  <c r="I1265" i="36"/>
  <c r="E1265" i="36" s="1"/>
  <c r="I1273" i="36"/>
  <c r="E1273" i="36" s="1"/>
  <c r="I1307" i="36"/>
  <c r="E1307" i="36" s="1"/>
  <c r="I1323" i="36"/>
  <c r="E1323" i="36" s="1"/>
  <c r="I1339" i="36"/>
  <c r="E1339" i="36" s="1"/>
  <c r="I1355" i="36"/>
  <c r="E1355" i="36" s="1"/>
  <c r="I1370" i="36"/>
  <c r="E1370" i="36" s="1"/>
  <c r="I1386" i="36"/>
  <c r="E1386" i="36" s="1"/>
  <c r="I1402" i="36"/>
  <c r="E1402" i="36" s="1"/>
  <c r="I1418" i="36"/>
  <c r="E1418" i="36" s="1"/>
  <c r="I1434" i="36"/>
  <c r="E1434" i="36" s="1"/>
  <c r="I1442" i="36"/>
  <c r="E1442" i="36" s="1"/>
  <c r="I1458" i="36"/>
  <c r="E1458" i="36" s="1"/>
  <c r="I1474" i="36"/>
  <c r="E1474" i="36" s="1"/>
  <c r="I1062" i="36"/>
  <c r="E1062" i="36" s="1"/>
  <c r="I1492" i="36"/>
  <c r="E1492" i="36" s="1"/>
  <c r="I1365" i="36"/>
  <c r="E1365" i="36" s="1"/>
  <c r="I1381" i="36"/>
  <c r="E1381" i="36" s="1"/>
  <c r="I1397" i="36"/>
  <c r="E1397" i="36" s="1"/>
  <c r="I1413" i="36"/>
  <c r="E1413" i="36" s="1"/>
  <c r="I1429" i="36"/>
  <c r="E1429" i="36" s="1"/>
  <c r="I1445" i="36"/>
  <c r="E1445" i="36" s="1"/>
  <c r="I1461" i="36"/>
  <c r="E1461" i="36" s="1"/>
  <c r="I1477" i="36"/>
  <c r="E1477" i="36" s="1"/>
  <c r="I1504" i="36"/>
  <c r="E1504" i="36" s="1"/>
  <c r="I1551" i="36"/>
  <c r="E1551" i="36" s="1"/>
  <c r="I1567" i="36"/>
  <c r="E1567" i="36" s="1"/>
  <c r="I1564" i="36"/>
  <c r="E1564" i="36" s="1"/>
  <c r="I1597" i="36"/>
  <c r="E1597" i="36" s="1"/>
  <c r="I1626" i="36"/>
  <c r="E1626" i="36" s="1"/>
  <c r="I1642" i="36"/>
  <c r="E1642" i="36" s="1"/>
  <c r="I1658" i="36"/>
  <c r="E1658" i="36" s="1"/>
  <c r="I1723" i="36"/>
  <c r="E1723" i="36" s="1"/>
  <c r="I1743" i="36"/>
  <c r="E1743" i="36" s="1"/>
  <c r="I1722" i="36"/>
  <c r="E1722" i="36" s="1"/>
  <c r="I1754" i="36"/>
  <c r="E1754" i="36" s="1"/>
  <c r="I1725" i="36"/>
  <c r="E1725" i="36" s="1"/>
  <c r="I1736" i="36"/>
  <c r="E1736" i="36" s="1"/>
  <c r="I1744" i="36"/>
  <c r="E1744" i="36" s="1"/>
  <c r="I1752" i="36"/>
  <c r="E1752" i="36" s="1"/>
  <c r="I1724" i="36"/>
  <c r="E1724" i="36" s="1"/>
  <c r="I1759" i="36"/>
  <c r="E1759" i="36" s="1"/>
  <c r="I1763" i="36"/>
  <c r="E1763" i="36" s="1"/>
  <c r="I1767" i="36"/>
  <c r="E1767" i="36" s="1"/>
  <c r="I1771" i="36"/>
  <c r="E1771" i="36" s="1"/>
  <c r="I1775" i="36"/>
  <c r="E1775" i="36" s="1"/>
  <c r="I1779" i="36"/>
  <c r="E1779" i="36" s="1"/>
  <c r="I1783" i="36"/>
  <c r="E1783" i="36" s="1"/>
  <c r="I1787" i="36"/>
  <c r="E1787" i="36" s="1"/>
  <c r="I1791" i="36"/>
  <c r="E1791" i="36" s="1"/>
  <c r="I1795" i="36"/>
  <c r="E1795" i="36" s="1"/>
  <c r="I1799" i="36"/>
  <c r="E1799" i="36" s="1"/>
  <c r="I1807" i="36"/>
  <c r="E1807" i="36" s="1"/>
  <c r="I1815" i="36"/>
  <c r="E1815" i="36" s="1"/>
  <c r="I1823" i="36"/>
  <c r="E1823" i="36" s="1"/>
  <c r="I1831" i="36"/>
  <c r="E1831" i="36" s="1"/>
  <c r="I1764" i="36"/>
  <c r="E1764" i="36" s="1"/>
  <c r="I1768" i="36"/>
  <c r="E1768" i="36" s="1"/>
  <c r="I1772" i="36"/>
  <c r="E1772" i="36" s="1"/>
  <c r="I1780" i="36"/>
  <c r="E1780" i="36" s="1"/>
  <c r="I1784" i="36"/>
  <c r="E1784" i="36" s="1"/>
  <c r="I1792" i="36"/>
  <c r="E1792" i="36" s="1"/>
  <c r="I1802" i="36"/>
  <c r="E1802" i="36" s="1"/>
  <c r="I1818" i="36"/>
  <c r="E1818" i="36" s="1"/>
  <c r="I1834" i="36"/>
  <c r="E1834" i="36" s="1"/>
  <c r="I44" i="36"/>
  <c r="E44" i="36" s="1"/>
  <c r="I60" i="36"/>
  <c r="E60" i="36" s="1"/>
  <c r="I76" i="36"/>
  <c r="E76" i="36" s="1"/>
  <c r="I92" i="36"/>
  <c r="E92" i="36" s="1"/>
  <c r="I108" i="36"/>
  <c r="E108" i="36" s="1"/>
  <c r="I124" i="36"/>
  <c r="E124" i="36" s="1"/>
  <c r="I389" i="36"/>
  <c r="E389" i="36" s="1"/>
  <c r="I421" i="36"/>
  <c r="E421" i="36" s="1"/>
  <c r="I453" i="36"/>
  <c r="E453" i="36" s="1"/>
  <c r="I6" i="36"/>
  <c r="E6" i="36" s="1"/>
  <c r="I10" i="36"/>
  <c r="E10" i="36" s="1"/>
  <c r="I14" i="36"/>
  <c r="E14" i="36" s="1"/>
  <c r="I18" i="36"/>
  <c r="E18" i="36" s="1"/>
  <c r="I22" i="36"/>
  <c r="E22" i="36" s="1"/>
  <c r="I26" i="36"/>
  <c r="E26" i="36" s="1"/>
  <c r="I30" i="36"/>
  <c r="E30" i="36" s="1"/>
  <c r="I34" i="36"/>
  <c r="E34" i="36" s="1"/>
  <c r="I38" i="36"/>
  <c r="E38" i="36" s="1"/>
  <c r="I46" i="36"/>
  <c r="E46" i="36" s="1"/>
  <c r="I54" i="36"/>
  <c r="E54" i="36" s="1"/>
  <c r="I62" i="36"/>
  <c r="E62" i="36" s="1"/>
  <c r="I70" i="36"/>
  <c r="E70" i="36" s="1"/>
  <c r="I78" i="36"/>
  <c r="E78" i="36" s="1"/>
  <c r="I86" i="36"/>
  <c r="E86" i="36" s="1"/>
  <c r="I94" i="36"/>
  <c r="E94" i="36" s="1"/>
  <c r="I102" i="36"/>
  <c r="E102" i="36" s="1"/>
  <c r="I110" i="36"/>
  <c r="E110" i="36" s="1"/>
  <c r="I118" i="36"/>
  <c r="E118" i="36" s="1"/>
  <c r="I259" i="36"/>
  <c r="E259" i="36" s="1"/>
  <c r="I291" i="36"/>
  <c r="E291" i="36" s="1"/>
  <c r="I323" i="36"/>
  <c r="E323" i="36" s="1"/>
  <c r="I355" i="36"/>
  <c r="E355" i="36" s="1"/>
  <c r="I387" i="36"/>
  <c r="E387" i="36" s="1"/>
  <c r="I477" i="36"/>
  <c r="E477" i="36" s="1"/>
  <c r="I509" i="36"/>
  <c r="E509" i="36" s="1"/>
  <c r="I541" i="36"/>
  <c r="E541" i="36" s="1"/>
  <c r="I413" i="36"/>
  <c r="E413" i="36" s="1"/>
  <c r="I445" i="36"/>
  <c r="E445" i="36" s="1"/>
  <c r="I279" i="36"/>
  <c r="E279" i="36" s="1"/>
  <c r="I311" i="36"/>
  <c r="E311" i="36" s="1"/>
  <c r="I343" i="36"/>
  <c r="E343" i="36" s="1"/>
  <c r="I375" i="36"/>
  <c r="E375" i="36" s="1"/>
  <c r="I414" i="36"/>
  <c r="E414" i="36" s="1"/>
  <c r="I446" i="36"/>
  <c r="E446" i="36" s="1"/>
  <c r="I581" i="36"/>
  <c r="E581" i="36" s="1"/>
  <c r="I618" i="36"/>
  <c r="E618" i="36" s="1"/>
  <c r="I634" i="36"/>
  <c r="E634" i="36" s="1"/>
  <c r="I483" i="36"/>
  <c r="E483" i="36" s="1"/>
  <c r="I515" i="36"/>
  <c r="E515" i="36" s="1"/>
  <c r="I547" i="36"/>
  <c r="E547" i="36" s="1"/>
  <c r="I595" i="36"/>
  <c r="E595" i="36" s="1"/>
  <c r="I611" i="36"/>
  <c r="E611" i="36" s="1"/>
  <c r="I627" i="36"/>
  <c r="E627" i="36" s="1"/>
  <c r="I643" i="36"/>
  <c r="E643" i="36" s="1"/>
  <c r="I671" i="36"/>
  <c r="E671" i="36" s="1"/>
  <c r="I703" i="36"/>
  <c r="E703" i="36" s="1"/>
  <c r="I401" i="36"/>
  <c r="E401" i="36" s="1"/>
  <c r="I417" i="36"/>
  <c r="E417" i="36" s="1"/>
  <c r="I433" i="36"/>
  <c r="E433" i="36" s="1"/>
  <c r="I449" i="36"/>
  <c r="E449" i="36" s="1"/>
  <c r="I465" i="36"/>
  <c r="E465" i="36" s="1"/>
  <c r="I497" i="36"/>
  <c r="E497" i="36" s="1"/>
  <c r="I529" i="36"/>
  <c r="E529" i="36" s="1"/>
  <c r="I561" i="36"/>
  <c r="E561" i="36" s="1"/>
  <c r="I614" i="36"/>
  <c r="E614" i="36" s="1"/>
  <c r="I630" i="36"/>
  <c r="E630" i="36" s="1"/>
  <c r="I646" i="36"/>
  <c r="E646" i="36" s="1"/>
  <c r="I395" i="36"/>
  <c r="E395" i="36" s="1"/>
  <c r="I427" i="36"/>
  <c r="E427" i="36" s="1"/>
  <c r="I459" i="36"/>
  <c r="E459" i="36" s="1"/>
  <c r="I471" i="36"/>
  <c r="E471" i="36" s="1"/>
  <c r="I479" i="36"/>
  <c r="E479" i="36" s="1"/>
  <c r="I487" i="36"/>
  <c r="E487" i="36" s="1"/>
  <c r="I495" i="36"/>
  <c r="E495" i="36" s="1"/>
  <c r="I503" i="36"/>
  <c r="E503" i="36" s="1"/>
  <c r="I511" i="36"/>
  <c r="E511" i="36" s="1"/>
  <c r="I519" i="36"/>
  <c r="E519" i="36" s="1"/>
  <c r="I527" i="36"/>
  <c r="E527" i="36" s="1"/>
  <c r="I535" i="36"/>
  <c r="E535" i="36" s="1"/>
  <c r="I543" i="36"/>
  <c r="E543" i="36" s="1"/>
  <c r="I551" i="36"/>
  <c r="E551" i="36" s="1"/>
  <c r="I559" i="36"/>
  <c r="E559" i="36" s="1"/>
  <c r="I567" i="36"/>
  <c r="E567" i="36" s="1"/>
  <c r="I575" i="36"/>
  <c r="E575" i="36" s="1"/>
  <c r="I583" i="36"/>
  <c r="E583" i="36" s="1"/>
  <c r="I599" i="36"/>
  <c r="E599" i="36" s="1"/>
  <c r="I615" i="36"/>
  <c r="E615" i="36" s="1"/>
  <c r="I631" i="36"/>
  <c r="E631" i="36" s="1"/>
  <c r="I647" i="36"/>
  <c r="E647" i="36" s="1"/>
  <c r="I679" i="36"/>
  <c r="E679" i="36" s="1"/>
  <c r="I711" i="36"/>
  <c r="E711" i="36" s="1"/>
  <c r="I739" i="36"/>
  <c r="E739" i="36" s="1"/>
  <c r="I755" i="36"/>
  <c r="E755" i="36" s="1"/>
  <c r="I771" i="36"/>
  <c r="E771" i="36" s="1"/>
  <c r="I787" i="36"/>
  <c r="E787" i="36" s="1"/>
  <c r="I800" i="36"/>
  <c r="E800" i="36" s="1"/>
  <c r="I816" i="36"/>
  <c r="E816" i="36" s="1"/>
  <c r="I832" i="36"/>
  <c r="E832" i="36" s="1"/>
  <c r="I848" i="36"/>
  <c r="E848" i="36" s="1"/>
  <c r="I658" i="36"/>
  <c r="E658" i="36" s="1"/>
  <c r="I674" i="36"/>
  <c r="E674" i="36" s="1"/>
  <c r="I690" i="36"/>
  <c r="E690" i="36" s="1"/>
  <c r="I706" i="36"/>
  <c r="E706" i="36" s="1"/>
  <c r="I722" i="36"/>
  <c r="E722" i="36" s="1"/>
  <c r="I738" i="36"/>
  <c r="E738" i="36" s="1"/>
  <c r="I754" i="36"/>
  <c r="E754" i="36" s="1"/>
  <c r="I770" i="36"/>
  <c r="E770" i="36" s="1"/>
  <c r="I786" i="36"/>
  <c r="E786" i="36" s="1"/>
  <c r="I798" i="36"/>
  <c r="E798" i="36" s="1"/>
  <c r="I830" i="36"/>
  <c r="E830" i="36" s="1"/>
  <c r="I850" i="36"/>
  <c r="E850" i="36" s="1"/>
  <c r="I858" i="36"/>
  <c r="E858" i="36" s="1"/>
  <c r="Q18" i="20"/>
  <c r="Q16" i="20"/>
  <c r="Q17" i="20" s="1"/>
  <c r="F398" i="21"/>
  <c r="F382" i="21"/>
  <c r="F366" i="21"/>
  <c r="F355" i="21"/>
  <c r="F347" i="21"/>
  <c r="F339" i="21"/>
  <c r="F331" i="21"/>
  <c r="F323" i="21"/>
  <c r="F315" i="21"/>
  <c r="F307" i="21"/>
  <c r="F299" i="21"/>
  <c r="F290" i="21"/>
  <c r="F239" i="21"/>
  <c r="F223" i="21"/>
  <c r="F207" i="21"/>
  <c r="F191" i="21"/>
  <c r="F175" i="21"/>
  <c r="F159" i="21"/>
  <c r="F143" i="21"/>
  <c r="F127" i="21"/>
  <c r="F111" i="21"/>
  <c r="F95" i="21"/>
  <c r="F79" i="21"/>
  <c r="F63" i="21"/>
  <c r="F47" i="21"/>
  <c r="F27" i="21"/>
  <c r="F11" i="21"/>
  <c r="F230" i="21"/>
  <c r="F214" i="21"/>
  <c r="F198" i="21"/>
  <c r="F182" i="21"/>
  <c r="F166" i="21"/>
  <c r="F150" i="21"/>
  <c r="F134" i="21"/>
  <c r="F118" i="21"/>
  <c r="F102" i="21"/>
  <c r="F86" i="21"/>
  <c r="F70" i="21"/>
  <c r="F54" i="21"/>
  <c r="F38" i="21"/>
  <c r="F22" i="21"/>
  <c r="F6" i="21"/>
  <c r="F241" i="21"/>
  <c r="F225" i="21"/>
  <c r="F209" i="21"/>
  <c r="F193" i="21"/>
  <c r="F177" i="21"/>
  <c r="F161" i="21"/>
  <c r="F145" i="21"/>
  <c r="F129" i="21"/>
  <c r="F113" i="21"/>
  <c r="F97" i="21"/>
  <c r="F81" i="21"/>
  <c r="F65" i="21"/>
  <c r="F49" i="21"/>
  <c r="F33" i="21"/>
  <c r="F17" i="21"/>
  <c r="F236" i="21"/>
  <c r="F220" i="21"/>
  <c r="F204" i="21"/>
  <c r="F188" i="21"/>
  <c r="F172" i="21"/>
  <c r="F156" i="21"/>
  <c r="F140" i="21"/>
  <c r="F124" i="21"/>
  <c r="F108" i="21"/>
  <c r="F92" i="21"/>
  <c r="F76" i="21"/>
  <c r="F60" i="21"/>
  <c r="F44" i="21"/>
  <c r="F28" i="21"/>
  <c r="F12" i="21"/>
  <c r="Q15" i="20"/>
  <c r="F235" i="21"/>
  <c r="F219" i="21"/>
  <c r="F203" i="21"/>
  <c r="F187" i="21"/>
  <c r="F171" i="21"/>
  <c r="F155" i="21"/>
  <c r="F139" i="21"/>
  <c r="F123" i="21"/>
  <c r="F107" i="21"/>
  <c r="F91" i="21"/>
  <c r="F75" i="21"/>
  <c r="F59" i="21"/>
  <c r="F43" i="21"/>
  <c r="F23" i="21"/>
  <c r="F7" i="21"/>
  <c r="F242" i="21"/>
  <c r="F226" i="21"/>
  <c r="F210" i="21"/>
  <c r="F194" i="21"/>
  <c r="F178" i="21"/>
  <c r="F162" i="21"/>
  <c r="F146" i="21"/>
  <c r="F130" i="21"/>
  <c r="F114" i="21"/>
  <c r="F98" i="21"/>
  <c r="F82" i="21"/>
  <c r="F66" i="21"/>
  <c r="F50" i="21"/>
  <c r="F34" i="21"/>
  <c r="F18" i="21"/>
  <c r="F237" i="21"/>
  <c r="F221" i="21"/>
  <c r="F205" i="21"/>
  <c r="F189" i="21"/>
  <c r="F173" i="21"/>
  <c r="F157" i="21"/>
  <c r="F141" i="21"/>
  <c r="F125" i="21"/>
  <c r="F109" i="21"/>
  <c r="F93" i="21"/>
  <c r="F77" i="21"/>
  <c r="F61" i="21"/>
  <c r="F45" i="21"/>
  <c r="F29" i="21"/>
  <c r="F13" i="21"/>
  <c r="F232" i="21"/>
  <c r="F216" i="21"/>
  <c r="F200" i="21"/>
  <c r="F184" i="21"/>
  <c r="F168" i="21"/>
  <c r="F152" i="21"/>
  <c r="F136" i="21"/>
  <c r="F120" i="21"/>
  <c r="F104" i="21"/>
  <c r="F88" i="21"/>
  <c r="F72" i="21"/>
  <c r="F56" i="21"/>
  <c r="F40" i="21"/>
  <c r="F24" i="21"/>
  <c r="F1422" i="21"/>
  <c r="F1418" i="21"/>
  <c r="F1414" i="21"/>
  <c r="F1410" i="21"/>
  <c r="F1406" i="21"/>
  <c r="F1402" i="21"/>
  <c r="F1398" i="21"/>
  <c r="F1394" i="21"/>
  <c r="F1390" i="21"/>
  <c r="F1386" i="21"/>
  <c r="F1382" i="21"/>
  <c r="F1419" i="21"/>
  <c r="F1415" i="21"/>
  <c r="F1411" i="21"/>
  <c r="F1407" i="21"/>
  <c r="F1403" i="21"/>
  <c r="F1399" i="21"/>
  <c r="F1395" i="21"/>
  <c r="F1416" i="21"/>
  <c r="F1408" i="21"/>
  <c r="F1400" i="21"/>
  <c r="F1392" i="21"/>
  <c r="F1384" i="21"/>
  <c r="F1379" i="21"/>
  <c r="F1377" i="21"/>
  <c r="F1375" i="21"/>
  <c r="F1373" i="21"/>
  <c r="F1371" i="21"/>
  <c r="F1369" i="21"/>
  <c r="F1367" i="21"/>
  <c r="F1365" i="21"/>
  <c r="F1363" i="21"/>
  <c r="F1361" i="21"/>
  <c r="F1359" i="21"/>
  <c r="F1357" i="21"/>
  <c r="F1355" i="21"/>
  <c r="F1353" i="21"/>
  <c r="F1351" i="21"/>
  <c r="F1349" i="21"/>
  <c r="F1347" i="21"/>
  <c r="F1345" i="21"/>
  <c r="F1343" i="21"/>
  <c r="F1341" i="21"/>
  <c r="F1339" i="21"/>
  <c r="F1337" i="21"/>
  <c r="F1335" i="21"/>
  <c r="F1333" i="21"/>
  <c r="F1331" i="21"/>
  <c r="F1329" i="21"/>
  <c r="F1327" i="21"/>
  <c r="F1325" i="21"/>
  <c r="F1323" i="21"/>
  <c r="F1321" i="21"/>
  <c r="F1319" i="21"/>
  <c r="F1317" i="21"/>
  <c r="F1315" i="21"/>
  <c r="F1313" i="21"/>
  <c r="F1311" i="21"/>
  <c r="F1309" i="21"/>
  <c r="F1307" i="21"/>
  <c r="F1305" i="21"/>
  <c r="F1303" i="21"/>
  <c r="F1301" i="21"/>
  <c r="F1299" i="21"/>
  <c r="F1378" i="21"/>
  <c r="F1370" i="21"/>
  <c r="F1362" i="21"/>
  <c r="F1354" i="21"/>
  <c r="F1346" i="21"/>
  <c r="F1338" i="21"/>
  <c r="F1330" i="21"/>
  <c r="F1322" i="21"/>
  <c r="F1314" i="21"/>
  <c r="F1306" i="21"/>
  <c r="F1298" i="21"/>
  <c r="F1290" i="21"/>
  <c r="F1282" i="21"/>
  <c r="F1274" i="21"/>
  <c r="F1266" i="21"/>
  <c r="F1258" i="21"/>
  <c r="F1250" i="21"/>
  <c r="F1242" i="21"/>
  <c r="F1240" i="21"/>
  <c r="F1238" i="21"/>
  <c r="F1236" i="21"/>
  <c r="F1234" i="21"/>
  <c r="F1231" i="21"/>
  <c r="F1227" i="21"/>
  <c r="F1412" i="21"/>
  <c r="F1396" i="21"/>
  <c r="F1380" i="21"/>
  <c r="F1372" i="21"/>
  <c r="F1364" i="21"/>
  <c r="F1356" i="21"/>
  <c r="F1348" i="21"/>
  <c r="F1340" i="21"/>
  <c r="F1332" i="21"/>
  <c r="F1324" i="21"/>
  <c r="F1316" i="21"/>
  <c r="F1308" i="21"/>
  <c r="F1300" i="21"/>
  <c r="F1292" i="21"/>
  <c r="F1284" i="21"/>
  <c r="F1276" i="21"/>
  <c r="F1268" i="21"/>
  <c r="F1260" i="21"/>
  <c r="F1252" i="21"/>
  <c r="F1232" i="21"/>
  <c r="F1228" i="21"/>
  <c r="F1180" i="21"/>
  <c r="F1176" i="21"/>
  <c r="F1172" i="21"/>
  <c r="F1168" i="21"/>
  <c r="F1164" i="21"/>
  <c r="F1160" i="21"/>
  <c r="F1374" i="21"/>
  <c r="F1366" i="21"/>
  <c r="F1358" i="21"/>
  <c r="F1350" i="21"/>
  <c r="F1342" i="21"/>
  <c r="F1334" i="21"/>
  <c r="F1326" i="21"/>
  <c r="F1318" i="21"/>
  <c r="F1310" i="21"/>
  <c r="F1302" i="21"/>
  <c r="F1294" i="21"/>
  <c r="F1286" i="21"/>
  <c r="F1278" i="21"/>
  <c r="F1270" i="21"/>
  <c r="F1262" i="21"/>
  <c r="F1254" i="21"/>
  <c r="F1246" i="21"/>
  <c r="F1243" i="21"/>
  <c r="F1241" i="21"/>
  <c r="F1239" i="21"/>
  <c r="F1237" i="21"/>
  <c r="F1235" i="21"/>
  <c r="F1233" i="21"/>
  <c r="F1229" i="21"/>
  <c r="F1225" i="21"/>
  <c r="F1221" i="21"/>
  <c r="F1217" i="21"/>
  <c r="F1213" i="21"/>
  <c r="F1209" i="21"/>
  <c r="F1205" i="21"/>
  <c r="F1201" i="21"/>
  <c r="F1197" i="21"/>
  <c r="F1193" i="21"/>
  <c r="F1189" i="21"/>
  <c r="F1185" i="21"/>
  <c r="F1181" i="21"/>
  <c r="F1177" i="21"/>
  <c r="F1173" i="21"/>
  <c r="F1169" i="21"/>
  <c r="F1165" i="21"/>
  <c r="F1161" i="21"/>
  <c r="F1157" i="21"/>
  <c r="F1156" i="21"/>
  <c r="F1155" i="21"/>
  <c r="F1154" i="21"/>
  <c r="F1153" i="21"/>
  <c r="F1152" i="21"/>
  <c r="F1151" i="21"/>
  <c r="F1150" i="21"/>
  <c r="F1149" i="21"/>
  <c r="F1148" i="21"/>
  <c r="F1147" i="21"/>
  <c r="F1146" i="21"/>
  <c r="F1145" i="21"/>
  <c r="F1144" i="21"/>
  <c r="F1143" i="21"/>
  <c r="F1142" i="21"/>
  <c r="F1141" i="21"/>
  <c r="F1140" i="21"/>
  <c r="F1139" i="21"/>
  <c r="F1138" i="21"/>
  <c r="F1137" i="21"/>
  <c r="F1136" i="21"/>
  <c r="F1135" i="21"/>
  <c r="F1134" i="21"/>
  <c r="F1133" i="21"/>
  <c r="F1132" i="21"/>
  <c r="F1131" i="21"/>
  <c r="F1130" i="21"/>
  <c r="F1129" i="21"/>
  <c r="F1128" i="21"/>
  <c r="F1127" i="21"/>
  <c r="F1126" i="21"/>
  <c r="F1125" i="21"/>
  <c r="F1124" i="21"/>
  <c r="F1123" i="21"/>
  <c r="F1122" i="21"/>
  <c r="F1121" i="21"/>
  <c r="F1120" i="21"/>
  <c r="F1119" i="21"/>
  <c r="F1118" i="21"/>
  <c r="F1117" i="21"/>
  <c r="F1116" i="21"/>
  <c r="F1115" i="21"/>
  <c r="F1114" i="21"/>
  <c r="F1113" i="21"/>
  <c r="F1112" i="21"/>
  <c r="F1111" i="21"/>
  <c r="F1110" i="21"/>
  <c r="F1109" i="21"/>
  <c r="F1108" i="21"/>
  <c r="F1107" i="21"/>
  <c r="F1360" i="21"/>
  <c r="F1328" i="21"/>
  <c r="F1296" i="21"/>
  <c r="F1264" i="21"/>
  <c r="F1226" i="21"/>
  <c r="F1218" i="21"/>
  <c r="F1210" i="21"/>
  <c r="F1202" i="21"/>
  <c r="F1194" i="21"/>
  <c r="F1186" i="21"/>
  <c r="F1178" i="21"/>
  <c r="F1170" i="21"/>
  <c r="F1162" i="21"/>
  <c r="F1420" i="21"/>
  <c r="F1388" i="21"/>
  <c r="F1352" i="21"/>
  <c r="F1320" i="21"/>
  <c r="F1288" i="21"/>
  <c r="F1256" i="21"/>
  <c r="F1376" i="21"/>
  <c r="F1344" i="21"/>
  <c r="F1312" i="21"/>
  <c r="F1280" i="21"/>
  <c r="F1248" i="21"/>
  <c r="F1230" i="21"/>
  <c r="F1222" i="21"/>
  <c r="F1214" i="21"/>
  <c r="F1206" i="21"/>
  <c r="F1198" i="21"/>
  <c r="F1190" i="21"/>
  <c r="F1182" i="21"/>
  <c r="F1174" i="21"/>
  <c r="F1166" i="21"/>
  <c r="F1158" i="21"/>
  <c r="F1071" i="21"/>
  <c r="F1067" i="21"/>
  <c r="F1063" i="21"/>
  <c r="F1059" i="21"/>
  <c r="F1055" i="21"/>
  <c r="F1051" i="21"/>
  <c r="F1047" i="21"/>
  <c r="F1404" i="21"/>
  <c r="F1368" i="21"/>
  <c r="F1336" i="21"/>
  <c r="F1304" i="21"/>
  <c r="F1272" i="21"/>
  <c r="F1072" i="21"/>
  <c r="F1068" i="21"/>
  <c r="F1064" i="21"/>
  <c r="F1060" i="21"/>
  <c r="F1056" i="21"/>
  <c r="F1052" i="21"/>
  <c r="F1048" i="21"/>
  <c r="F798" i="21"/>
  <c r="F797" i="21"/>
  <c r="F796" i="21"/>
  <c r="F795" i="21"/>
  <c r="F794" i="21"/>
  <c r="F793" i="21"/>
  <c r="F792" i="21"/>
  <c r="F791" i="21"/>
  <c r="F790" i="21"/>
  <c r="F789" i="21"/>
  <c r="F788" i="21"/>
  <c r="F787" i="21"/>
  <c r="F786" i="21"/>
  <c r="F785" i="21"/>
  <c r="F784" i="21"/>
  <c r="F783" i="21"/>
  <c r="F782" i="21"/>
  <c r="F781" i="21"/>
  <c r="F780" i="21"/>
  <c r="F779" i="21"/>
  <c r="F778" i="21"/>
  <c r="F777" i="21"/>
  <c r="F776" i="21"/>
  <c r="F775" i="21"/>
  <c r="F774" i="21"/>
  <c r="F773" i="21"/>
  <c r="F772" i="21"/>
  <c r="F771" i="21"/>
  <c r="F770" i="21"/>
  <c r="F769" i="21"/>
  <c r="F768" i="21"/>
  <c r="F767" i="21"/>
  <c r="F766" i="21"/>
  <c r="F765" i="21"/>
  <c r="F764" i="21"/>
  <c r="F763" i="21"/>
  <c r="F762" i="21"/>
  <c r="F761" i="21"/>
  <c r="F760" i="21"/>
  <c r="F759" i="21"/>
  <c r="F758" i="21"/>
  <c r="F757" i="21"/>
  <c r="F756" i="21"/>
  <c r="F755" i="21"/>
  <c r="F754" i="21"/>
  <c r="F753" i="21"/>
  <c r="F752" i="21"/>
  <c r="F751" i="21"/>
  <c r="F750" i="21"/>
  <c r="F749" i="21"/>
  <c r="F748" i="21"/>
  <c r="F747" i="21"/>
  <c r="F746" i="21"/>
  <c r="F745" i="21"/>
  <c r="F744" i="21"/>
  <c r="F743" i="21"/>
  <c r="F742" i="21"/>
  <c r="F741" i="21"/>
  <c r="F740" i="21"/>
  <c r="F739" i="21"/>
  <c r="F738" i="21"/>
  <c r="F737" i="21"/>
  <c r="F736" i="21"/>
  <c r="F735" i="21"/>
  <c r="F734" i="21"/>
  <c r="F733" i="21"/>
  <c r="F732" i="21"/>
  <c r="F731" i="21"/>
  <c r="F730" i="21"/>
  <c r="F729" i="21"/>
  <c r="F728" i="21"/>
  <c r="F727" i="21"/>
  <c r="F726" i="21"/>
  <c r="F725" i="21"/>
  <c r="F724" i="21"/>
  <c r="F723" i="21"/>
  <c r="F722" i="21"/>
  <c r="F721" i="21"/>
  <c r="F720" i="21"/>
  <c r="F719" i="21"/>
  <c r="F718" i="21"/>
  <c r="F717" i="21"/>
  <c r="F716" i="21"/>
  <c r="F715" i="21"/>
  <c r="F714" i="21"/>
  <c r="F713" i="21"/>
  <c r="F712" i="21"/>
  <c r="F711" i="21"/>
  <c r="F710" i="21"/>
  <c r="F709" i="21"/>
  <c r="F708" i="21"/>
  <c r="F707" i="21"/>
  <c r="F706" i="21"/>
  <c r="F705" i="21"/>
  <c r="F704" i="21"/>
  <c r="F703" i="21"/>
  <c r="F702" i="21"/>
  <c r="F701" i="21"/>
  <c r="F700" i="21"/>
  <c r="F699" i="21"/>
  <c r="F698" i="21"/>
  <c r="F697" i="21"/>
  <c r="F696" i="21"/>
  <c r="F695" i="21"/>
  <c r="F694" i="21"/>
  <c r="F693" i="21"/>
  <c r="F692" i="21"/>
  <c r="F691" i="21"/>
  <c r="F690" i="21"/>
  <c r="F689" i="21"/>
  <c r="F688" i="21"/>
  <c r="F687" i="21"/>
  <c r="F686" i="21"/>
  <c r="F685" i="21"/>
  <c r="F684" i="21"/>
  <c r="F683" i="21"/>
  <c r="F682" i="21"/>
  <c r="F681" i="21"/>
  <c r="F680" i="21"/>
  <c r="F679" i="21"/>
  <c r="F678" i="21"/>
  <c r="F677" i="21"/>
  <c r="F676" i="21"/>
  <c r="F675" i="21"/>
  <c r="F674" i="21"/>
  <c r="F673" i="21"/>
  <c r="F672" i="21"/>
  <c r="F671" i="21"/>
  <c r="F670" i="21"/>
  <c r="F669" i="21"/>
  <c r="F668" i="21"/>
  <c r="F667" i="21"/>
  <c r="F666" i="21"/>
  <c r="F665" i="21"/>
  <c r="F664" i="21"/>
  <c r="F663" i="21"/>
  <c r="F662" i="21"/>
  <c r="F661" i="21"/>
  <c r="F660" i="21"/>
  <c r="F659" i="21"/>
  <c r="F658" i="21"/>
  <c r="F657" i="21"/>
  <c r="F656" i="21"/>
  <c r="F655" i="21"/>
  <c r="F654" i="21"/>
  <c r="F653" i="21"/>
  <c r="F652" i="21"/>
  <c r="F651" i="21"/>
  <c r="F650" i="21"/>
  <c r="F649" i="21"/>
  <c r="F648" i="21"/>
  <c r="F647" i="21"/>
  <c r="F646" i="21"/>
  <c r="F645" i="21"/>
  <c r="F644" i="21"/>
  <c r="F643" i="21"/>
  <c r="F642" i="21"/>
  <c r="F641" i="21"/>
  <c r="F640" i="21"/>
  <c r="F639" i="21"/>
  <c r="F638" i="21"/>
  <c r="F637" i="21"/>
  <c r="F636" i="21"/>
  <c r="F635" i="21"/>
  <c r="F634" i="21"/>
  <c r="F633" i="21"/>
  <c r="F632" i="21"/>
  <c r="F631" i="21"/>
  <c r="F630" i="21"/>
  <c r="F629" i="21"/>
  <c r="F628" i="21"/>
  <c r="F627" i="21"/>
  <c r="F626" i="21"/>
  <c r="F625" i="21"/>
  <c r="F624" i="21"/>
  <c r="F623" i="21"/>
  <c r="F622" i="21"/>
  <c r="F621" i="21"/>
  <c r="F620" i="21"/>
  <c r="F619" i="21"/>
  <c r="F618" i="21"/>
  <c r="F617" i="21"/>
  <c r="F616" i="21"/>
  <c r="F492" i="21"/>
  <c r="F488" i="21"/>
  <c r="F484" i="21"/>
  <c r="F480" i="21"/>
  <c r="F476" i="21"/>
  <c r="F472" i="21"/>
  <c r="F500" i="21"/>
  <c r="F469" i="21"/>
  <c r="F466" i="21"/>
  <c r="F461" i="21"/>
  <c r="F457" i="21"/>
  <c r="F453" i="21"/>
  <c r="F449" i="21"/>
  <c r="F445" i="21"/>
  <c r="F441" i="21"/>
  <c r="F437" i="21"/>
  <c r="F433" i="21"/>
  <c r="F429" i="21"/>
  <c r="F425" i="21"/>
  <c r="F421" i="21"/>
  <c r="F417" i="21"/>
  <c r="F413" i="21"/>
  <c r="F494" i="21"/>
  <c r="F490" i="21"/>
  <c r="F486" i="21"/>
  <c r="F482" i="21"/>
  <c r="F478" i="21"/>
  <c r="F474" i="21"/>
  <c r="F464" i="21"/>
  <c r="F458" i="21"/>
  <c r="F454" i="21"/>
  <c r="F450" i="21"/>
  <c r="F446" i="21"/>
  <c r="F442" i="21"/>
  <c r="F438" i="21"/>
  <c r="F434" i="21"/>
  <c r="F430" i="21"/>
  <c r="F426" i="21"/>
  <c r="F422" i="21"/>
  <c r="F418" i="21"/>
  <c r="F496" i="21"/>
  <c r="F498" i="21"/>
  <c r="F493" i="21"/>
  <c r="F489" i="21"/>
  <c r="F485" i="21"/>
  <c r="F481" i="21"/>
  <c r="F477" i="21"/>
  <c r="F473" i="21"/>
  <c r="F468" i="21"/>
  <c r="F460" i="21"/>
  <c r="F456" i="21"/>
  <c r="F452" i="21"/>
  <c r="F448" i="21"/>
  <c r="F444" i="21"/>
  <c r="F440" i="21"/>
  <c r="F436" i="21"/>
  <c r="F432" i="21"/>
  <c r="F428" i="21"/>
  <c r="F424" i="21"/>
  <c r="F420" i="21"/>
  <c r="F416" i="21"/>
  <c r="F412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414" i="21"/>
  <c r="F231" i="21"/>
  <c r="F215" i="21"/>
  <c r="F199" i="21"/>
  <c r="F183" i="21"/>
  <c r="F167" i="21"/>
  <c r="F151" i="21"/>
  <c r="F135" i="21"/>
  <c r="F119" i="21"/>
  <c r="F103" i="21"/>
  <c r="F87" i="21"/>
  <c r="F71" i="21"/>
  <c r="F55" i="21"/>
  <c r="F39" i="21"/>
  <c r="F19" i="21"/>
  <c r="F238" i="21"/>
  <c r="F222" i="21"/>
  <c r="F206" i="21"/>
  <c r="F190" i="21"/>
  <c r="F174" i="21"/>
  <c r="F158" i="21"/>
  <c r="F142" i="21"/>
  <c r="F126" i="21"/>
  <c r="F110" i="21"/>
  <c r="F94" i="21"/>
  <c r="F78" i="21"/>
  <c r="F62" i="21"/>
  <c r="F46" i="21"/>
  <c r="F30" i="21"/>
  <c r="F14" i="21"/>
  <c r="F233" i="21"/>
  <c r="F217" i="21"/>
  <c r="F201" i="21"/>
  <c r="F185" i="21"/>
  <c r="F169" i="21"/>
  <c r="F153" i="21"/>
  <c r="F137" i="21"/>
  <c r="F121" i="21"/>
  <c r="F105" i="21"/>
  <c r="F89" i="21"/>
  <c r="F73" i="21"/>
  <c r="F57" i="21"/>
  <c r="F41" i="21"/>
  <c r="F25" i="21"/>
  <c r="F9" i="21"/>
  <c r="F244" i="21"/>
  <c r="F228" i="21"/>
  <c r="F212" i="21"/>
  <c r="F196" i="21"/>
  <c r="F180" i="21"/>
  <c r="F164" i="21"/>
  <c r="F148" i="21"/>
  <c r="F132" i="21"/>
  <c r="F116" i="21"/>
  <c r="F100" i="21"/>
  <c r="F84" i="21"/>
  <c r="F68" i="21"/>
  <c r="F52" i="21"/>
  <c r="F36" i="21"/>
  <c r="F20" i="21"/>
  <c r="F4" i="21"/>
  <c r="F243" i="21"/>
  <c r="F227" i="21"/>
  <c r="F211" i="21"/>
  <c r="F195" i="21"/>
  <c r="F179" i="21"/>
  <c r="F163" i="21"/>
  <c r="F147" i="21"/>
  <c r="F131" i="21"/>
  <c r="F115" i="21"/>
  <c r="F99" i="21"/>
  <c r="F83" i="21"/>
  <c r="F67" i="21"/>
  <c r="F51" i="21"/>
  <c r="F35" i="21"/>
  <c r="F15" i="21"/>
  <c r="F234" i="21"/>
  <c r="F218" i="21"/>
  <c r="F202" i="21"/>
  <c r="F186" i="21"/>
  <c r="F170" i="21"/>
  <c r="F154" i="21"/>
  <c r="F138" i="21"/>
  <c r="F122" i="21"/>
  <c r="F106" i="21"/>
  <c r="F90" i="21"/>
  <c r="F74" i="21"/>
  <c r="F58" i="21"/>
  <c r="F42" i="21"/>
  <c r="F26" i="21"/>
  <c r="F10" i="21"/>
  <c r="F229" i="21"/>
  <c r="F213" i="21"/>
  <c r="F197" i="21"/>
  <c r="F181" i="21"/>
  <c r="F165" i="21"/>
  <c r="F149" i="21"/>
  <c r="F133" i="21"/>
  <c r="F117" i="21"/>
  <c r="F101" i="21"/>
  <c r="F85" i="21"/>
  <c r="F69" i="21"/>
  <c r="F53" i="21"/>
  <c r="F37" i="21"/>
  <c r="F21" i="21"/>
  <c r="F5" i="21"/>
  <c r="F240" i="21"/>
  <c r="F224" i="21"/>
  <c r="F208" i="21"/>
  <c r="F192" i="21"/>
  <c r="F176" i="21"/>
  <c r="F160" i="21"/>
  <c r="F144" i="21"/>
  <c r="F128" i="21"/>
  <c r="F112" i="21"/>
  <c r="F96" i="21"/>
  <c r="F80" i="21"/>
  <c r="F64" i="21"/>
  <c r="F48" i="21"/>
  <c r="F32" i="21"/>
  <c r="F16" i="21"/>
  <c r="F31" i="21"/>
  <c r="I1418" i="21" l="1"/>
  <c r="E1418" i="21" s="1"/>
  <c r="I1410" i="21"/>
  <c r="E1410" i="21" s="1"/>
  <c r="I1402" i="21"/>
  <c r="E1402" i="21" s="1"/>
  <c r="I1394" i="21"/>
  <c r="E1394" i="21" s="1"/>
  <c r="I1386" i="21"/>
  <c r="E1386" i="21" s="1"/>
  <c r="I1414" i="21"/>
  <c r="E1414" i="21" s="1"/>
  <c r="I1398" i="21"/>
  <c r="E1398" i="21" s="1"/>
  <c r="I1382" i="21"/>
  <c r="E1382" i="21" s="1"/>
  <c r="I1422" i="21"/>
  <c r="E1422" i="21" s="1"/>
  <c r="I1390" i="21"/>
  <c r="E1390" i="21" s="1"/>
  <c r="I1406" i="21"/>
  <c r="E1406" i="21" s="1"/>
  <c r="I798" i="21"/>
  <c r="E798" i="21" s="1"/>
  <c r="I797" i="21"/>
  <c r="E797" i="21" s="1"/>
  <c r="I796" i="21"/>
  <c r="E796" i="21" s="1"/>
  <c r="I795" i="21"/>
  <c r="E795" i="21" s="1"/>
  <c r="I794" i="21"/>
  <c r="E794" i="21" s="1"/>
  <c r="I793" i="21"/>
  <c r="E793" i="21" s="1"/>
  <c r="I792" i="21"/>
  <c r="E792" i="21" s="1"/>
  <c r="I791" i="21"/>
  <c r="E791" i="21" s="1"/>
  <c r="I790" i="21"/>
  <c r="E790" i="21" s="1"/>
  <c r="I789" i="21"/>
  <c r="E789" i="21" s="1"/>
  <c r="I788" i="21"/>
  <c r="E788" i="21" s="1"/>
  <c r="I787" i="21"/>
  <c r="E787" i="21" s="1"/>
  <c r="I786" i="21"/>
  <c r="E786" i="21" s="1"/>
  <c r="I358" i="21"/>
  <c r="E358" i="21" s="1"/>
  <c r="I356" i="21"/>
  <c r="E356" i="21" s="1"/>
  <c r="I354" i="21"/>
  <c r="E354" i="21" s="1"/>
  <c r="J30" i="20"/>
  <c r="I289" i="21"/>
  <c r="E289" i="21" s="1"/>
  <c r="I285" i="21"/>
  <c r="E285" i="21" s="1"/>
  <c r="J29" i="20"/>
  <c r="J25" i="20"/>
  <c r="J21" i="20"/>
  <c r="J16" i="20"/>
  <c r="J9" i="20"/>
  <c r="I291" i="21"/>
  <c r="E291" i="21" s="1"/>
  <c r="I287" i="21"/>
  <c r="E287" i="21" s="1"/>
  <c r="I283" i="21"/>
  <c r="E283" i="21" s="1"/>
  <c r="I282" i="21"/>
  <c r="E282" i="21" s="1"/>
  <c r="I281" i="21"/>
  <c r="E281" i="21" s="1"/>
  <c r="I280" i="21"/>
  <c r="E280" i="21" s="1"/>
  <c r="I279" i="21"/>
  <c r="E279" i="21" s="1"/>
  <c r="I278" i="21"/>
  <c r="E278" i="21" s="1"/>
  <c r="I277" i="21"/>
  <c r="E277" i="21" s="1"/>
  <c r="I276" i="21"/>
  <c r="E276" i="21" s="1"/>
  <c r="I275" i="21"/>
  <c r="E275" i="21" s="1"/>
  <c r="I274" i="21"/>
  <c r="E274" i="21" s="1"/>
  <c r="I273" i="21"/>
  <c r="E273" i="21" s="1"/>
  <c r="I272" i="21"/>
  <c r="E272" i="21" s="1"/>
  <c r="I271" i="21"/>
  <c r="E271" i="21" s="1"/>
  <c r="I270" i="21"/>
  <c r="E270" i="21" s="1"/>
  <c r="I269" i="21"/>
  <c r="E269" i="21" s="1"/>
  <c r="I268" i="21"/>
  <c r="E268" i="21" s="1"/>
  <c r="I267" i="21"/>
  <c r="E267" i="21" s="1"/>
  <c r="I256" i="21"/>
  <c r="E256" i="21" s="1"/>
  <c r="I245" i="21"/>
  <c r="E245" i="21" s="1"/>
  <c r="I261" i="21"/>
  <c r="E261" i="21" s="1"/>
  <c r="I250" i="21"/>
  <c r="E250" i="21" s="1"/>
  <c r="I266" i="21"/>
  <c r="E266" i="21" s="1"/>
  <c r="I259" i="21"/>
  <c r="E259" i="21" s="1"/>
  <c r="I5" i="21"/>
  <c r="E5" i="21" s="1"/>
  <c r="I9" i="21"/>
  <c r="E9" i="21" s="1"/>
  <c r="I13" i="21"/>
  <c r="E13" i="21" s="1"/>
  <c r="I17" i="21"/>
  <c r="E17" i="21" s="1"/>
  <c r="I21" i="21"/>
  <c r="E21" i="21" s="1"/>
  <c r="I25" i="21"/>
  <c r="E25" i="21" s="1"/>
  <c r="I29" i="21"/>
  <c r="E29" i="21" s="1"/>
  <c r="I33" i="21"/>
  <c r="E33" i="21" s="1"/>
  <c r="I37" i="21"/>
  <c r="E37" i="21" s="1"/>
  <c r="I41" i="21"/>
  <c r="E41" i="21" s="1"/>
  <c r="I45" i="21"/>
  <c r="E45" i="21" s="1"/>
  <c r="I49" i="21"/>
  <c r="E49" i="21" s="1"/>
  <c r="I53" i="21"/>
  <c r="E53" i="21" s="1"/>
  <c r="I57" i="21"/>
  <c r="E57" i="21" s="1"/>
  <c r="I61" i="21"/>
  <c r="E61" i="21" s="1"/>
  <c r="I65" i="21"/>
  <c r="E65" i="21" s="1"/>
  <c r="I69" i="21"/>
  <c r="E69" i="21" s="1"/>
  <c r="I73" i="21"/>
  <c r="E73" i="21" s="1"/>
  <c r="I77" i="21"/>
  <c r="E77" i="21" s="1"/>
  <c r="I81" i="21"/>
  <c r="E81" i="21" s="1"/>
  <c r="I85" i="21"/>
  <c r="E85" i="21" s="1"/>
  <c r="I89" i="21"/>
  <c r="E89" i="21" s="1"/>
  <c r="I93" i="21"/>
  <c r="E93" i="21" s="1"/>
  <c r="I97" i="21"/>
  <c r="E97" i="21" s="1"/>
  <c r="I101" i="21"/>
  <c r="E101" i="21" s="1"/>
  <c r="I105" i="21"/>
  <c r="E105" i="21" s="1"/>
  <c r="I109" i="21"/>
  <c r="E109" i="21" s="1"/>
  <c r="I113" i="21"/>
  <c r="E113" i="21" s="1"/>
  <c r="I117" i="21"/>
  <c r="E117" i="21" s="1"/>
  <c r="I121" i="21"/>
  <c r="E121" i="21" s="1"/>
  <c r="I125" i="21"/>
  <c r="E125" i="21" s="1"/>
  <c r="I129" i="21"/>
  <c r="E129" i="21" s="1"/>
  <c r="I133" i="21"/>
  <c r="E133" i="21" s="1"/>
  <c r="I137" i="21"/>
  <c r="E137" i="21" s="1"/>
  <c r="I141" i="21"/>
  <c r="E141" i="21" s="1"/>
  <c r="I145" i="21"/>
  <c r="E145" i="21" s="1"/>
  <c r="I149" i="21"/>
  <c r="E149" i="21" s="1"/>
  <c r="I153" i="21"/>
  <c r="E153" i="21" s="1"/>
  <c r="I157" i="21"/>
  <c r="E157" i="21" s="1"/>
  <c r="I161" i="21"/>
  <c r="E161" i="21" s="1"/>
  <c r="I165" i="21"/>
  <c r="E165" i="21" s="1"/>
  <c r="I169" i="21"/>
  <c r="E169" i="21" s="1"/>
  <c r="I173" i="21"/>
  <c r="E173" i="21" s="1"/>
  <c r="I177" i="21"/>
  <c r="E177" i="21" s="1"/>
  <c r="I181" i="21"/>
  <c r="E181" i="21" s="1"/>
  <c r="I185" i="21"/>
  <c r="E185" i="21" s="1"/>
  <c r="I189" i="21"/>
  <c r="E189" i="21" s="1"/>
  <c r="I193" i="21"/>
  <c r="E193" i="21" s="1"/>
  <c r="I197" i="21"/>
  <c r="E197" i="21" s="1"/>
  <c r="I201" i="21"/>
  <c r="E201" i="21" s="1"/>
  <c r="I205" i="21"/>
  <c r="E205" i="21" s="1"/>
  <c r="I209" i="21"/>
  <c r="E209" i="21" s="1"/>
  <c r="I213" i="21"/>
  <c r="E213" i="21" s="1"/>
  <c r="I217" i="21"/>
  <c r="E217" i="21" s="1"/>
  <c r="I221" i="21"/>
  <c r="E221" i="21" s="1"/>
  <c r="I225" i="21"/>
  <c r="E225" i="21" s="1"/>
  <c r="I229" i="21"/>
  <c r="E229" i="21" s="1"/>
  <c r="I233" i="21"/>
  <c r="E233" i="21" s="1"/>
  <c r="I237" i="21"/>
  <c r="E237" i="21" s="1"/>
  <c r="I241" i="21"/>
  <c r="E241" i="21" s="1"/>
  <c r="I362" i="21"/>
  <c r="E362" i="21" s="1"/>
  <c r="I370" i="21"/>
  <c r="E370" i="21" s="1"/>
  <c r="I378" i="21"/>
  <c r="E378" i="21" s="1"/>
  <c r="I386" i="21"/>
  <c r="E386" i="21" s="1"/>
  <c r="I394" i="21"/>
  <c r="E394" i="21" s="1"/>
  <c r="I402" i="21"/>
  <c r="E402" i="21" s="1"/>
  <c r="I410" i="21"/>
  <c r="E410" i="21" s="1"/>
  <c r="I297" i="21"/>
  <c r="E297" i="21" s="1"/>
  <c r="I305" i="21"/>
  <c r="E305" i="21" s="1"/>
  <c r="I313" i="21"/>
  <c r="E313" i="21" s="1"/>
  <c r="I321" i="21"/>
  <c r="E321" i="21" s="1"/>
  <c r="I329" i="21"/>
  <c r="E329" i="21" s="1"/>
  <c r="I337" i="21"/>
  <c r="E337" i="21" s="1"/>
  <c r="I345" i="21"/>
  <c r="E345" i="21" s="1"/>
  <c r="I353" i="21"/>
  <c r="E353" i="21" s="1"/>
  <c r="I363" i="21"/>
  <c r="E363" i="21" s="1"/>
  <c r="I371" i="21"/>
  <c r="E371" i="21" s="1"/>
  <c r="I379" i="21"/>
  <c r="E379" i="21" s="1"/>
  <c r="I387" i="21"/>
  <c r="E387" i="21" s="1"/>
  <c r="I395" i="21"/>
  <c r="E395" i="21" s="1"/>
  <c r="I403" i="21"/>
  <c r="E403" i="21" s="1"/>
  <c r="I411" i="21"/>
  <c r="E411" i="21" s="1"/>
  <c r="I298" i="21"/>
  <c r="E298" i="21" s="1"/>
  <c r="I306" i="21"/>
  <c r="E306" i="21" s="1"/>
  <c r="I314" i="21"/>
  <c r="E314" i="21" s="1"/>
  <c r="I322" i="21"/>
  <c r="E322" i="21" s="1"/>
  <c r="I330" i="21"/>
  <c r="E330" i="21" s="1"/>
  <c r="I338" i="21"/>
  <c r="E338" i="21" s="1"/>
  <c r="I346" i="21"/>
  <c r="E346" i="21" s="1"/>
  <c r="I361" i="21"/>
  <c r="E361" i="21" s="1"/>
  <c r="I369" i="21"/>
  <c r="E369" i="21" s="1"/>
  <c r="I377" i="21"/>
  <c r="E377" i="21" s="1"/>
  <c r="I385" i="21"/>
  <c r="E385" i="21" s="1"/>
  <c r="I393" i="21"/>
  <c r="E393" i="21" s="1"/>
  <c r="I401" i="21"/>
  <c r="E401" i="21" s="1"/>
  <c r="I409" i="21"/>
  <c r="E409" i="21" s="1"/>
  <c r="I421" i="21"/>
  <c r="E421" i="21" s="1"/>
  <c r="I437" i="21"/>
  <c r="E437" i="21" s="1"/>
  <c r="I453" i="21"/>
  <c r="E453" i="21" s="1"/>
  <c r="I420" i="21"/>
  <c r="E420" i="21" s="1"/>
  <c r="I436" i="21"/>
  <c r="E436" i="21" s="1"/>
  <c r="I452" i="21"/>
  <c r="E452" i="21" s="1"/>
  <c r="I423" i="21"/>
  <c r="E423" i="21" s="1"/>
  <c r="I439" i="21"/>
  <c r="E439" i="21" s="1"/>
  <c r="I455" i="21"/>
  <c r="E455" i="21" s="1"/>
  <c r="I467" i="21"/>
  <c r="E467" i="21" s="1"/>
  <c r="I506" i="21"/>
  <c r="E506" i="21" s="1"/>
  <c r="I514" i="21"/>
  <c r="E514" i="21" s="1"/>
  <c r="I522" i="21"/>
  <c r="E522" i="21" s="1"/>
  <c r="I530" i="21"/>
  <c r="E530" i="21" s="1"/>
  <c r="I538" i="21"/>
  <c r="E538" i="21" s="1"/>
  <c r="I546" i="21"/>
  <c r="E546" i="21" s="1"/>
  <c r="I554" i="21"/>
  <c r="E554" i="21" s="1"/>
  <c r="I562" i="21"/>
  <c r="E562" i="21" s="1"/>
  <c r="I622" i="21"/>
  <c r="E622" i="21" s="1"/>
  <c r="I638" i="21"/>
  <c r="E638" i="21" s="1"/>
  <c r="I654" i="21"/>
  <c r="E654" i="21" s="1"/>
  <c r="I670" i="21"/>
  <c r="E670" i="21" s="1"/>
  <c r="I686" i="21"/>
  <c r="E686" i="21" s="1"/>
  <c r="I702" i="21"/>
  <c r="E702" i="21" s="1"/>
  <c r="I718" i="21"/>
  <c r="E718" i="21" s="1"/>
  <c r="I734" i="21"/>
  <c r="E734" i="21" s="1"/>
  <c r="I750" i="21"/>
  <c r="E750" i="21" s="1"/>
  <c r="I766" i="21"/>
  <c r="E766" i="21" s="1"/>
  <c r="I782" i="21"/>
  <c r="E782" i="21" s="1"/>
  <c r="I414" i="21"/>
  <c r="E414" i="21" s="1"/>
  <c r="I430" i="21"/>
  <c r="E430" i="21" s="1"/>
  <c r="I446" i="21"/>
  <c r="E446" i="21" s="1"/>
  <c r="I474" i="21"/>
  <c r="E474" i="21" s="1"/>
  <c r="I490" i="21"/>
  <c r="E490" i="21" s="1"/>
  <c r="I627" i="21"/>
  <c r="E627" i="21" s="1"/>
  <c r="I643" i="21"/>
  <c r="E643" i="21" s="1"/>
  <c r="I659" i="21"/>
  <c r="E659" i="21" s="1"/>
  <c r="I675" i="21"/>
  <c r="E675" i="21" s="1"/>
  <c r="I691" i="21"/>
  <c r="E691" i="21" s="1"/>
  <c r="I707" i="21"/>
  <c r="E707" i="21" s="1"/>
  <c r="I723" i="21"/>
  <c r="E723" i="21" s="1"/>
  <c r="I739" i="21"/>
  <c r="E739" i="21" s="1"/>
  <c r="I755" i="21"/>
  <c r="E755" i="21" s="1"/>
  <c r="I771" i="21"/>
  <c r="E771" i="21" s="1"/>
  <c r="I473" i="21"/>
  <c r="E473" i="21" s="1"/>
  <c r="I489" i="21"/>
  <c r="E489" i="21" s="1"/>
  <c r="I500" i="21"/>
  <c r="E500" i="21" s="1"/>
  <c r="I508" i="21"/>
  <c r="E508" i="21" s="1"/>
  <c r="I516" i="21"/>
  <c r="E516" i="21" s="1"/>
  <c r="I524" i="21"/>
  <c r="E524" i="21" s="1"/>
  <c r="I532" i="21"/>
  <c r="E532" i="21" s="1"/>
  <c r="I540" i="21"/>
  <c r="E540" i="21" s="1"/>
  <c r="I548" i="21"/>
  <c r="E548" i="21" s="1"/>
  <c r="I556" i="21"/>
  <c r="E556" i="21" s="1"/>
  <c r="I564" i="21"/>
  <c r="E564" i="21" s="1"/>
  <c r="I624" i="21"/>
  <c r="E624" i="21" s="1"/>
  <c r="I640" i="21"/>
  <c r="E640" i="21" s="1"/>
  <c r="I656" i="21"/>
  <c r="E656" i="21" s="1"/>
  <c r="I672" i="21"/>
  <c r="E672" i="21" s="1"/>
  <c r="I688" i="21"/>
  <c r="E688" i="21" s="1"/>
  <c r="I704" i="21"/>
  <c r="E704" i="21" s="1"/>
  <c r="I720" i="21"/>
  <c r="E720" i="21" s="1"/>
  <c r="I736" i="21"/>
  <c r="E736" i="21" s="1"/>
  <c r="I752" i="21"/>
  <c r="E752" i="21" s="1"/>
  <c r="I768" i="21"/>
  <c r="E768" i="21" s="1"/>
  <c r="I784" i="21"/>
  <c r="E784" i="21" s="1"/>
  <c r="I476" i="21"/>
  <c r="E476" i="21" s="1"/>
  <c r="I492" i="21"/>
  <c r="E492" i="21" s="1"/>
  <c r="I505" i="21"/>
  <c r="E505" i="21" s="1"/>
  <c r="I513" i="21"/>
  <c r="E513" i="21" s="1"/>
  <c r="I521" i="21"/>
  <c r="E521" i="21" s="1"/>
  <c r="I529" i="21"/>
  <c r="E529" i="21" s="1"/>
  <c r="I537" i="21"/>
  <c r="E537" i="21" s="1"/>
  <c r="I545" i="21"/>
  <c r="E545" i="21" s="1"/>
  <c r="I553" i="21"/>
  <c r="E553" i="21" s="1"/>
  <c r="I561" i="21"/>
  <c r="E561" i="21" s="1"/>
  <c r="I569" i="21"/>
  <c r="E569" i="21" s="1"/>
  <c r="I617" i="21"/>
  <c r="E617" i="21" s="1"/>
  <c r="I633" i="21"/>
  <c r="E633" i="21" s="1"/>
  <c r="I649" i="21"/>
  <c r="E649" i="21" s="1"/>
  <c r="I665" i="21"/>
  <c r="E665" i="21" s="1"/>
  <c r="I681" i="21"/>
  <c r="E681" i="21" s="1"/>
  <c r="I697" i="21"/>
  <c r="E697" i="21" s="1"/>
  <c r="I713" i="21"/>
  <c r="E713" i="21" s="1"/>
  <c r="I729" i="21"/>
  <c r="E729" i="21" s="1"/>
  <c r="I745" i="21"/>
  <c r="E745" i="21" s="1"/>
  <c r="I761" i="21"/>
  <c r="E761" i="21" s="1"/>
  <c r="I777" i="21"/>
  <c r="E777" i="21" s="1"/>
  <c r="I820" i="21"/>
  <c r="E820" i="21" s="1"/>
  <c r="I828" i="21"/>
  <c r="E828" i="21" s="1"/>
  <c r="I836" i="21"/>
  <c r="E836" i="21" s="1"/>
  <c r="I844" i="21"/>
  <c r="E844" i="21" s="1"/>
  <c r="I852" i="21"/>
  <c r="E852" i="21" s="1"/>
  <c r="I860" i="21"/>
  <c r="E860" i="21" s="1"/>
  <c r="I868" i="21"/>
  <c r="E868" i="21" s="1"/>
  <c r="I876" i="21"/>
  <c r="E876" i="21" s="1"/>
  <c r="I884" i="21"/>
  <c r="E884" i="21" s="1"/>
  <c r="I892" i="21"/>
  <c r="E892" i="21" s="1"/>
  <c r="I900" i="21"/>
  <c r="E900" i="21" s="1"/>
  <c r="I908" i="21"/>
  <c r="E908" i="21" s="1"/>
  <c r="I916" i="21"/>
  <c r="E916" i="21" s="1"/>
  <c r="I924" i="21"/>
  <c r="E924" i="21" s="1"/>
  <c r="I932" i="21"/>
  <c r="E932" i="21" s="1"/>
  <c r="I940" i="21"/>
  <c r="E940" i="21" s="1"/>
  <c r="I948" i="21"/>
  <c r="E948" i="21" s="1"/>
  <c r="I956" i="21"/>
  <c r="E956" i="21" s="1"/>
  <c r="I964" i="21"/>
  <c r="E964" i="21" s="1"/>
  <c r="I972" i="21"/>
  <c r="E972" i="21" s="1"/>
  <c r="I980" i="21"/>
  <c r="E980" i="21" s="1"/>
  <c r="I988" i="21"/>
  <c r="E988" i="21" s="1"/>
  <c r="I996" i="21"/>
  <c r="E996" i="21" s="1"/>
  <c r="I1004" i="21"/>
  <c r="E1004" i="21" s="1"/>
  <c r="I1012" i="21"/>
  <c r="E1012" i="21" s="1"/>
  <c r="I1020" i="21"/>
  <c r="E1020" i="21" s="1"/>
  <c r="I1028" i="21"/>
  <c r="E1028" i="21" s="1"/>
  <c r="I573" i="21"/>
  <c r="E573" i="21" s="1"/>
  <c r="I577" i="21"/>
  <c r="E577" i="21" s="1"/>
  <c r="I581" i="21"/>
  <c r="E581" i="21" s="1"/>
  <c r="I585" i="21"/>
  <c r="E585" i="21" s="1"/>
  <c r="I589" i="21"/>
  <c r="E589" i="21" s="1"/>
  <c r="I593" i="21"/>
  <c r="E593" i="21" s="1"/>
  <c r="I597" i="21"/>
  <c r="E597" i="21" s="1"/>
  <c r="I601" i="21"/>
  <c r="E601" i="21" s="1"/>
  <c r="I605" i="21"/>
  <c r="E605" i="21" s="1"/>
  <c r="I609" i="21"/>
  <c r="E609" i="21" s="1"/>
  <c r="I613" i="21"/>
  <c r="E613" i="21" s="1"/>
  <c r="I802" i="21"/>
  <c r="E802" i="21" s="1"/>
  <c r="I810" i="21"/>
  <c r="E810" i="21" s="1"/>
  <c r="I817" i="21"/>
  <c r="E817" i="21" s="1"/>
  <c r="I825" i="21"/>
  <c r="E825" i="21" s="1"/>
  <c r="I833" i="21"/>
  <c r="E833" i="21" s="1"/>
  <c r="I841" i="21"/>
  <c r="E841" i="21" s="1"/>
  <c r="I849" i="21"/>
  <c r="E849" i="21" s="1"/>
  <c r="I857" i="21"/>
  <c r="E857" i="21" s="1"/>
  <c r="I865" i="21"/>
  <c r="E865" i="21" s="1"/>
  <c r="I873" i="21"/>
  <c r="E873" i="21" s="1"/>
  <c r="I881" i="21"/>
  <c r="E881" i="21" s="1"/>
  <c r="I889" i="21"/>
  <c r="E889" i="21" s="1"/>
  <c r="I897" i="21"/>
  <c r="E897" i="21" s="1"/>
  <c r="I905" i="21"/>
  <c r="E905" i="21" s="1"/>
  <c r="I913" i="21"/>
  <c r="E913" i="21" s="1"/>
  <c r="I921" i="21"/>
  <c r="E921" i="21" s="1"/>
  <c r="I929" i="21"/>
  <c r="E929" i="21" s="1"/>
  <c r="I937" i="21"/>
  <c r="E937" i="21" s="1"/>
  <c r="I945" i="21"/>
  <c r="E945" i="21" s="1"/>
  <c r="I953" i="21"/>
  <c r="E953" i="21" s="1"/>
  <c r="I961" i="21"/>
  <c r="E961" i="21" s="1"/>
  <c r="I969" i="21"/>
  <c r="E969" i="21" s="1"/>
  <c r="I977" i="21"/>
  <c r="E977" i="21" s="1"/>
  <c r="I985" i="21"/>
  <c r="E985" i="21" s="1"/>
  <c r="I993" i="21"/>
  <c r="E993" i="21" s="1"/>
  <c r="I1001" i="21"/>
  <c r="E1001" i="21" s="1"/>
  <c r="I1009" i="21"/>
  <c r="E1009" i="21" s="1"/>
  <c r="I1017" i="21"/>
  <c r="E1017" i="21" s="1"/>
  <c r="I1025" i="21"/>
  <c r="E1025" i="21" s="1"/>
  <c r="I822" i="21"/>
  <c r="E822" i="21" s="1"/>
  <c r="I830" i="21"/>
  <c r="E830" i="21" s="1"/>
  <c r="I838" i="21"/>
  <c r="E838" i="21" s="1"/>
  <c r="I846" i="21"/>
  <c r="E846" i="21" s="1"/>
  <c r="I854" i="21"/>
  <c r="E854" i="21" s="1"/>
  <c r="I862" i="21"/>
  <c r="E862" i="21" s="1"/>
  <c r="I870" i="21"/>
  <c r="E870" i="21" s="1"/>
  <c r="I878" i="21"/>
  <c r="E878" i="21" s="1"/>
  <c r="I886" i="21"/>
  <c r="E886" i="21" s="1"/>
  <c r="I894" i="21"/>
  <c r="E894" i="21" s="1"/>
  <c r="I902" i="21"/>
  <c r="E902" i="21" s="1"/>
  <c r="I910" i="21"/>
  <c r="E910" i="21" s="1"/>
  <c r="I918" i="21"/>
  <c r="E918" i="21" s="1"/>
  <c r="I926" i="21"/>
  <c r="E926" i="21" s="1"/>
  <c r="I934" i="21"/>
  <c r="E934" i="21" s="1"/>
  <c r="I942" i="21"/>
  <c r="E942" i="21" s="1"/>
  <c r="I950" i="21"/>
  <c r="E950" i="21" s="1"/>
  <c r="I958" i="21"/>
  <c r="E958" i="21" s="1"/>
  <c r="I966" i="21"/>
  <c r="E966" i="21" s="1"/>
  <c r="I974" i="21"/>
  <c r="E974" i="21" s="1"/>
  <c r="I982" i="21"/>
  <c r="E982" i="21" s="1"/>
  <c r="I990" i="21"/>
  <c r="E990" i="21" s="1"/>
  <c r="I998" i="21"/>
  <c r="E998" i="21" s="1"/>
  <c r="I260" i="21"/>
  <c r="E260" i="21" s="1"/>
  <c r="I249" i="21"/>
  <c r="E249" i="21" s="1"/>
  <c r="I265" i="21"/>
  <c r="E265" i="21" s="1"/>
  <c r="I254" i="21"/>
  <c r="E254" i="21" s="1"/>
  <c r="I247" i="21"/>
  <c r="E247" i="21" s="1"/>
  <c r="I263" i="21"/>
  <c r="E263" i="21" s="1"/>
  <c r="J15" i="20"/>
  <c r="I6" i="21"/>
  <c r="E6" i="21" s="1"/>
  <c r="I10" i="21"/>
  <c r="E10" i="21" s="1"/>
  <c r="I14" i="21"/>
  <c r="E14" i="21" s="1"/>
  <c r="I18" i="21"/>
  <c r="E18" i="21" s="1"/>
  <c r="I22" i="21"/>
  <c r="E22" i="21" s="1"/>
  <c r="I26" i="21"/>
  <c r="E26" i="21" s="1"/>
  <c r="I30" i="21"/>
  <c r="E30" i="21" s="1"/>
  <c r="I34" i="21"/>
  <c r="E34" i="21" s="1"/>
  <c r="I38" i="21"/>
  <c r="E38" i="21" s="1"/>
  <c r="I42" i="21"/>
  <c r="E42" i="21" s="1"/>
  <c r="I46" i="21"/>
  <c r="E46" i="21" s="1"/>
  <c r="I50" i="21"/>
  <c r="E50" i="21" s="1"/>
  <c r="I54" i="21"/>
  <c r="E54" i="21" s="1"/>
  <c r="I58" i="21"/>
  <c r="E58" i="21" s="1"/>
  <c r="I62" i="21"/>
  <c r="E62" i="21" s="1"/>
  <c r="I66" i="21"/>
  <c r="E66" i="21" s="1"/>
  <c r="I70" i="21"/>
  <c r="E70" i="21" s="1"/>
  <c r="I74" i="21"/>
  <c r="E74" i="21" s="1"/>
  <c r="I78" i="21"/>
  <c r="E78" i="21" s="1"/>
  <c r="I82" i="21"/>
  <c r="E82" i="21" s="1"/>
  <c r="I86" i="21"/>
  <c r="E86" i="21" s="1"/>
  <c r="I90" i="21"/>
  <c r="E90" i="21" s="1"/>
  <c r="I94" i="21"/>
  <c r="E94" i="21" s="1"/>
  <c r="I98" i="21"/>
  <c r="E98" i="21" s="1"/>
  <c r="I102" i="21"/>
  <c r="E102" i="21" s="1"/>
  <c r="I106" i="21"/>
  <c r="E106" i="21" s="1"/>
  <c r="I110" i="21"/>
  <c r="E110" i="21" s="1"/>
  <c r="I114" i="21"/>
  <c r="E114" i="21" s="1"/>
  <c r="I118" i="21"/>
  <c r="E118" i="21" s="1"/>
  <c r="I122" i="21"/>
  <c r="E122" i="21" s="1"/>
  <c r="I126" i="21"/>
  <c r="E126" i="21" s="1"/>
  <c r="I130" i="21"/>
  <c r="E130" i="21" s="1"/>
  <c r="I134" i="21"/>
  <c r="E134" i="21" s="1"/>
  <c r="I138" i="21"/>
  <c r="E138" i="21" s="1"/>
  <c r="I142" i="21"/>
  <c r="E142" i="21" s="1"/>
  <c r="I146" i="21"/>
  <c r="E146" i="21" s="1"/>
  <c r="I150" i="21"/>
  <c r="E150" i="21" s="1"/>
  <c r="I154" i="21"/>
  <c r="E154" i="21" s="1"/>
  <c r="I158" i="21"/>
  <c r="E158" i="21" s="1"/>
  <c r="I162" i="21"/>
  <c r="E162" i="21" s="1"/>
  <c r="I166" i="21"/>
  <c r="E166" i="21" s="1"/>
  <c r="I170" i="21"/>
  <c r="E170" i="21" s="1"/>
  <c r="I174" i="21"/>
  <c r="E174" i="21" s="1"/>
  <c r="I178" i="21"/>
  <c r="E178" i="21" s="1"/>
  <c r="I182" i="21"/>
  <c r="E182" i="21" s="1"/>
  <c r="I186" i="21"/>
  <c r="E186" i="21" s="1"/>
  <c r="I190" i="21"/>
  <c r="E190" i="21" s="1"/>
  <c r="I194" i="21"/>
  <c r="E194" i="21" s="1"/>
  <c r="I198" i="21"/>
  <c r="E198" i="21" s="1"/>
  <c r="I202" i="21"/>
  <c r="E202" i="21" s="1"/>
  <c r="I206" i="21"/>
  <c r="E206" i="21" s="1"/>
  <c r="I210" i="21"/>
  <c r="E210" i="21" s="1"/>
  <c r="I214" i="21"/>
  <c r="E214" i="21" s="1"/>
  <c r="I218" i="21"/>
  <c r="E218" i="21" s="1"/>
  <c r="I222" i="21"/>
  <c r="E222" i="21" s="1"/>
  <c r="I226" i="21"/>
  <c r="E226" i="21" s="1"/>
  <c r="I230" i="21"/>
  <c r="E230" i="21" s="1"/>
  <c r="I234" i="21"/>
  <c r="E234" i="21" s="1"/>
  <c r="I238" i="21"/>
  <c r="E238" i="21" s="1"/>
  <c r="I242" i="21"/>
  <c r="E242" i="21" s="1"/>
  <c r="I290" i="21"/>
  <c r="E290" i="21" s="1"/>
  <c r="I299" i="21"/>
  <c r="E299" i="21" s="1"/>
  <c r="I307" i="21"/>
  <c r="E307" i="21" s="1"/>
  <c r="I315" i="21"/>
  <c r="E315" i="21" s="1"/>
  <c r="I323" i="21"/>
  <c r="E323" i="21" s="1"/>
  <c r="I331" i="21"/>
  <c r="E331" i="21" s="1"/>
  <c r="I339" i="21"/>
  <c r="E339" i="21" s="1"/>
  <c r="I347" i="21"/>
  <c r="E347" i="21" s="1"/>
  <c r="I355" i="21"/>
  <c r="E355" i="21" s="1"/>
  <c r="I360" i="21"/>
  <c r="E360" i="21" s="1"/>
  <c r="I368" i="21"/>
  <c r="E368" i="21" s="1"/>
  <c r="I376" i="21"/>
  <c r="E376" i="21" s="1"/>
  <c r="I384" i="21"/>
  <c r="E384" i="21" s="1"/>
  <c r="I392" i="21"/>
  <c r="E392" i="21" s="1"/>
  <c r="I400" i="21"/>
  <c r="E400" i="21" s="1"/>
  <c r="I408" i="21"/>
  <c r="E408" i="21" s="1"/>
  <c r="I284" i="21"/>
  <c r="E284" i="21" s="1"/>
  <c r="I292" i="21"/>
  <c r="E292" i="21" s="1"/>
  <c r="I300" i="21"/>
  <c r="E300" i="21" s="1"/>
  <c r="I308" i="21"/>
  <c r="E308" i="21" s="1"/>
  <c r="I316" i="21"/>
  <c r="E316" i="21" s="1"/>
  <c r="I324" i="21"/>
  <c r="E324" i="21" s="1"/>
  <c r="I332" i="21"/>
  <c r="E332" i="21" s="1"/>
  <c r="I340" i="21"/>
  <c r="E340" i="21" s="1"/>
  <c r="I348" i="21"/>
  <c r="E348" i="21" s="1"/>
  <c r="I425" i="21"/>
  <c r="E425" i="21" s="1"/>
  <c r="I441" i="21"/>
  <c r="E441" i="21" s="1"/>
  <c r="I457" i="21"/>
  <c r="E457" i="21" s="1"/>
  <c r="I466" i="21"/>
  <c r="E466" i="21" s="1"/>
  <c r="I475" i="21"/>
  <c r="E475" i="21" s="1"/>
  <c r="I483" i="21"/>
  <c r="E483" i="21" s="1"/>
  <c r="I491" i="21"/>
  <c r="E491" i="21" s="1"/>
  <c r="I412" i="21"/>
  <c r="E412" i="21" s="1"/>
  <c r="I424" i="21"/>
  <c r="E424" i="21" s="1"/>
  <c r="I440" i="21"/>
  <c r="E440" i="21" s="1"/>
  <c r="I456" i="21"/>
  <c r="E456" i="21" s="1"/>
  <c r="I427" i="21"/>
  <c r="E427" i="21" s="1"/>
  <c r="I443" i="21"/>
  <c r="E443" i="21" s="1"/>
  <c r="I459" i="21"/>
  <c r="E459" i="21" s="1"/>
  <c r="I626" i="21"/>
  <c r="E626" i="21" s="1"/>
  <c r="I642" i="21"/>
  <c r="E642" i="21" s="1"/>
  <c r="I658" i="21"/>
  <c r="E658" i="21" s="1"/>
  <c r="I674" i="21"/>
  <c r="E674" i="21" s="1"/>
  <c r="I690" i="21"/>
  <c r="E690" i="21" s="1"/>
  <c r="I706" i="21"/>
  <c r="E706" i="21" s="1"/>
  <c r="I722" i="21"/>
  <c r="E722" i="21" s="1"/>
  <c r="I738" i="21"/>
  <c r="E738" i="21" s="1"/>
  <c r="I754" i="21"/>
  <c r="E754" i="21" s="1"/>
  <c r="I770" i="21"/>
  <c r="E770" i="21" s="1"/>
  <c r="I418" i="21"/>
  <c r="E418" i="21" s="1"/>
  <c r="I434" i="21"/>
  <c r="E434" i="21" s="1"/>
  <c r="I450" i="21"/>
  <c r="E450" i="21" s="1"/>
  <c r="I478" i="21"/>
  <c r="E478" i="21" s="1"/>
  <c r="I494" i="21"/>
  <c r="E494" i="21" s="1"/>
  <c r="I503" i="21"/>
  <c r="E503" i="21" s="1"/>
  <c r="I511" i="21"/>
  <c r="E511" i="21" s="1"/>
  <c r="I519" i="21"/>
  <c r="E519" i="21" s="1"/>
  <c r="I527" i="21"/>
  <c r="E527" i="21" s="1"/>
  <c r="I535" i="21"/>
  <c r="E535" i="21" s="1"/>
  <c r="I543" i="21"/>
  <c r="E543" i="21" s="1"/>
  <c r="I551" i="21"/>
  <c r="E551" i="21" s="1"/>
  <c r="I559" i="21"/>
  <c r="E559" i="21" s="1"/>
  <c r="I567" i="21"/>
  <c r="E567" i="21" s="1"/>
  <c r="I631" i="21"/>
  <c r="E631" i="21" s="1"/>
  <c r="I647" i="21"/>
  <c r="E647" i="21" s="1"/>
  <c r="I663" i="21"/>
  <c r="E663" i="21" s="1"/>
  <c r="I679" i="21"/>
  <c r="E679" i="21" s="1"/>
  <c r="I695" i="21"/>
  <c r="E695" i="21" s="1"/>
  <c r="I711" i="21"/>
  <c r="E711" i="21" s="1"/>
  <c r="I727" i="21"/>
  <c r="E727" i="21" s="1"/>
  <c r="I743" i="21"/>
  <c r="E743" i="21" s="1"/>
  <c r="I759" i="21"/>
  <c r="E759" i="21" s="1"/>
  <c r="I775" i="21"/>
  <c r="E775" i="21" s="1"/>
  <c r="I477" i="21"/>
  <c r="E477" i="21" s="1"/>
  <c r="I493" i="21"/>
  <c r="E493" i="21" s="1"/>
  <c r="I628" i="21"/>
  <c r="E628" i="21" s="1"/>
  <c r="I644" i="21"/>
  <c r="E644" i="21" s="1"/>
  <c r="I660" i="21"/>
  <c r="E660" i="21" s="1"/>
  <c r="I676" i="21"/>
  <c r="E676" i="21" s="1"/>
  <c r="I692" i="21"/>
  <c r="E692" i="21" s="1"/>
  <c r="I708" i="21"/>
  <c r="E708" i="21" s="1"/>
  <c r="I724" i="21"/>
  <c r="E724" i="21" s="1"/>
  <c r="I740" i="21"/>
  <c r="E740" i="21" s="1"/>
  <c r="I756" i="21"/>
  <c r="E756" i="21" s="1"/>
  <c r="I772" i="21"/>
  <c r="E772" i="21" s="1"/>
  <c r="I464" i="21"/>
  <c r="E464" i="21" s="1"/>
  <c r="I480" i="21"/>
  <c r="E480" i="21" s="1"/>
  <c r="I248" i="21"/>
  <c r="E248" i="21" s="1"/>
  <c r="I264" i="21"/>
  <c r="E264" i="21" s="1"/>
  <c r="I253" i="21"/>
  <c r="E253" i="21" s="1"/>
  <c r="J12" i="20"/>
  <c r="I258" i="21"/>
  <c r="E258" i="21" s="1"/>
  <c r="I251" i="21"/>
  <c r="E251" i="21" s="1"/>
  <c r="I7" i="21"/>
  <c r="E7" i="21" s="1"/>
  <c r="I11" i="21"/>
  <c r="E11" i="21" s="1"/>
  <c r="I15" i="21"/>
  <c r="E15" i="21" s="1"/>
  <c r="I19" i="21"/>
  <c r="E19" i="21" s="1"/>
  <c r="I23" i="21"/>
  <c r="E23" i="21" s="1"/>
  <c r="I27" i="21"/>
  <c r="E27" i="21" s="1"/>
  <c r="I31" i="21"/>
  <c r="E31" i="21" s="1"/>
  <c r="I35" i="21"/>
  <c r="E35" i="21" s="1"/>
  <c r="I39" i="21"/>
  <c r="E39" i="21" s="1"/>
  <c r="I43" i="21"/>
  <c r="E43" i="21" s="1"/>
  <c r="I47" i="21"/>
  <c r="E47" i="21" s="1"/>
  <c r="I51" i="21"/>
  <c r="E51" i="21" s="1"/>
  <c r="I55" i="21"/>
  <c r="E55" i="21" s="1"/>
  <c r="I59" i="21"/>
  <c r="E59" i="21" s="1"/>
  <c r="I63" i="21"/>
  <c r="E63" i="21" s="1"/>
  <c r="I67" i="21"/>
  <c r="E67" i="21" s="1"/>
  <c r="I71" i="21"/>
  <c r="E71" i="21" s="1"/>
  <c r="I75" i="21"/>
  <c r="E75" i="21" s="1"/>
  <c r="I79" i="21"/>
  <c r="E79" i="21" s="1"/>
  <c r="I83" i="21"/>
  <c r="E83" i="21" s="1"/>
  <c r="I87" i="21"/>
  <c r="E87" i="21" s="1"/>
  <c r="I91" i="21"/>
  <c r="E91" i="21" s="1"/>
  <c r="I95" i="21"/>
  <c r="E95" i="21" s="1"/>
  <c r="I99" i="21"/>
  <c r="E99" i="21" s="1"/>
  <c r="I103" i="21"/>
  <c r="E103" i="21" s="1"/>
  <c r="I107" i="21"/>
  <c r="E107" i="21" s="1"/>
  <c r="I111" i="21"/>
  <c r="E111" i="21" s="1"/>
  <c r="I115" i="21"/>
  <c r="E115" i="21" s="1"/>
  <c r="I119" i="21"/>
  <c r="E119" i="21" s="1"/>
  <c r="I123" i="21"/>
  <c r="E123" i="21" s="1"/>
  <c r="I127" i="21"/>
  <c r="E127" i="21" s="1"/>
  <c r="I131" i="21"/>
  <c r="E131" i="21" s="1"/>
  <c r="I135" i="21"/>
  <c r="E135" i="21" s="1"/>
  <c r="I139" i="21"/>
  <c r="E139" i="21" s="1"/>
  <c r="I143" i="21"/>
  <c r="E143" i="21" s="1"/>
  <c r="I147" i="21"/>
  <c r="E147" i="21" s="1"/>
  <c r="I151" i="21"/>
  <c r="E151" i="21" s="1"/>
  <c r="I155" i="21"/>
  <c r="E155" i="21" s="1"/>
  <c r="I159" i="21"/>
  <c r="E159" i="21" s="1"/>
  <c r="I163" i="21"/>
  <c r="E163" i="21" s="1"/>
  <c r="I167" i="21"/>
  <c r="E167" i="21" s="1"/>
  <c r="I171" i="21"/>
  <c r="E171" i="21" s="1"/>
  <c r="I175" i="21"/>
  <c r="E175" i="21" s="1"/>
  <c r="I179" i="21"/>
  <c r="E179" i="21" s="1"/>
  <c r="I183" i="21"/>
  <c r="E183" i="21" s="1"/>
  <c r="I187" i="21"/>
  <c r="E187" i="21" s="1"/>
  <c r="I191" i="21"/>
  <c r="E191" i="21" s="1"/>
  <c r="I195" i="21"/>
  <c r="E195" i="21" s="1"/>
  <c r="I199" i="21"/>
  <c r="E199" i="21" s="1"/>
  <c r="I203" i="21"/>
  <c r="E203" i="21" s="1"/>
  <c r="I207" i="21"/>
  <c r="E207" i="21" s="1"/>
  <c r="I211" i="21"/>
  <c r="E211" i="21" s="1"/>
  <c r="I215" i="21"/>
  <c r="E215" i="21" s="1"/>
  <c r="I219" i="21"/>
  <c r="E219" i="21" s="1"/>
  <c r="I223" i="21"/>
  <c r="E223" i="21" s="1"/>
  <c r="I227" i="21"/>
  <c r="E227" i="21" s="1"/>
  <c r="I231" i="21"/>
  <c r="E231" i="21" s="1"/>
  <c r="I235" i="21"/>
  <c r="E235" i="21" s="1"/>
  <c r="I239" i="21"/>
  <c r="E239" i="21" s="1"/>
  <c r="I243" i="21"/>
  <c r="E243" i="21" s="1"/>
  <c r="I366" i="21"/>
  <c r="E366" i="21" s="1"/>
  <c r="I374" i="21"/>
  <c r="E374" i="21" s="1"/>
  <c r="I382" i="21"/>
  <c r="E382" i="21" s="1"/>
  <c r="I390" i="21"/>
  <c r="E390" i="21" s="1"/>
  <c r="I398" i="21"/>
  <c r="E398" i="21" s="1"/>
  <c r="I406" i="21"/>
  <c r="E406" i="21" s="1"/>
  <c r="I293" i="21"/>
  <c r="E293" i="21" s="1"/>
  <c r="I301" i="21"/>
  <c r="E301" i="21" s="1"/>
  <c r="I309" i="21"/>
  <c r="E309" i="21" s="1"/>
  <c r="I317" i="21"/>
  <c r="E317" i="21" s="1"/>
  <c r="I325" i="21"/>
  <c r="E325" i="21" s="1"/>
  <c r="I333" i="21"/>
  <c r="E333" i="21" s="1"/>
  <c r="I341" i="21"/>
  <c r="E341" i="21" s="1"/>
  <c r="I349" i="21"/>
  <c r="E349" i="21" s="1"/>
  <c r="I357" i="21"/>
  <c r="E357" i="21" s="1"/>
  <c r="I367" i="21"/>
  <c r="E367" i="21" s="1"/>
  <c r="I375" i="21"/>
  <c r="E375" i="21" s="1"/>
  <c r="I383" i="21"/>
  <c r="E383" i="21" s="1"/>
  <c r="I391" i="21"/>
  <c r="E391" i="21" s="1"/>
  <c r="I399" i="21"/>
  <c r="E399" i="21" s="1"/>
  <c r="I407" i="21"/>
  <c r="E407" i="21" s="1"/>
  <c r="I294" i="21"/>
  <c r="E294" i="21" s="1"/>
  <c r="I302" i="21"/>
  <c r="E302" i="21" s="1"/>
  <c r="I310" i="21"/>
  <c r="E310" i="21" s="1"/>
  <c r="I318" i="21"/>
  <c r="E318" i="21" s="1"/>
  <c r="I326" i="21"/>
  <c r="E326" i="21" s="1"/>
  <c r="I334" i="21"/>
  <c r="E334" i="21" s="1"/>
  <c r="I342" i="21"/>
  <c r="E342" i="21" s="1"/>
  <c r="I350" i="21"/>
  <c r="E350" i="21" s="1"/>
  <c r="I365" i="21"/>
  <c r="E365" i="21" s="1"/>
  <c r="I373" i="21"/>
  <c r="E373" i="21" s="1"/>
  <c r="I381" i="21"/>
  <c r="E381" i="21" s="1"/>
  <c r="I389" i="21"/>
  <c r="E389" i="21" s="1"/>
  <c r="I397" i="21"/>
  <c r="E397" i="21" s="1"/>
  <c r="I405" i="21"/>
  <c r="E405" i="21" s="1"/>
  <c r="I415" i="21"/>
  <c r="E415" i="21" s="1"/>
  <c r="I413" i="21"/>
  <c r="E413" i="21" s="1"/>
  <c r="I429" i="21"/>
  <c r="E429" i="21" s="1"/>
  <c r="I445" i="21"/>
  <c r="E445" i="21" s="1"/>
  <c r="I461" i="21"/>
  <c r="E461" i="21" s="1"/>
  <c r="I469" i="21"/>
  <c r="E469" i="21" s="1"/>
  <c r="I428" i="21"/>
  <c r="E428" i="21" s="1"/>
  <c r="I444" i="21"/>
  <c r="E444" i="21" s="1"/>
  <c r="I460" i="21"/>
  <c r="E460" i="21" s="1"/>
  <c r="I431" i="21"/>
  <c r="E431" i="21" s="1"/>
  <c r="I447" i="21"/>
  <c r="E447" i="21" s="1"/>
  <c r="I462" i="21"/>
  <c r="E462" i="21" s="1"/>
  <c r="I470" i="21"/>
  <c r="E470" i="21" s="1"/>
  <c r="I502" i="21"/>
  <c r="E502" i="21" s="1"/>
  <c r="I510" i="21"/>
  <c r="E510" i="21" s="1"/>
  <c r="I518" i="21"/>
  <c r="E518" i="21" s="1"/>
  <c r="I526" i="21"/>
  <c r="E526" i="21" s="1"/>
  <c r="I534" i="21"/>
  <c r="E534" i="21" s="1"/>
  <c r="I542" i="21"/>
  <c r="E542" i="21" s="1"/>
  <c r="I550" i="21"/>
  <c r="E550" i="21" s="1"/>
  <c r="I558" i="21"/>
  <c r="E558" i="21" s="1"/>
  <c r="I566" i="21"/>
  <c r="E566" i="21" s="1"/>
  <c r="I630" i="21"/>
  <c r="E630" i="21" s="1"/>
  <c r="I646" i="21"/>
  <c r="E646" i="21" s="1"/>
  <c r="I662" i="21"/>
  <c r="E662" i="21" s="1"/>
  <c r="I678" i="21"/>
  <c r="E678" i="21" s="1"/>
  <c r="I694" i="21"/>
  <c r="E694" i="21" s="1"/>
  <c r="I710" i="21"/>
  <c r="E710" i="21" s="1"/>
  <c r="I726" i="21"/>
  <c r="E726" i="21" s="1"/>
  <c r="I742" i="21"/>
  <c r="E742" i="21" s="1"/>
  <c r="I758" i="21"/>
  <c r="E758" i="21" s="1"/>
  <c r="I774" i="21"/>
  <c r="E774" i="21" s="1"/>
  <c r="I422" i="21"/>
  <c r="E422" i="21" s="1"/>
  <c r="I438" i="21"/>
  <c r="E438" i="21" s="1"/>
  <c r="I454" i="21"/>
  <c r="E454" i="21" s="1"/>
  <c r="I482" i="21"/>
  <c r="E482" i="21" s="1"/>
  <c r="I497" i="21"/>
  <c r="E497" i="21" s="1"/>
  <c r="I619" i="21"/>
  <c r="E619" i="21" s="1"/>
  <c r="I635" i="21"/>
  <c r="E635" i="21" s="1"/>
  <c r="I651" i="21"/>
  <c r="E651" i="21" s="1"/>
  <c r="I667" i="21"/>
  <c r="E667" i="21" s="1"/>
  <c r="I683" i="21"/>
  <c r="E683" i="21" s="1"/>
  <c r="I699" i="21"/>
  <c r="E699" i="21" s="1"/>
  <c r="I715" i="21"/>
  <c r="E715" i="21" s="1"/>
  <c r="I731" i="21"/>
  <c r="E731" i="21" s="1"/>
  <c r="I747" i="21"/>
  <c r="E747" i="21" s="1"/>
  <c r="I763" i="21"/>
  <c r="E763" i="21" s="1"/>
  <c r="I779" i="21"/>
  <c r="E779" i="21" s="1"/>
  <c r="I481" i="21"/>
  <c r="E481" i="21" s="1"/>
  <c r="I496" i="21"/>
  <c r="E496" i="21" s="1"/>
  <c r="I504" i="21"/>
  <c r="E504" i="21" s="1"/>
  <c r="I512" i="21"/>
  <c r="E512" i="21" s="1"/>
  <c r="I520" i="21"/>
  <c r="E520" i="21" s="1"/>
  <c r="I528" i="21"/>
  <c r="E528" i="21" s="1"/>
  <c r="I536" i="21"/>
  <c r="E536" i="21" s="1"/>
  <c r="I544" i="21"/>
  <c r="E544" i="21" s="1"/>
  <c r="I552" i="21"/>
  <c r="E552" i="21" s="1"/>
  <c r="I560" i="21"/>
  <c r="E560" i="21" s="1"/>
  <c r="I568" i="21"/>
  <c r="E568" i="21" s="1"/>
  <c r="I616" i="21"/>
  <c r="E616" i="21" s="1"/>
  <c r="I632" i="21"/>
  <c r="E632" i="21" s="1"/>
  <c r="I648" i="21"/>
  <c r="E648" i="21" s="1"/>
  <c r="I664" i="21"/>
  <c r="E664" i="21" s="1"/>
  <c r="I680" i="21"/>
  <c r="E680" i="21" s="1"/>
  <c r="I696" i="21"/>
  <c r="E696" i="21" s="1"/>
  <c r="I712" i="21"/>
  <c r="E712" i="21" s="1"/>
  <c r="I728" i="21"/>
  <c r="E728" i="21" s="1"/>
  <c r="I744" i="21"/>
  <c r="E744" i="21" s="1"/>
  <c r="I760" i="21"/>
  <c r="E760" i="21" s="1"/>
  <c r="I776" i="21"/>
  <c r="E776" i="21" s="1"/>
  <c r="I468" i="21"/>
  <c r="E468" i="21" s="1"/>
  <c r="I484" i="21"/>
  <c r="E484" i="21" s="1"/>
  <c r="I501" i="21"/>
  <c r="E501" i="21" s="1"/>
  <c r="I509" i="21"/>
  <c r="E509" i="21" s="1"/>
  <c r="I517" i="21"/>
  <c r="E517" i="21" s="1"/>
  <c r="I525" i="21"/>
  <c r="E525" i="21" s="1"/>
  <c r="I533" i="21"/>
  <c r="E533" i="21" s="1"/>
  <c r="I541" i="21"/>
  <c r="E541" i="21" s="1"/>
  <c r="I549" i="21"/>
  <c r="E549" i="21" s="1"/>
  <c r="I557" i="21"/>
  <c r="E557" i="21" s="1"/>
  <c r="I565" i="21"/>
  <c r="E565" i="21" s="1"/>
  <c r="I625" i="21"/>
  <c r="E625" i="21" s="1"/>
  <c r="I641" i="21"/>
  <c r="E641" i="21" s="1"/>
  <c r="I657" i="21"/>
  <c r="E657" i="21" s="1"/>
  <c r="I673" i="21"/>
  <c r="E673" i="21" s="1"/>
  <c r="I689" i="21"/>
  <c r="E689" i="21" s="1"/>
  <c r="I705" i="21"/>
  <c r="E705" i="21" s="1"/>
  <c r="I721" i="21"/>
  <c r="E721" i="21" s="1"/>
  <c r="I737" i="21"/>
  <c r="E737" i="21" s="1"/>
  <c r="I753" i="21"/>
  <c r="E753" i="21" s="1"/>
  <c r="I769" i="21"/>
  <c r="E769" i="21" s="1"/>
  <c r="I785" i="21"/>
  <c r="E785" i="21" s="1"/>
  <c r="I816" i="21"/>
  <c r="E816" i="21" s="1"/>
  <c r="I824" i="21"/>
  <c r="E824" i="21" s="1"/>
  <c r="I832" i="21"/>
  <c r="E832" i="21" s="1"/>
  <c r="I840" i="21"/>
  <c r="E840" i="21" s="1"/>
  <c r="I848" i="21"/>
  <c r="E848" i="21" s="1"/>
  <c r="I856" i="21"/>
  <c r="E856" i="21" s="1"/>
  <c r="I864" i="21"/>
  <c r="E864" i="21" s="1"/>
  <c r="I872" i="21"/>
  <c r="E872" i="21" s="1"/>
  <c r="I880" i="21"/>
  <c r="E880" i="21" s="1"/>
  <c r="I888" i="21"/>
  <c r="E888" i="21" s="1"/>
  <c r="I896" i="21"/>
  <c r="E896" i="21" s="1"/>
  <c r="I904" i="21"/>
  <c r="E904" i="21" s="1"/>
  <c r="I912" i="21"/>
  <c r="E912" i="21" s="1"/>
  <c r="I920" i="21"/>
  <c r="E920" i="21" s="1"/>
  <c r="I928" i="21"/>
  <c r="E928" i="21" s="1"/>
  <c r="I936" i="21"/>
  <c r="E936" i="21" s="1"/>
  <c r="I944" i="21"/>
  <c r="E944" i="21" s="1"/>
  <c r="I952" i="21"/>
  <c r="E952" i="21" s="1"/>
  <c r="I960" i="21"/>
  <c r="E960" i="21" s="1"/>
  <c r="I968" i="21"/>
  <c r="E968" i="21" s="1"/>
  <c r="I976" i="21"/>
  <c r="E976" i="21" s="1"/>
  <c r="I984" i="21"/>
  <c r="E984" i="21" s="1"/>
  <c r="I992" i="21"/>
  <c r="E992" i="21" s="1"/>
  <c r="I1000" i="21"/>
  <c r="E1000" i="21" s="1"/>
  <c r="I1008" i="21"/>
  <c r="E1008" i="21" s="1"/>
  <c r="I1016" i="21"/>
  <c r="E1016" i="21" s="1"/>
  <c r="I1024" i="21"/>
  <c r="E1024" i="21" s="1"/>
  <c r="I571" i="21"/>
  <c r="E571" i="21" s="1"/>
  <c r="I575" i="21"/>
  <c r="E575" i="21" s="1"/>
  <c r="I579" i="21"/>
  <c r="E579" i="21" s="1"/>
  <c r="I583" i="21"/>
  <c r="E583" i="21" s="1"/>
  <c r="I587" i="21"/>
  <c r="E587" i="21" s="1"/>
  <c r="I591" i="21"/>
  <c r="E591" i="21" s="1"/>
  <c r="I595" i="21"/>
  <c r="E595" i="21" s="1"/>
  <c r="I599" i="21"/>
  <c r="E599" i="21" s="1"/>
  <c r="I603" i="21"/>
  <c r="E603" i="21" s="1"/>
  <c r="I607" i="21"/>
  <c r="E607" i="21" s="1"/>
  <c r="I611" i="21"/>
  <c r="E611" i="21" s="1"/>
  <c r="I615" i="21"/>
  <c r="E615" i="21" s="1"/>
  <c r="I806" i="21"/>
  <c r="E806" i="21" s="1"/>
  <c r="I814" i="21"/>
  <c r="E814" i="21" s="1"/>
  <c r="I821" i="21"/>
  <c r="E821" i="21" s="1"/>
  <c r="I829" i="21"/>
  <c r="E829" i="21" s="1"/>
  <c r="I837" i="21"/>
  <c r="E837" i="21" s="1"/>
  <c r="I845" i="21"/>
  <c r="E845" i="21" s="1"/>
  <c r="I853" i="21"/>
  <c r="E853" i="21" s="1"/>
  <c r="I861" i="21"/>
  <c r="E861" i="21" s="1"/>
  <c r="I869" i="21"/>
  <c r="E869" i="21" s="1"/>
  <c r="I877" i="21"/>
  <c r="E877" i="21" s="1"/>
  <c r="I885" i="21"/>
  <c r="E885" i="21" s="1"/>
  <c r="I893" i="21"/>
  <c r="E893" i="21" s="1"/>
  <c r="I901" i="21"/>
  <c r="E901" i="21" s="1"/>
  <c r="I909" i="21"/>
  <c r="E909" i="21" s="1"/>
  <c r="I917" i="21"/>
  <c r="E917" i="21" s="1"/>
  <c r="I925" i="21"/>
  <c r="E925" i="21" s="1"/>
  <c r="I933" i="21"/>
  <c r="E933" i="21" s="1"/>
  <c r="I941" i="21"/>
  <c r="E941" i="21" s="1"/>
  <c r="I949" i="21"/>
  <c r="E949" i="21" s="1"/>
  <c r="I957" i="21"/>
  <c r="E957" i="21" s="1"/>
  <c r="I965" i="21"/>
  <c r="E965" i="21" s="1"/>
  <c r="I973" i="21"/>
  <c r="E973" i="21" s="1"/>
  <c r="I981" i="21"/>
  <c r="E981" i="21" s="1"/>
  <c r="I989" i="21"/>
  <c r="E989" i="21" s="1"/>
  <c r="I997" i="21"/>
  <c r="E997" i="21" s="1"/>
  <c r="I1005" i="21"/>
  <c r="E1005" i="21" s="1"/>
  <c r="I1013" i="21"/>
  <c r="E1013" i="21" s="1"/>
  <c r="I1021" i="21"/>
  <c r="E1021" i="21" s="1"/>
  <c r="I818" i="21"/>
  <c r="E818" i="21" s="1"/>
  <c r="I826" i="21"/>
  <c r="E826" i="21" s="1"/>
  <c r="I834" i="21"/>
  <c r="E834" i="21" s="1"/>
  <c r="I842" i="21"/>
  <c r="E842" i="21" s="1"/>
  <c r="I850" i="21"/>
  <c r="E850" i="21" s="1"/>
  <c r="I858" i="21"/>
  <c r="E858" i="21" s="1"/>
  <c r="I866" i="21"/>
  <c r="E866" i="21" s="1"/>
  <c r="I874" i="21"/>
  <c r="E874" i="21" s="1"/>
  <c r="I882" i="21"/>
  <c r="E882" i="21" s="1"/>
  <c r="I890" i="21"/>
  <c r="E890" i="21" s="1"/>
  <c r="I898" i="21"/>
  <c r="E898" i="21" s="1"/>
  <c r="I906" i="21"/>
  <c r="E906" i="21" s="1"/>
  <c r="I914" i="21"/>
  <c r="E914" i="21" s="1"/>
  <c r="I922" i="21"/>
  <c r="E922" i="21" s="1"/>
  <c r="I930" i="21"/>
  <c r="E930" i="21" s="1"/>
  <c r="I938" i="21"/>
  <c r="E938" i="21" s="1"/>
  <c r="I946" i="21"/>
  <c r="E946" i="21" s="1"/>
  <c r="I954" i="21"/>
  <c r="E954" i="21" s="1"/>
  <c r="I962" i="21"/>
  <c r="E962" i="21" s="1"/>
  <c r="I970" i="21"/>
  <c r="E970" i="21" s="1"/>
  <c r="I978" i="21"/>
  <c r="E978" i="21" s="1"/>
  <c r="I986" i="21"/>
  <c r="E986" i="21" s="1"/>
  <c r="I994" i="21"/>
  <c r="E994" i="21" s="1"/>
  <c r="I1002" i="21"/>
  <c r="E1002" i="21" s="1"/>
  <c r="I1010" i="21"/>
  <c r="E1010" i="21" s="1"/>
  <c r="I1018" i="21"/>
  <c r="E1018" i="21" s="1"/>
  <c r="I1026" i="21"/>
  <c r="E1026" i="21" s="1"/>
  <c r="I799" i="21"/>
  <c r="E799" i="21" s="1"/>
  <c r="I807" i="21"/>
  <c r="E807" i="21" s="1"/>
  <c r="I815" i="21"/>
  <c r="E815" i="21" s="1"/>
  <c r="I823" i="21"/>
  <c r="E823" i="21" s="1"/>
  <c r="I831" i="21"/>
  <c r="E831" i="21" s="1"/>
  <c r="I839" i="21"/>
  <c r="E839" i="21" s="1"/>
  <c r="I847" i="21"/>
  <c r="E847" i="21" s="1"/>
  <c r="I855" i="21"/>
  <c r="E855" i="21" s="1"/>
  <c r="I863" i="21"/>
  <c r="E863" i="21" s="1"/>
  <c r="I871" i="21"/>
  <c r="E871" i="21" s="1"/>
  <c r="I879" i="21"/>
  <c r="E879" i="21" s="1"/>
  <c r="I887" i="21"/>
  <c r="E887" i="21" s="1"/>
  <c r="I895" i="21"/>
  <c r="E895" i="21" s="1"/>
  <c r="I903" i="21"/>
  <c r="E903" i="21" s="1"/>
  <c r="I911" i="21"/>
  <c r="E911" i="21" s="1"/>
  <c r="I919" i="21"/>
  <c r="E919" i="21" s="1"/>
  <c r="I927" i="21"/>
  <c r="E927" i="21" s="1"/>
  <c r="I935" i="21"/>
  <c r="E935" i="21" s="1"/>
  <c r="I943" i="21"/>
  <c r="E943" i="21" s="1"/>
  <c r="I951" i="21"/>
  <c r="E951" i="21" s="1"/>
  <c r="I959" i="21"/>
  <c r="E959" i="21" s="1"/>
  <c r="I967" i="21"/>
  <c r="E967" i="21" s="1"/>
  <c r="I975" i="21"/>
  <c r="E975" i="21" s="1"/>
  <c r="I983" i="21"/>
  <c r="E983" i="21" s="1"/>
  <c r="I991" i="21"/>
  <c r="E991" i="21" s="1"/>
  <c r="I999" i="21"/>
  <c r="E999" i="21" s="1"/>
  <c r="I1007" i="21"/>
  <c r="E1007" i="21" s="1"/>
  <c r="I1015" i="21"/>
  <c r="E1015" i="21" s="1"/>
  <c r="I1023" i="21"/>
  <c r="E1023" i="21" s="1"/>
  <c r="I1049" i="21"/>
  <c r="E1049" i="21" s="1"/>
  <c r="I1065" i="21"/>
  <c r="E1065" i="21" s="1"/>
  <c r="I1093" i="21"/>
  <c r="E1093" i="21" s="1"/>
  <c r="I1101" i="21"/>
  <c r="E1101" i="21" s="1"/>
  <c r="I1109" i="21"/>
  <c r="E1109" i="21" s="1"/>
  <c r="I1117" i="21"/>
  <c r="E1117" i="21" s="1"/>
  <c r="I1125" i="21"/>
  <c r="E1125" i="21" s="1"/>
  <c r="I1133" i="21"/>
  <c r="E1133" i="21" s="1"/>
  <c r="I1141" i="21"/>
  <c r="E1141" i="21" s="1"/>
  <c r="I1149" i="21"/>
  <c r="E1149" i="21" s="1"/>
  <c r="I1029" i="21"/>
  <c r="E1029" i="21" s="1"/>
  <c r="I1033" i="21"/>
  <c r="E1033" i="21" s="1"/>
  <c r="I1037" i="21"/>
  <c r="E1037" i="21" s="1"/>
  <c r="I1041" i="21"/>
  <c r="E1041" i="21" s="1"/>
  <c r="I1048" i="21"/>
  <c r="E1048" i="21" s="1"/>
  <c r="I1064" i="21"/>
  <c r="E1064" i="21" s="1"/>
  <c r="I1236" i="21"/>
  <c r="E1236" i="21" s="1"/>
  <c r="I1051" i="21"/>
  <c r="E1051" i="21" s="1"/>
  <c r="I1067" i="21"/>
  <c r="E1067" i="21" s="1"/>
  <c r="I1076" i="21"/>
  <c r="E1076" i="21" s="1"/>
  <c r="I1080" i="21"/>
  <c r="E1080" i="21" s="1"/>
  <c r="I1084" i="21"/>
  <c r="E1084" i="21" s="1"/>
  <c r="I1088" i="21"/>
  <c r="E1088" i="21" s="1"/>
  <c r="I1094" i="21"/>
  <c r="E1094" i="21" s="1"/>
  <c r="I1102" i="21"/>
  <c r="E1102" i="21" s="1"/>
  <c r="I1110" i="21"/>
  <c r="E1110" i="21" s="1"/>
  <c r="I1118" i="21"/>
  <c r="E1118" i="21" s="1"/>
  <c r="I1126" i="21"/>
  <c r="E1126" i="21" s="1"/>
  <c r="I1134" i="21"/>
  <c r="E1134" i="21" s="1"/>
  <c r="I1142" i="21"/>
  <c r="E1142" i="21" s="1"/>
  <c r="I1150" i="21"/>
  <c r="E1150" i="21" s="1"/>
  <c r="I1046" i="21"/>
  <c r="E1046" i="21" s="1"/>
  <c r="I1054" i="21"/>
  <c r="E1054" i="21" s="1"/>
  <c r="I1062" i="21"/>
  <c r="E1062" i="21" s="1"/>
  <c r="I1070" i="21"/>
  <c r="E1070" i="21" s="1"/>
  <c r="I1167" i="21"/>
  <c r="E1167" i="21" s="1"/>
  <c r="I1183" i="21"/>
  <c r="E1183" i="21" s="1"/>
  <c r="I1199" i="21"/>
  <c r="E1199" i="21" s="1"/>
  <c r="I1215" i="21"/>
  <c r="E1215" i="21" s="1"/>
  <c r="I1231" i="21"/>
  <c r="E1231" i="21" s="1"/>
  <c r="I1162" i="21"/>
  <c r="E1162" i="21" s="1"/>
  <c r="I1178" i="21"/>
  <c r="E1178" i="21" s="1"/>
  <c r="I1194" i="21"/>
  <c r="E1194" i="21" s="1"/>
  <c r="I1210" i="21"/>
  <c r="E1210" i="21" s="1"/>
  <c r="I1226" i="21"/>
  <c r="E1226" i="21" s="1"/>
  <c r="I1157" i="21"/>
  <c r="E1157" i="21" s="1"/>
  <c r="I1173" i="21"/>
  <c r="E1173" i="21" s="1"/>
  <c r="I1189" i="21"/>
  <c r="E1189" i="21" s="1"/>
  <c r="I1205" i="21"/>
  <c r="E1205" i="21" s="1"/>
  <c r="I1221" i="21"/>
  <c r="E1221" i="21" s="1"/>
  <c r="I1235" i="21"/>
  <c r="E1235" i="21" s="1"/>
  <c r="I1243" i="21"/>
  <c r="E1243" i="21" s="1"/>
  <c r="I252" i="21"/>
  <c r="E252" i="21" s="1"/>
  <c r="J20" i="20"/>
  <c r="I257" i="21"/>
  <c r="E257" i="21" s="1"/>
  <c r="I246" i="21"/>
  <c r="E246" i="21" s="1"/>
  <c r="I262" i="21"/>
  <c r="E262" i="21" s="1"/>
  <c r="I255" i="21"/>
  <c r="E255" i="21" s="1"/>
  <c r="I4" i="21"/>
  <c r="E4" i="21" s="1"/>
  <c r="I8" i="21"/>
  <c r="E8" i="21" s="1"/>
  <c r="I12" i="21"/>
  <c r="E12" i="21" s="1"/>
  <c r="I16" i="21"/>
  <c r="E16" i="21" s="1"/>
  <c r="I20" i="21"/>
  <c r="E20" i="21" s="1"/>
  <c r="I24" i="21"/>
  <c r="E24" i="21" s="1"/>
  <c r="I28" i="21"/>
  <c r="E28" i="21" s="1"/>
  <c r="I32" i="21"/>
  <c r="E32" i="21" s="1"/>
  <c r="I36" i="21"/>
  <c r="E36" i="21" s="1"/>
  <c r="I40" i="21"/>
  <c r="E40" i="21" s="1"/>
  <c r="I44" i="21"/>
  <c r="E44" i="21" s="1"/>
  <c r="I48" i="21"/>
  <c r="E48" i="21" s="1"/>
  <c r="I52" i="21"/>
  <c r="E52" i="21" s="1"/>
  <c r="I56" i="21"/>
  <c r="E56" i="21" s="1"/>
  <c r="I60" i="21"/>
  <c r="E60" i="21" s="1"/>
  <c r="I64" i="21"/>
  <c r="E64" i="21" s="1"/>
  <c r="I68" i="21"/>
  <c r="E68" i="21" s="1"/>
  <c r="I72" i="21"/>
  <c r="E72" i="21" s="1"/>
  <c r="I76" i="21"/>
  <c r="E76" i="21" s="1"/>
  <c r="I80" i="21"/>
  <c r="E80" i="21" s="1"/>
  <c r="I84" i="21"/>
  <c r="E84" i="21" s="1"/>
  <c r="I88" i="21"/>
  <c r="E88" i="21" s="1"/>
  <c r="I92" i="21"/>
  <c r="E92" i="21" s="1"/>
  <c r="I96" i="21"/>
  <c r="E96" i="21" s="1"/>
  <c r="I100" i="21"/>
  <c r="E100" i="21" s="1"/>
  <c r="I104" i="21"/>
  <c r="E104" i="21" s="1"/>
  <c r="I108" i="21"/>
  <c r="E108" i="21" s="1"/>
  <c r="I112" i="21"/>
  <c r="E112" i="21" s="1"/>
  <c r="I116" i="21"/>
  <c r="E116" i="21" s="1"/>
  <c r="I120" i="21"/>
  <c r="E120" i="21" s="1"/>
  <c r="I124" i="21"/>
  <c r="E124" i="21" s="1"/>
  <c r="I128" i="21"/>
  <c r="E128" i="21" s="1"/>
  <c r="I132" i="21"/>
  <c r="E132" i="21" s="1"/>
  <c r="I136" i="21"/>
  <c r="E136" i="21" s="1"/>
  <c r="I140" i="21"/>
  <c r="E140" i="21" s="1"/>
  <c r="I144" i="21"/>
  <c r="E144" i="21" s="1"/>
  <c r="I148" i="21"/>
  <c r="E148" i="21" s="1"/>
  <c r="I152" i="21"/>
  <c r="E152" i="21" s="1"/>
  <c r="I156" i="21"/>
  <c r="E156" i="21" s="1"/>
  <c r="I160" i="21"/>
  <c r="E160" i="21" s="1"/>
  <c r="I164" i="21"/>
  <c r="E164" i="21" s="1"/>
  <c r="I168" i="21"/>
  <c r="E168" i="21" s="1"/>
  <c r="I172" i="21"/>
  <c r="E172" i="21" s="1"/>
  <c r="I176" i="21"/>
  <c r="E176" i="21" s="1"/>
  <c r="I180" i="21"/>
  <c r="E180" i="21" s="1"/>
  <c r="I184" i="21"/>
  <c r="E184" i="21" s="1"/>
  <c r="I188" i="21"/>
  <c r="E188" i="21" s="1"/>
  <c r="I192" i="21"/>
  <c r="E192" i="21" s="1"/>
  <c r="I196" i="21"/>
  <c r="E196" i="21" s="1"/>
  <c r="I200" i="21"/>
  <c r="E200" i="21" s="1"/>
  <c r="I204" i="21"/>
  <c r="E204" i="21" s="1"/>
  <c r="I208" i="21"/>
  <c r="E208" i="21" s="1"/>
  <c r="I212" i="21"/>
  <c r="E212" i="21" s="1"/>
  <c r="I216" i="21"/>
  <c r="E216" i="21" s="1"/>
  <c r="I220" i="21"/>
  <c r="E220" i="21" s="1"/>
  <c r="I224" i="21"/>
  <c r="E224" i="21" s="1"/>
  <c r="I228" i="21"/>
  <c r="E228" i="21" s="1"/>
  <c r="I232" i="21"/>
  <c r="E232" i="21" s="1"/>
  <c r="I236" i="21"/>
  <c r="E236" i="21" s="1"/>
  <c r="I240" i="21"/>
  <c r="E240" i="21" s="1"/>
  <c r="I244" i="21"/>
  <c r="E244" i="21" s="1"/>
  <c r="J24" i="20"/>
  <c r="I286" i="21"/>
  <c r="E286" i="21" s="1"/>
  <c r="I295" i="21"/>
  <c r="E295" i="21" s="1"/>
  <c r="I303" i="21"/>
  <c r="E303" i="21" s="1"/>
  <c r="I311" i="21"/>
  <c r="E311" i="21" s="1"/>
  <c r="I319" i="21"/>
  <c r="E319" i="21" s="1"/>
  <c r="I327" i="21"/>
  <c r="E327" i="21" s="1"/>
  <c r="I335" i="21"/>
  <c r="E335" i="21" s="1"/>
  <c r="I343" i="21"/>
  <c r="E343" i="21" s="1"/>
  <c r="I351" i="21"/>
  <c r="E351" i="21" s="1"/>
  <c r="I359" i="21"/>
  <c r="E359" i="21" s="1"/>
  <c r="I364" i="21"/>
  <c r="E364" i="21" s="1"/>
  <c r="I372" i="21"/>
  <c r="E372" i="21" s="1"/>
  <c r="I380" i="21"/>
  <c r="E380" i="21" s="1"/>
  <c r="I388" i="21"/>
  <c r="E388" i="21" s="1"/>
  <c r="I396" i="21"/>
  <c r="E396" i="21" s="1"/>
  <c r="I404" i="21"/>
  <c r="E404" i="21" s="1"/>
  <c r="I288" i="21"/>
  <c r="E288" i="21" s="1"/>
  <c r="I296" i="21"/>
  <c r="E296" i="21" s="1"/>
  <c r="I304" i="21"/>
  <c r="E304" i="21" s="1"/>
  <c r="I312" i="21"/>
  <c r="E312" i="21" s="1"/>
  <c r="I320" i="21"/>
  <c r="E320" i="21" s="1"/>
  <c r="I328" i="21"/>
  <c r="E328" i="21" s="1"/>
  <c r="I336" i="21"/>
  <c r="E336" i="21" s="1"/>
  <c r="I344" i="21"/>
  <c r="E344" i="21" s="1"/>
  <c r="I352" i="21"/>
  <c r="E352" i="21" s="1"/>
  <c r="I417" i="21"/>
  <c r="E417" i="21" s="1"/>
  <c r="I433" i="21"/>
  <c r="E433" i="21" s="1"/>
  <c r="I449" i="21"/>
  <c r="E449" i="21" s="1"/>
  <c r="I463" i="21"/>
  <c r="E463" i="21" s="1"/>
  <c r="I471" i="21"/>
  <c r="E471" i="21" s="1"/>
  <c r="I479" i="21"/>
  <c r="E479" i="21" s="1"/>
  <c r="I487" i="21"/>
  <c r="E487" i="21" s="1"/>
  <c r="I495" i="21"/>
  <c r="E495" i="21" s="1"/>
  <c r="I416" i="21"/>
  <c r="E416" i="21" s="1"/>
  <c r="I432" i="21"/>
  <c r="E432" i="21" s="1"/>
  <c r="I448" i="21"/>
  <c r="E448" i="21" s="1"/>
  <c r="I419" i="21"/>
  <c r="E419" i="21" s="1"/>
  <c r="I435" i="21"/>
  <c r="E435" i="21" s="1"/>
  <c r="I451" i="21"/>
  <c r="E451" i="21" s="1"/>
  <c r="I465" i="21"/>
  <c r="E465" i="21" s="1"/>
  <c r="I499" i="21"/>
  <c r="E499" i="21" s="1"/>
  <c r="I618" i="21"/>
  <c r="E618" i="21" s="1"/>
  <c r="I634" i="21"/>
  <c r="E634" i="21" s="1"/>
  <c r="I650" i="21"/>
  <c r="E650" i="21" s="1"/>
  <c r="I666" i="21"/>
  <c r="E666" i="21" s="1"/>
  <c r="I682" i="21"/>
  <c r="E682" i="21" s="1"/>
  <c r="I698" i="21"/>
  <c r="E698" i="21" s="1"/>
  <c r="I714" i="21"/>
  <c r="E714" i="21" s="1"/>
  <c r="I730" i="21"/>
  <c r="E730" i="21" s="1"/>
  <c r="I746" i="21"/>
  <c r="E746" i="21" s="1"/>
  <c r="I762" i="21"/>
  <c r="E762" i="21" s="1"/>
  <c r="I778" i="21"/>
  <c r="E778" i="21" s="1"/>
  <c r="I426" i="21"/>
  <c r="E426" i="21" s="1"/>
  <c r="I442" i="21"/>
  <c r="E442" i="21" s="1"/>
  <c r="I458" i="21"/>
  <c r="E458" i="21" s="1"/>
  <c r="I486" i="21"/>
  <c r="E486" i="21" s="1"/>
  <c r="I507" i="21"/>
  <c r="E507" i="21" s="1"/>
  <c r="I515" i="21"/>
  <c r="E515" i="21" s="1"/>
  <c r="I523" i="21"/>
  <c r="E523" i="21" s="1"/>
  <c r="I531" i="21"/>
  <c r="E531" i="21" s="1"/>
  <c r="I539" i="21"/>
  <c r="E539" i="21" s="1"/>
  <c r="I547" i="21"/>
  <c r="E547" i="21" s="1"/>
  <c r="I555" i="21"/>
  <c r="E555" i="21" s="1"/>
  <c r="I563" i="21"/>
  <c r="E563" i="21" s="1"/>
  <c r="I623" i="21"/>
  <c r="E623" i="21" s="1"/>
  <c r="I639" i="21"/>
  <c r="E639" i="21" s="1"/>
  <c r="I655" i="21"/>
  <c r="E655" i="21" s="1"/>
  <c r="I671" i="21"/>
  <c r="E671" i="21" s="1"/>
  <c r="I687" i="21"/>
  <c r="E687" i="21" s="1"/>
  <c r="I703" i="21"/>
  <c r="E703" i="21" s="1"/>
  <c r="I719" i="21"/>
  <c r="E719" i="21" s="1"/>
  <c r="I735" i="21"/>
  <c r="E735" i="21" s="1"/>
  <c r="I751" i="21"/>
  <c r="E751" i="21" s="1"/>
  <c r="I767" i="21"/>
  <c r="E767" i="21" s="1"/>
  <c r="I783" i="21"/>
  <c r="E783" i="21" s="1"/>
  <c r="I485" i="21"/>
  <c r="E485" i="21" s="1"/>
  <c r="I498" i="21"/>
  <c r="E498" i="21" s="1"/>
  <c r="I620" i="21"/>
  <c r="E620" i="21" s="1"/>
  <c r="I636" i="21"/>
  <c r="E636" i="21" s="1"/>
  <c r="I652" i="21"/>
  <c r="E652" i="21" s="1"/>
  <c r="I668" i="21"/>
  <c r="E668" i="21" s="1"/>
  <c r="I684" i="21"/>
  <c r="E684" i="21" s="1"/>
  <c r="I700" i="21"/>
  <c r="E700" i="21" s="1"/>
  <c r="I716" i="21"/>
  <c r="E716" i="21" s="1"/>
  <c r="I732" i="21"/>
  <c r="E732" i="21" s="1"/>
  <c r="I748" i="21"/>
  <c r="E748" i="21" s="1"/>
  <c r="I764" i="21"/>
  <c r="E764" i="21" s="1"/>
  <c r="I780" i="21"/>
  <c r="E780" i="21" s="1"/>
  <c r="I472" i="21"/>
  <c r="E472" i="21" s="1"/>
  <c r="I488" i="21"/>
  <c r="E488" i="21" s="1"/>
  <c r="I629" i="21"/>
  <c r="E629" i="21" s="1"/>
  <c r="I645" i="21"/>
  <c r="E645" i="21" s="1"/>
  <c r="I661" i="21"/>
  <c r="E661" i="21" s="1"/>
  <c r="I677" i="21"/>
  <c r="E677" i="21" s="1"/>
  <c r="I693" i="21"/>
  <c r="E693" i="21" s="1"/>
  <c r="I709" i="21"/>
  <c r="E709" i="21" s="1"/>
  <c r="I725" i="21"/>
  <c r="E725" i="21" s="1"/>
  <c r="I741" i="21"/>
  <c r="E741" i="21" s="1"/>
  <c r="I757" i="21"/>
  <c r="E757" i="21" s="1"/>
  <c r="I773" i="21"/>
  <c r="E773" i="21" s="1"/>
  <c r="I572" i="21"/>
  <c r="E572" i="21" s="1"/>
  <c r="I576" i="21"/>
  <c r="E576" i="21" s="1"/>
  <c r="I580" i="21"/>
  <c r="E580" i="21" s="1"/>
  <c r="I584" i="21"/>
  <c r="E584" i="21" s="1"/>
  <c r="I588" i="21"/>
  <c r="E588" i="21" s="1"/>
  <c r="I592" i="21"/>
  <c r="E592" i="21" s="1"/>
  <c r="I596" i="21"/>
  <c r="E596" i="21" s="1"/>
  <c r="I600" i="21"/>
  <c r="E600" i="21" s="1"/>
  <c r="I604" i="21"/>
  <c r="E604" i="21" s="1"/>
  <c r="I608" i="21"/>
  <c r="E608" i="21" s="1"/>
  <c r="I612" i="21"/>
  <c r="E612" i="21" s="1"/>
  <c r="I800" i="21"/>
  <c r="E800" i="21" s="1"/>
  <c r="I808" i="21"/>
  <c r="E808" i="21" s="1"/>
  <c r="I637" i="21"/>
  <c r="E637" i="21" s="1"/>
  <c r="I701" i="21"/>
  <c r="E701" i="21" s="1"/>
  <c r="I765" i="21"/>
  <c r="E765" i="21" s="1"/>
  <c r="I578" i="21"/>
  <c r="E578" i="21" s="1"/>
  <c r="I594" i="21"/>
  <c r="E594" i="21" s="1"/>
  <c r="I610" i="21"/>
  <c r="E610" i="21" s="1"/>
  <c r="I1014" i="21"/>
  <c r="E1014" i="21" s="1"/>
  <c r="I801" i="21"/>
  <c r="E801" i="21" s="1"/>
  <c r="I811" i="21"/>
  <c r="E811" i="21" s="1"/>
  <c r="I843" i="21"/>
  <c r="E843" i="21" s="1"/>
  <c r="I875" i="21"/>
  <c r="E875" i="21" s="1"/>
  <c r="I907" i="21"/>
  <c r="E907" i="21" s="1"/>
  <c r="I939" i="21"/>
  <c r="E939" i="21" s="1"/>
  <c r="I971" i="21"/>
  <c r="E971" i="21" s="1"/>
  <c r="I1003" i="21"/>
  <c r="E1003" i="21" s="1"/>
  <c r="I1057" i="21"/>
  <c r="E1057" i="21" s="1"/>
  <c r="I1075" i="21"/>
  <c r="E1075" i="21" s="1"/>
  <c r="I1079" i="21"/>
  <c r="E1079" i="21" s="1"/>
  <c r="I1083" i="21"/>
  <c r="E1083" i="21" s="1"/>
  <c r="I1087" i="21"/>
  <c r="E1087" i="21" s="1"/>
  <c r="I1091" i="21"/>
  <c r="E1091" i="21" s="1"/>
  <c r="I1103" i="21"/>
  <c r="E1103" i="21" s="1"/>
  <c r="I1113" i="21"/>
  <c r="E1113" i="21" s="1"/>
  <c r="I1123" i="21"/>
  <c r="E1123" i="21" s="1"/>
  <c r="I1135" i="21"/>
  <c r="E1135" i="21" s="1"/>
  <c r="I1145" i="21"/>
  <c r="E1145" i="21" s="1"/>
  <c r="I1155" i="21"/>
  <c r="E1155" i="21" s="1"/>
  <c r="I1034" i="21"/>
  <c r="E1034" i="21" s="1"/>
  <c r="I1039" i="21"/>
  <c r="E1039" i="21" s="1"/>
  <c r="I1044" i="21"/>
  <c r="E1044" i="21" s="1"/>
  <c r="I1068" i="21"/>
  <c r="E1068" i="21" s="1"/>
  <c r="I1171" i="21"/>
  <c r="E1171" i="21" s="1"/>
  <c r="I1187" i="21"/>
  <c r="E1187" i="21" s="1"/>
  <c r="I1203" i="21"/>
  <c r="E1203" i="21" s="1"/>
  <c r="I1219" i="21"/>
  <c r="E1219" i="21" s="1"/>
  <c r="I1063" i="21"/>
  <c r="E1063" i="21" s="1"/>
  <c r="I1082" i="21"/>
  <c r="E1082" i="21" s="1"/>
  <c r="I1096" i="21"/>
  <c r="E1096" i="21" s="1"/>
  <c r="I1106" i="21"/>
  <c r="E1106" i="21" s="1"/>
  <c r="I1116" i="21"/>
  <c r="E1116" i="21" s="1"/>
  <c r="I1128" i="21"/>
  <c r="E1128" i="21" s="1"/>
  <c r="I1138" i="21"/>
  <c r="E1138" i="21" s="1"/>
  <c r="I1148" i="21"/>
  <c r="E1148" i="21" s="1"/>
  <c r="I1058" i="21"/>
  <c r="E1058" i="21" s="1"/>
  <c r="I1191" i="21"/>
  <c r="E1191" i="21" s="1"/>
  <c r="I1234" i="21"/>
  <c r="E1234" i="21" s="1"/>
  <c r="I1170" i="21"/>
  <c r="E1170" i="21" s="1"/>
  <c r="I1190" i="21"/>
  <c r="E1190" i="21" s="1"/>
  <c r="I1214" i="21"/>
  <c r="E1214" i="21" s="1"/>
  <c r="I1454" i="21"/>
  <c r="E1454" i="21" s="1"/>
  <c r="I1169" i="21"/>
  <c r="E1169" i="21" s="1"/>
  <c r="I1193" i="21"/>
  <c r="E1193" i="21" s="1"/>
  <c r="I1213" i="21"/>
  <c r="E1213" i="21" s="1"/>
  <c r="I1233" i="21"/>
  <c r="E1233" i="21" s="1"/>
  <c r="I1164" i="21"/>
  <c r="E1164" i="21" s="1"/>
  <c r="I1180" i="21"/>
  <c r="E1180" i="21" s="1"/>
  <c r="I1196" i="21"/>
  <c r="E1196" i="21" s="1"/>
  <c r="I1212" i="21"/>
  <c r="E1212" i="21" s="1"/>
  <c r="I1228" i="21"/>
  <c r="E1228" i="21" s="1"/>
  <c r="I1393" i="21"/>
  <c r="E1393" i="21" s="1"/>
  <c r="I1252" i="21"/>
  <c r="E1252" i="21" s="1"/>
  <c r="I1260" i="21"/>
  <c r="E1260" i="21" s="1"/>
  <c r="I1268" i="21"/>
  <c r="E1268" i="21" s="1"/>
  <c r="I1276" i="21"/>
  <c r="E1276" i="21" s="1"/>
  <c r="I1284" i="21"/>
  <c r="E1284" i="21" s="1"/>
  <c r="I1292" i="21"/>
  <c r="E1292" i="21" s="1"/>
  <c r="I1300" i="21"/>
  <c r="E1300" i="21" s="1"/>
  <c r="I1308" i="21"/>
  <c r="E1308" i="21" s="1"/>
  <c r="I1316" i="21"/>
  <c r="E1316" i="21" s="1"/>
  <c r="I1324" i="21"/>
  <c r="E1324" i="21" s="1"/>
  <c r="I1332" i="21"/>
  <c r="E1332" i="21" s="1"/>
  <c r="I1340" i="21"/>
  <c r="E1340" i="21" s="1"/>
  <c r="I1348" i="21"/>
  <c r="E1348" i="21" s="1"/>
  <c r="I1356" i="21"/>
  <c r="E1356" i="21" s="1"/>
  <c r="I1364" i="21"/>
  <c r="E1364" i="21" s="1"/>
  <c r="I1372" i="21"/>
  <c r="E1372" i="21" s="1"/>
  <c r="I1380" i="21"/>
  <c r="E1380" i="21" s="1"/>
  <c r="I1396" i="21"/>
  <c r="E1396" i="21" s="1"/>
  <c r="I1412" i="21"/>
  <c r="E1412" i="21" s="1"/>
  <c r="I1381" i="21"/>
  <c r="E1381" i="21" s="1"/>
  <c r="I1397" i="21"/>
  <c r="E1397" i="21" s="1"/>
  <c r="I1413" i="21"/>
  <c r="E1413" i="21" s="1"/>
  <c r="I1251" i="21"/>
  <c r="E1251" i="21" s="1"/>
  <c r="I1259" i="21"/>
  <c r="E1259" i="21" s="1"/>
  <c r="I1267" i="21"/>
  <c r="E1267" i="21" s="1"/>
  <c r="I1275" i="21"/>
  <c r="E1275" i="21" s="1"/>
  <c r="I1283" i="21"/>
  <c r="E1283" i="21" s="1"/>
  <c r="I1291" i="21"/>
  <c r="E1291" i="21" s="1"/>
  <c r="I1299" i="21"/>
  <c r="E1299" i="21" s="1"/>
  <c r="I1307" i="21"/>
  <c r="E1307" i="21" s="1"/>
  <c r="I1315" i="21"/>
  <c r="E1315" i="21" s="1"/>
  <c r="I1323" i="21"/>
  <c r="E1323" i="21" s="1"/>
  <c r="I1331" i="21"/>
  <c r="E1331" i="21" s="1"/>
  <c r="I1339" i="21"/>
  <c r="E1339" i="21" s="1"/>
  <c r="I1347" i="21"/>
  <c r="E1347" i="21" s="1"/>
  <c r="I1355" i="21"/>
  <c r="E1355" i="21" s="1"/>
  <c r="I1363" i="21"/>
  <c r="E1363" i="21" s="1"/>
  <c r="I1371" i="21"/>
  <c r="E1371" i="21" s="1"/>
  <c r="I1379" i="21"/>
  <c r="E1379" i="21" s="1"/>
  <c r="I1395" i="21"/>
  <c r="E1395" i="21" s="1"/>
  <c r="I1411" i="21"/>
  <c r="E1411" i="21" s="1"/>
  <c r="I1428" i="21"/>
  <c r="E1428" i="21" s="1"/>
  <c r="I1436" i="21"/>
  <c r="E1436" i="21" s="1"/>
  <c r="I1444" i="21"/>
  <c r="E1444" i="21" s="1"/>
  <c r="I1426" i="21"/>
  <c r="E1426" i="21" s="1"/>
  <c r="I1434" i="21"/>
  <c r="E1434" i="21" s="1"/>
  <c r="I1442" i="21"/>
  <c r="E1442" i="21" s="1"/>
  <c r="I1424" i="21"/>
  <c r="E1424" i="21" s="1"/>
  <c r="I1432" i="21"/>
  <c r="E1432" i="21" s="1"/>
  <c r="I1440" i="21"/>
  <c r="E1440" i="21" s="1"/>
  <c r="I1456" i="21"/>
  <c r="E1456" i="21" s="1"/>
  <c r="I1460" i="21"/>
  <c r="E1460" i="21" s="1"/>
  <c r="I1464" i="21"/>
  <c r="E1464" i="21" s="1"/>
  <c r="I1468" i="21"/>
  <c r="E1468" i="21" s="1"/>
  <c r="I1472" i="21"/>
  <c r="E1472" i="21" s="1"/>
  <c r="I1476" i="21"/>
  <c r="E1476" i="21" s="1"/>
  <c r="I1480" i="21"/>
  <c r="E1480" i="21" s="1"/>
  <c r="I1484" i="21"/>
  <c r="E1484" i="21" s="1"/>
  <c r="I1488" i="21"/>
  <c r="E1488" i="21" s="1"/>
  <c r="I1492" i="21"/>
  <c r="E1492" i="21" s="1"/>
  <c r="I1498" i="21"/>
  <c r="E1498" i="21" s="1"/>
  <c r="I1506" i="21"/>
  <c r="E1506" i="21" s="1"/>
  <c r="I1501" i="21"/>
  <c r="E1501" i="21" s="1"/>
  <c r="I653" i="21"/>
  <c r="E653" i="21" s="1"/>
  <c r="I717" i="21"/>
  <c r="E717" i="21" s="1"/>
  <c r="I781" i="21"/>
  <c r="E781" i="21" s="1"/>
  <c r="I582" i="21"/>
  <c r="E582" i="21" s="1"/>
  <c r="I598" i="21"/>
  <c r="E598" i="21" s="1"/>
  <c r="I614" i="21"/>
  <c r="E614" i="21" s="1"/>
  <c r="I1006" i="21"/>
  <c r="E1006" i="21" s="1"/>
  <c r="I803" i="21"/>
  <c r="E803" i="21" s="1"/>
  <c r="I813" i="21"/>
  <c r="E813" i="21" s="1"/>
  <c r="I835" i="21"/>
  <c r="E835" i="21" s="1"/>
  <c r="I867" i="21"/>
  <c r="E867" i="21" s="1"/>
  <c r="I899" i="21"/>
  <c r="E899" i="21" s="1"/>
  <c r="I931" i="21"/>
  <c r="E931" i="21" s="1"/>
  <c r="I963" i="21"/>
  <c r="E963" i="21" s="1"/>
  <c r="I995" i="21"/>
  <c r="E995" i="21" s="1"/>
  <c r="I1027" i="21"/>
  <c r="E1027" i="21" s="1"/>
  <c r="I1061" i="21"/>
  <c r="E1061" i="21" s="1"/>
  <c r="I1095" i="21"/>
  <c r="E1095" i="21" s="1"/>
  <c r="I1105" i="21"/>
  <c r="E1105" i="21" s="1"/>
  <c r="I1115" i="21"/>
  <c r="E1115" i="21" s="1"/>
  <c r="I1127" i="21"/>
  <c r="E1127" i="21" s="1"/>
  <c r="I1137" i="21"/>
  <c r="E1137" i="21" s="1"/>
  <c r="I1147" i="21"/>
  <c r="E1147" i="21" s="1"/>
  <c r="I1030" i="21"/>
  <c r="E1030" i="21" s="1"/>
  <c r="I1035" i="21"/>
  <c r="E1035" i="21" s="1"/>
  <c r="I1040" i="21"/>
  <c r="E1040" i="21" s="1"/>
  <c r="I1052" i="21"/>
  <c r="E1052" i="21" s="1"/>
  <c r="I1072" i="21"/>
  <c r="E1072" i="21" s="1"/>
  <c r="I1047" i="21"/>
  <c r="E1047" i="21" s="1"/>
  <c r="I1071" i="21"/>
  <c r="E1071" i="21" s="1"/>
  <c r="I1078" i="21"/>
  <c r="E1078" i="21" s="1"/>
  <c r="I1098" i="21"/>
  <c r="E1098" i="21" s="1"/>
  <c r="I1108" i="21"/>
  <c r="E1108" i="21" s="1"/>
  <c r="I1120" i="21"/>
  <c r="E1120" i="21" s="1"/>
  <c r="I1130" i="21"/>
  <c r="E1130" i="21" s="1"/>
  <c r="I1140" i="21"/>
  <c r="E1140" i="21" s="1"/>
  <c r="I1152" i="21"/>
  <c r="E1152" i="21" s="1"/>
  <c r="I1050" i="21"/>
  <c r="E1050" i="21" s="1"/>
  <c r="I1175" i="21"/>
  <c r="E1175" i="21" s="1"/>
  <c r="I1238" i="21"/>
  <c r="E1238" i="21" s="1"/>
  <c r="I1174" i="21"/>
  <c r="E1174" i="21" s="1"/>
  <c r="I1198" i="21"/>
  <c r="E1198" i="21" s="1"/>
  <c r="I1218" i="21"/>
  <c r="E1218" i="21" s="1"/>
  <c r="I1401" i="21"/>
  <c r="E1401" i="21" s="1"/>
  <c r="I1177" i="21"/>
  <c r="E1177" i="21" s="1"/>
  <c r="I1197" i="21"/>
  <c r="E1197" i="21" s="1"/>
  <c r="I1217" i="21"/>
  <c r="E1217" i="21" s="1"/>
  <c r="I1237" i="21"/>
  <c r="E1237" i="21" s="1"/>
  <c r="I1168" i="21"/>
  <c r="E1168" i="21" s="1"/>
  <c r="I1184" i="21"/>
  <c r="E1184" i="21" s="1"/>
  <c r="I1200" i="21"/>
  <c r="E1200" i="21" s="1"/>
  <c r="I1216" i="21"/>
  <c r="E1216" i="21" s="1"/>
  <c r="I1232" i="21"/>
  <c r="E1232" i="21" s="1"/>
  <c r="I1246" i="21"/>
  <c r="E1246" i="21" s="1"/>
  <c r="I1254" i="21"/>
  <c r="E1254" i="21" s="1"/>
  <c r="I1262" i="21"/>
  <c r="E1262" i="21" s="1"/>
  <c r="I1270" i="21"/>
  <c r="E1270" i="21" s="1"/>
  <c r="I1278" i="21"/>
  <c r="E1278" i="21" s="1"/>
  <c r="I1286" i="21"/>
  <c r="E1286" i="21" s="1"/>
  <c r="I1294" i="21"/>
  <c r="E1294" i="21" s="1"/>
  <c r="I1302" i="21"/>
  <c r="E1302" i="21" s="1"/>
  <c r="I1310" i="21"/>
  <c r="E1310" i="21" s="1"/>
  <c r="I1318" i="21"/>
  <c r="E1318" i="21" s="1"/>
  <c r="I1326" i="21"/>
  <c r="E1326" i="21" s="1"/>
  <c r="I1334" i="21"/>
  <c r="E1334" i="21" s="1"/>
  <c r="I1342" i="21"/>
  <c r="E1342" i="21" s="1"/>
  <c r="I1350" i="21"/>
  <c r="E1350" i="21" s="1"/>
  <c r="I1358" i="21"/>
  <c r="E1358" i="21" s="1"/>
  <c r="I1366" i="21"/>
  <c r="E1366" i="21" s="1"/>
  <c r="I1374" i="21"/>
  <c r="E1374" i="21" s="1"/>
  <c r="I1383" i="21"/>
  <c r="E1383" i="21" s="1"/>
  <c r="I1399" i="21"/>
  <c r="E1399" i="21" s="1"/>
  <c r="I1415" i="21"/>
  <c r="E1415" i="21" s="1"/>
  <c r="I1441" i="21"/>
  <c r="E1441" i="21" s="1"/>
  <c r="I1245" i="21"/>
  <c r="E1245" i="21" s="1"/>
  <c r="I1253" i="21"/>
  <c r="E1253" i="21" s="1"/>
  <c r="I1261" i="21"/>
  <c r="E1261" i="21" s="1"/>
  <c r="I1269" i="21"/>
  <c r="E1269" i="21" s="1"/>
  <c r="I1277" i="21"/>
  <c r="E1277" i="21" s="1"/>
  <c r="I1285" i="21"/>
  <c r="E1285" i="21" s="1"/>
  <c r="I1293" i="21"/>
  <c r="E1293" i="21" s="1"/>
  <c r="I1301" i="21"/>
  <c r="E1301" i="21" s="1"/>
  <c r="I1309" i="21"/>
  <c r="E1309" i="21" s="1"/>
  <c r="I1317" i="21"/>
  <c r="E1317" i="21" s="1"/>
  <c r="I1325" i="21"/>
  <c r="E1325" i="21" s="1"/>
  <c r="I1333" i="21"/>
  <c r="E1333" i="21" s="1"/>
  <c r="I1341" i="21"/>
  <c r="E1341" i="21" s="1"/>
  <c r="I1349" i="21"/>
  <c r="E1349" i="21" s="1"/>
  <c r="I1357" i="21"/>
  <c r="E1357" i="21" s="1"/>
  <c r="I1365" i="21"/>
  <c r="E1365" i="21" s="1"/>
  <c r="I1373" i="21"/>
  <c r="E1373" i="21" s="1"/>
  <c r="I1384" i="21"/>
  <c r="E1384" i="21" s="1"/>
  <c r="I1400" i="21"/>
  <c r="E1400" i="21" s="1"/>
  <c r="I1416" i="21"/>
  <c r="E1416" i="21" s="1"/>
  <c r="I1446" i="21"/>
  <c r="E1446" i="21" s="1"/>
  <c r="I1500" i="21"/>
  <c r="E1500" i="21" s="1"/>
  <c r="I1443" i="21"/>
  <c r="E1443" i="21" s="1"/>
  <c r="I1447" i="21"/>
  <c r="E1447" i="21" s="1"/>
  <c r="I1451" i="21"/>
  <c r="E1451" i="21" s="1"/>
  <c r="I1455" i="21"/>
  <c r="E1455" i="21" s="1"/>
  <c r="I1459" i="21"/>
  <c r="E1459" i="21" s="1"/>
  <c r="I1463" i="21"/>
  <c r="E1463" i="21" s="1"/>
  <c r="I1467" i="21"/>
  <c r="E1467" i="21" s="1"/>
  <c r="I1471" i="21"/>
  <c r="E1471" i="21" s="1"/>
  <c r="I1475" i="21"/>
  <c r="E1475" i="21" s="1"/>
  <c r="I1479" i="21"/>
  <c r="E1479" i="21" s="1"/>
  <c r="I1483" i="21"/>
  <c r="E1483" i="21" s="1"/>
  <c r="I1487" i="21"/>
  <c r="E1487" i="21" s="1"/>
  <c r="I1491" i="21"/>
  <c r="E1491" i="21" s="1"/>
  <c r="I1495" i="21"/>
  <c r="E1495" i="21" s="1"/>
  <c r="I1503" i="21"/>
  <c r="E1503" i="21" s="1"/>
  <c r="I669" i="21"/>
  <c r="E669" i="21" s="1"/>
  <c r="I733" i="21"/>
  <c r="E733" i="21" s="1"/>
  <c r="I570" i="21"/>
  <c r="E570" i="21" s="1"/>
  <c r="I586" i="21"/>
  <c r="E586" i="21" s="1"/>
  <c r="I602" i="21"/>
  <c r="E602" i="21" s="1"/>
  <c r="I804" i="21"/>
  <c r="E804" i="21" s="1"/>
  <c r="I805" i="21"/>
  <c r="E805" i="21" s="1"/>
  <c r="I827" i="21"/>
  <c r="E827" i="21" s="1"/>
  <c r="I859" i="21"/>
  <c r="E859" i="21" s="1"/>
  <c r="I891" i="21"/>
  <c r="E891" i="21" s="1"/>
  <c r="I923" i="21"/>
  <c r="E923" i="21" s="1"/>
  <c r="I955" i="21"/>
  <c r="E955" i="21" s="1"/>
  <c r="I987" i="21"/>
  <c r="E987" i="21" s="1"/>
  <c r="I1019" i="21"/>
  <c r="E1019" i="21" s="1"/>
  <c r="I1045" i="21"/>
  <c r="E1045" i="21" s="1"/>
  <c r="I1069" i="21"/>
  <c r="E1069" i="21" s="1"/>
  <c r="I1077" i="21"/>
  <c r="E1077" i="21" s="1"/>
  <c r="I1081" i="21"/>
  <c r="E1081" i="21" s="1"/>
  <c r="I1085" i="21"/>
  <c r="E1085" i="21" s="1"/>
  <c r="I1089" i="21"/>
  <c r="E1089" i="21" s="1"/>
  <c r="I1097" i="21"/>
  <c r="E1097" i="21" s="1"/>
  <c r="I1107" i="21"/>
  <c r="E1107" i="21" s="1"/>
  <c r="I1119" i="21"/>
  <c r="E1119" i="21" s="1"/>
  <c r="I1129" i="21"/>
  <c r="E1129" i="21" s="1"/>
  <c r="I1139" i="21"/>
  <c r="E1139" i="21" s="1"/>
  <c r="I1151" i="21"/>
  <c r="E1151" i="21" s="1"/>
  <c r="I1031" i="21"/>
  <c r="E1031" i="21" s="1"/>
  <c r="I1036" i="21"/>
  <c r="E1036" i="21" s="1"/>
  <c r="I1042" i="21"/>
  <c r="E1042" i="21" s="1"/>
  <c r="I1056" i="21"/>
  <c r="E1056" i="21" s="1"/>
  <c r="I1163" i="21"/>
  <c r="E1163" i="21" s="1"/>
  <c r="I1179" i="21"/>
  <c r="E1179" i="21" s="1"/>
  <c r="I1195" i="21"/>
  <c r="E1195" i="21" s="1"/>
  <c r="I1211" i="21"/>
  <c r="E1211" i="21" s="1"/>
  <c r="I1227" i="21"/>
  <c r="E1227" i="21" s="1"/>
  <c r="I1055" i="21"/>
  <c r="E1055" i="21" s="1"/>
  <c r="I1074" i="21"/>
  <c r="E1074" i="21" s="1"/>
  <c r="I1090" i="21"/>
  <c r="E1090" i="21" s="1"/>
  <c r="I1100" i="21"/>
  <c r="E1100" i="21" s="1"/>
  <c r="I1112" i="21"/>
  <c r="E1112" i="21" s="1"/>
  <c r="I1122" i="21"/>
  <c r="E1122" i="21" s="1"/>
  <c r="I1132" i="21"/>
  <c r="E1132" i="21" s="1"/>
  <c r="I1144" i="21"/>
  <c r="E1144" i="21" s="1"/>
  <c r="I1154" i="21"/>
  <c r="E1154" i="21" s="1"/>
  <c r="I1159" i="21"/>
  <c r="E1159" i="21" s="1"/>
  <c r="I1223" i="21"/>
  <c r="E1223" i="21" s="1"/>
  <c r="I1242" i="21"/>
  <c r="E1242" i="21" s="1"/>
  <c r="I1158" i="21"/>
  <c r="E1158" i="21" s="1"/>
  <c r="I1182" i="21"/>
  <c r="E1182" i="21" s="1"/>
  <c r="I1202" i="21"/>
  <c r="E1202" i="21" s="1"/>
  <c r="I1222" i="21"/>
  <c r="E1222" i="21" s="1"/>
  <c r="I1161" i="21"/>
  <c r="E1161" i="21" s="1"/>
  <c r="I1181" i="21"/>
  <c r="E1181" i="21" s="1"/>
  <c r="I1201" i="21"/>
  <c r="E1201" i="21" s="1"/>
  <c r="I1225" i="21"/>
  <c r="E1225" i="21" s="1"/>
  <c r="I1239" i="21"/>
  <c r="E1239" i="21" s="1"/>
  <c r="I1172" i="21"/>
  <c r="E1172" i="21" s="1"/>
  <c r="I1188" i="21"/>
  <c r="E1188" i="21" s="1"/>
  <c r="I1204" i="21"/>
  <c r="E1204" i="21" s="1"/>
  <c r="I1220" i="21"/>
  <c r="E1220" i="21" s="1"/>
  <c r="I1409" i="21"/>
  <c r="E1409" i="21" s="1"/>
  <c r="I1248" i="21"/>
  <c r="E1248" i="21" s="1"/>
  <c r="I1256" i="21"/>
  <c r="E1256" i="21" s="1"/>
  <c r="I1264" i="21"/>
  <c r="E1264" i="21" s="1"/>
  <c r="I1272" i="21"/>
  <c r="E1272" i="21" s="1"/>
  <c r="I1280" i="21"/>
  <c r="E1280" i="21" s="1"/>
  <c r="I1288" i="21"/>
  <c r="E1288" i="21" s="1"/>
  <c r="I1296" i="21"/>
  <c r="E1296" i="21" s="1"/>
  <c r="I1304" i="21"/>
  <c r="E1304" i="21" s="1"/>
  <c r="I1312" i="21"/>
  <c r="E1312" i="21" s="1"/>
  <c r="I1320" i="21"/>
  <c r="E1320" i="21" s="1"/>
  <c r="I1328" i="21"/>
  <c r="E1328" i="21" s="1"/>
  <c r="I1336" i="21"/>
  <c r="E1336" i="21" s="1"/>
  <c r="I1344" i="21"/>
  <c r="E1344" i="21" s="1"/>
  <c r="I1352" i="21"/>
  <c r="E1352" i="21" s="1"/>
  <c r="I1360" i="21"/>
  <c r="E1360" i="21" s="1"/>
  <c r="I1368" i="21"/>
  <c r="E1368" i="21" s="1"/>
  <c r="I1376" i="21"/>
  <c r="E1376" i="21" s="1"/>
  <c r="I1388" i="21"/>
  <c r="E1388" i="21" s="1"/>
  <c r="I1404" i="21"/>
  <c r="E1404" i="21" s="1"/>
  <c r="I1420" i="21"/>
  <c r="E1420" i="21" s="1"/>
  <c r="I1389" i="21"/>
  <c r="E1389" i="21" s="1"/>
  <c r="I1405" i="21"/>
  <c r="E1405" i="21" s="1"/>
  <c r="I1421" i="21"/>
  <c r="E1421" i="21" s="1"/>
  <c r="I1247" i="21"/>
  <c r="E1247" i="21" s="1"/>
  <c r="I1255" i="21"/>
  <c r="E1255" i="21" s="1"/>
  <c r="I1263" i="21"/>
  <c r="E1263" i="21" s="1"/>
  <c r="I1271" i="21"/>
  <c r="E1271" i="21" s="1"/>
  <c r="I1279" i="21"/>
  <c r="E1279" i="21" s="1"/>
  <c r="I1287" i="21"/>
  <c r="E1287" i="21" s="1"/>
  <c r="I1295" i="21"/>
  <c r="E1295" i="21" s="1"/>
  <c r="I1303" i="21"/>
  <c r="E1303" i="21" s="1"/>
  <c r="I1311" i="21"/>
  <c r="E1311" i="21" s="1"/>
  <c r="I1319" i="21"/>
  <c r="E1319" i="21" s="1"/>
  <c r="I1327" i="21"/>
  <c r="E1327" i="21" s="1"/>
  <c r="I1335" i="21"/>
  <c r="E1335" i="21" s="1"/>
  <c r="I1343" i="21"/>
  <c r="E1343" i="21" s="1"/>
  <c r="I1351" i="21"/>
  <c r="E1351" i="21" s="1"/>
  <c r="I1359" i="21"/>
  <c r="E1359" i="21" s="1"/>
  <c r="I1367" i="21"/>
  <c r="E1367" i="21" s="1"/>
  <c r="I1375" i="21"/>
  <c r="E1375" i="21" s="1"/>
  <c r="I1387" i="21"/>
  <c r="E1387" i="21" s="1"/>
  <c r="I1403" i="21"/>
  <c r="E1403" i="21" s="1"/>
  <c r="I1419" i="21"/>
  <c r="E1419" i="21" s="1"/>
  <c r="I1423" i="21"/>
  <c r="E1423" i="21" s="1"/>
  <c r="I1431" i="21"/>
  <c r="E1431" i="21" s="1"/>
  <c r="I1439" i="21"/>
  <c r="E1439" i="21" s="1"/>
  <c r="I1452" i="21"/>
  <c r="E1452" i="21" s="1"/>
  <c r="I1429" i="21"/>
  <c r="E1429" i="21" s="1"/>
  <c r="I1437" i="21"/>
  <c r="E1437" i="21" s="1"/>
  <c r="I1450" i="21"/>
  <c r="E1450" i="21" s="1"/>
  <c r="I1427" i="21"/>
  <c r="E1427" i="21" s="1"/>
  <c r="I1435" i="21"/>
  <c r="E1435" i="21" s="1"/>
  <c r="I1448" i="21"/>
  <c r="E1448" i="21" s="1"/>
  <c r="I1458" i="21"/>
  <c r="E1458" i="21" s="1"/>
  <c r="I1462" i="21"/>
  <c r="E1462" i="21" s="1"/>
  <c r="I1466" i="21"/>
  <c r="E1466" i="21" s="1"/>
  <c r="I1470" i="21"/>
  <c r="E1470" i="21" s="1"/>
  <c r="I1474" i="21"/>
  <c r="E1474" i="21" s="1"/>
  <c r="I1478" i="21"/>
  <c r="E1478" i="21" s="1"/>
  <c r="I1482" i="21"/>
  <c r="E1482" i="21" s="1"/>
  <c r="I1486" i="21"/>
  <c r="E1486" i="21" s="1"/>
  <c r="I1490" i="21"/>
  <c r="E1490" i="21" s="1"/>
  <c r="I1494" i="21"/>
  <c r="E1494" i="21" s="1"/>
  <c r="I1502" i="21"/>
  <c r="E1502" i="21" s="1"/>
  <c r="I1497" i="21"/>
  <c r="E1497" i="21" s="1"/>
  <c r="I1505" i="21"/>
  <c r="E1505" i="21" s="1"/>
  <c r="I1453" i="21"/>
  <c r="E1453" i="21" s="1"/>
  <c r="I1465" i="21"/>
  <c r="E1465" i="21" s="1"/>
  <c r="I1473" i="21"/>
  <c r="E1473" i="21" s="1"/>
  <c r="I1481" i="21"/>
  <c r="E1481" i="21" s="1"/>
  <c r="I1489" i="21"/>
  <c r="E1489" i="21" s="1"/>
  <c r="I1499" i="21"/>
  <c r="E1499" i="21" s="1"/>
  <c r="I621" i="21"/>
  <c r="E621" i="21" s="1"/>
  <c r="I685" i="21"/>
  <c r="E685" i="21" s="1"/>
  <c r="I749" i="21"/>
  <c r="E749" i="21" s="1"/>
  <c r="I574" i="21"/>
  <c r="E574" i="21" s="1"/>
  <c r="I590" i="21"/>
  <c r="E590" i="21" s="1"/>
  <c r="I606" i="21"/>
  <c r="E606" i="21" s="1"/>
  <c r="I812" i="21"/>
  <c r="E812" i="21" s="1"/>
  <c r="I1022" i="21"/>
  <c r="E1022" i="21" s="1"/>
  <c r="I809" i="21"/>
  <c r="E809" i="21" s="1"/>
  <c r="I819" i="21"/>
  <c r="E819" i="21" s="1"/>
  <c r="I851" i="21"/>
  <c r="E851" i="21" s="1"/>
  <c r="I883" i="21"/>
  <c r="E883" i="21" s="1"/>
  <c r="I915" i="21"/>
  <c r="E915" i="21" s="1"/>
  <c r="I947" i="21"/>
  <c r="E947" i="21" s="1"/>
  <c r="I979" i="21"/>
  <c r="E979" i="21" s="1"/>
  <c r="I1011" i="21"/>
  <c r="E1011" i="21" s="1"/>
  <c r="I1053" i="21"/>
  <c r="E1053" i="21" s="1"/>
  <c r="I1073" i="21"/>
  <c r="E1073" i="21" s="1"/>
  <c r="I1099" i="21"/>
  <c r="E1099" i="21" s="1"/>
  <c r="I1111" i="21"/>
  <c r="E1111" i="21" s="1"/>
  <c r="I1121" i="21"/>
  <c r="E1121" i="21" s="1"/>
  <c r="I1131" i="21"/>
  <c r="E1131" i="21" s="1"/>
  <c r="I1143" i="21"/>
  <c r="E1143" i="21" s="1"/>
  <c r="I1153" i="21"/>
  <c r="E1153" i="21" s="1"/>
  <c r="I1032" i="21"/>
  <c r="E1032" i="21" s="1"/>
  <c r="I1038" i="21"/>
  <c r="E1038" i="21" s="1"/>
  <c r="I1043" i="21"/>
  <c r="E1043" i="21" s="1"/>
  <c r="I1060" i="21"/>
  <c r="E1060" i="21" s="1"/>
  <c r="I1240" i="21"/>
  <c r="E1240" i="21" s="1"/>
  <c r="I1059" i="21"/>
  <c r="E1059" i="21" s="1"/>
  <c r="I1086" i="21"/>
  <c r="E1086" i="21" s="1"/>
  <c r="I1092" i="21"/>
  <c r="E1092" i="21" s="1"/>
  <c r="I1104" i="21"/>
  <c r="E1104" i="21" s="1"/>
  <c r="I1114" i="21"/>
  <c r="E1114" i="21" s="1"/>
  <c r="I1124" i="21"/>
  <c r="E1124" i="21" s="1"/>
  <c r="I1136" i="21"/>
  <c r="E1136" i="21" s="1"/>
  <c r="I1146" i="21"/>
  <c r="E1146" i="21" s="1"/>
  <c r="I1156" i="21"/>
  <c r="E1156" i="21" s="1"/>
  <c r="I1066" i="21"/>
  <c r="E1066" i="21" s="1"/>
  <c r="I1207" i="21"/>
  <c r="E1207" i="21" s="1"/>
  <c r="I1166" i="21"/>
  <c r="E1166" i="21" s="1"/>
  <c r="I1186" i="21"/>
  <c r="E1186" i="21" s="1"/>
  <c r="I1206" i="21"/>
  <c r="E1206" i="21" s="1"/>
  <c r="I1230" i="21"/>
  <c r="E1230" i="21" s="1"/>
  <c r="I1385" i="21"/>
  <c r="E1385" i="21" s="1"/>
  <c r="I1417" i="21"/>
  <c r="E1417" i="21" s="1"/>
  <c r="I1165" i="21"/>
  <c r="E1165" i="21" s="1"/>
  <c r="I1185" i="21"/>
  <c r="E1185" i="21" s="1"/>
  <c r="I1209" i="21"/>
  <c r="E1209" i="21" s="1"/>
  <c r="I1229" i="21"/>
  <c r="E1229" i="21" s="1"/>
  <c r="I1241" i="21"/>
  <c r="E1241" i="21" s="1"/>
  <c r="I1160" i="21"/>
  <c r="E1160" i="21" s="1"/>
  <c r="I1176" i="21"/>
  <c r="E1176" i="21" s="1"/>
  <c r="I1192" i="21"/>
  <c r="E1192" i="21" s="1"/>
  <c r="I1208" i="21"/>
  <c r="E1208" i="21" s="1"/>
  <c r="I1224" i="21"/>
  <c r="E1224" i="21" s="1"/>
  <c r="I1244" i="21"/>
  <c r="E1244" i="21" s="1"/>
  <c r="I1433" i="21"/>
  <c r="E1433" i="21" s="1"/>
  <c r="I1250" i="21"/>
  <c r="E1250" i="21" s="1"/>
  <c r="I1258" i="21"/>
  <c r="E1258" i="21" s="1"/>
  <c r="I1266" i="21"/>
  <c r="E1266" i="21" s="1"/>
  <c r="I1274" i="21"/>
  <c r="E1274" i="21" s="1"/>
  <c r="I1282" i="21"/>
  <c r="E1282" i="21" s="1"/>
  <c r="I1290" i="21"/>
  <c r="E1290" i="21" s="1"/>
  <c r="I1298" i="21"/>
  <c r="E1298" i="21" s="1"/>
  <c r="I1306" i="21"/>
  <c r="E1306" i="21" s="1"/>
  <c r="I1314" i="21"/>
  <c r="E1314" i="21" s="1"/>
  <c r="I1322" i="21"/>
  <c r="E1322" i="21" s="1"/>
  <c r="I1330" i="21"/>
  <c r="E1330" i="21" s="1"/>
  <c r="I1338" i="21"/>
  <c r="E1338" i="21" s="1"/>
  <c r="I1346" i="21"/>
  <c r="E1346" i="21" s="1"/>
  <c r="I1354" i="21"/>
  <c r="E1354" i="21" s="1"/>
  <c r="I1362" i="21"/>
  <c r="E1362" i="21" s="1"/>
  <c r="I1370" i="21"/>
  <c r="E1370" i="21" s="1"/>
  <c r="I1378" i="21"/>
  <c r="E1378" i="21" s="1"/>
  <c r="I1391" i="21"/>
  <c r="E1391" i="21" s="1"/>
  <c r="I1407" i="21"/>
  <c r="E1407" i="21" s="1"/>
  <c r="I1430" i="21"/>
  <c r="E1430" i="21" s="1"/>
  <c r="I1438" i="21"/>
  <c r="E1438" i="21" s="1"/>
  <c r="I1249" i="21"/>
  <c r="E1249" i="21" s="1"/>
  <c r="I1257" i="21"/>
  <c r="E1257" i="21" s="1"/>
  <c r="I1265" i="21"/>
  <c r="E1265" i="21" s="1"/>
  <c r="I1273" i="21"/>
  <c r="E1273" i="21" s="1"/>
  <c r="I1281" i="21"/>
  <c r="E1281" i="21" s="1"/>
  <c r="I1289" i="21"/>
  <c r="E1289" i="21" s="1"/>
  <c r="I1297" i="21"/>
  <c r="E1297" i="21" s="1"/>
  <c r="I1305" i="21"/>
  <c r="E1305" i="21" s="1"/>
  <c r="I1313" i="21"/>
  <c r="E1313" i="21" s="1"/>
  <c r="I1321" i="21"/>
  <c r="E1321" i="21" s="1"/>
  <c r="I1329" i="21"/>
  <c r="E1329" i="21" s="1"/>
  <c r="I1337" i="21"/>
  <c r="E1337" i="21" s="1"/>
  <c r="I1345" i="21"/>
  <c r="E1345" i="21" s="1"/>
  <c r="I1353" i="21"/>
  <c r="E1353" i="21" s="1"/>
  <c r="I1361" i="21"/>
  <c r="E1361" i="21" s="1"/>
  <c r="I1369" i="21"/>
  <c r="E1369" i="21" s="1"/>
  <c r="I1377" i="21"/>
  <c r="E1377" i="21" s="1"/>
  <c r="I1392" i="21"/>
  <c r="E1392" i="21" s="1"/>
  <c r="I1408" i="21"/>
  <c r="E1408" i="21" s="1"/>
  <c r="I1425" i="21"/>
  <c r="E1425" i="21" s="1"/>
  <c r="I1496" i="21"/>
  <c r="E1496" i="21" s="1"/>
  <c r="I1504" i="21"/>
  <c r="E1504" i="21" s="1"/>
  <c r="I1445" i="21"/>
  <c r="E1445" i="21" s="1"/>
  <c r="I1449" i="21"/>
  <c r="E1449" i="21" s="1"/>
  <c r="I1457" i="21"/>
  <c r="E1457" i="21" s="1"/>
  <c r="I1461" i="21"/>
  <c r="E1461" i="21" s="1"/>
  <c r="I1469" i="21"/>
  <c r="E1469" i="21" s="1"/>
  <c r="I1477" i="21"/>
  <c r="E1477" i="21" s="1"/>
  <c r="I1485" i="21"/>
  <c r="E1485" i="21" s="1"/>
  <c r="I1493" i="21"/>
  <c r="E1493" i="21" s="1"/>
  <c r="I1507" i="21"/>
  <c r="E1507" i="21" s="1"/>
  <c r="D4" i="15" l="1"/>
  <c r="E4" i="15"/>
  <c r="I4" i="15"/>
  <c r="J4" i="15"/>
  <c r="N4" i="15"/>
  <c r="O4" i="15"/>
  <c r="N56" i="8" l="1"/>
  <c r="O60" i="8" s="1"/>
  <c r="E56" i="8"/>
  <c r="F60" i="8" s="1"/>
  <c r="F56" i="8"/>
  <c r="G60" i="8" s="1"/>
  <c r="G56" i="8"/>
  <c r="H60" i="8" s="1"/>
  <c r="H56" i="8"/>
  <c r="I60" i="8" s="1"/>
  <c r="I56" i="8"/>
  <c r="J60" i="8" s="1"/>
  <c r="J56" i="8"/>
  <c r="K60" i="8" s="1"/>
  <c r="K56" i="8"/>
  <c r="L60" i="8" s="1"/>
  <c r="L56" i="8"/>
  <c r="M60" i="8" s="1"/>
  <c r="M56" i="8"/>
  <c r="N60" i="8" s="1"/>
  <c r="D56" i="8"/>
  <c r="E61" i="8" s="1"/>
  <c r="E65" i="8" l="1"/>
  <c r="E60" i="8"/>
  <c r="F65" i="8"/>
  <c r="G99" i="8" s="1"/>
  <c r="I99" i="8" s="1"/>
  <c r="H66" i="8"/>
  <c r="I74" i="8"/>
  <c r="J73" i="8"/>
  <c r="K64" i="8"/>
  <c r="M68" i="8"/>
  <c r="G163" i="8" s="1"/>
  <c r="I163" i="8" s="1"/>
  <c r="N65" i="8"/>
  <c r="G171" i="8" s="1"/>
  <c r="I171" i="8" s="1"/>
  <c r="O64" i="8"/>
  <c r="E73" i="8"/>
  <c r="J61" i="8" l="1"/>
  <c r="I82" i="8"/>
  <c r="J83" i="8"/>
  <c r="G141" i="8" s="1"/>
  <c r="I141" i="8" s="1"/>
  <c r="I81" i="8"/>
  <c r="G131" i="8" s="1"/>
  <c r="I131" i="8" s="1"/>
  <c r="I83" i="8"/>
  <c r="G132" i="8" s="1"/>
  <c r="I132" i="8" s="1"/>
  <c r="J82" i="8"/>
  <c r="G64" i="8"/>
  <c r="G61" i="8"/>
  <c r="J80" i="8"/>
  <c r="J79" i="8"/>
  <c r="K77" i="8"/>
  <c r="G148" i="8" s="1"/>
  <c r="I148" i="8" s="1"/>
  <c r="G76" i="8"/>
  <c r="G75" i="8"/>
  <c r="G111" i="8" s="1"/>
  <c r="I111" i="8" s="1"/>
  <c r="G73" i="8"/>
  <c r="K71" i="8"/>
  <c r="G70" i="8"/>
  <c r="G110" i="8" s="1"/>
  <c r="I110" i="8" s="1"/>
  <c r="G69" i="8"/>
  <c r="K67" i="8"/>
  <c r="G66" i="8"/>
  <c r="J64" i="8"/>
  <c r="O62" i="8"/>
  <c r="G179" i="8" s="1"/>
  <c r="I179" i="8" s="1"/>
  <c r="G81" i="8"/>
  <c r="G113" i="8" s="1"/>
  <c r="I113" i="8" s="1"/>
  <c r="G80" i="8"/>
  <c r="G79" i="8"/>
  <c r="G77" i="8"/>
  <c r="G112" i="8" s="1"/>
  <c r="I112" i="8" s="1"/>
  <c r="F76" i="8"/>
  <c r="F75" i="8"/>
  <c r="G102" i="8" s="1"/>
  <c r="I102" i="8" s="1"/>
  <c r="F73" i="8"/>
  <c r="G71" i="8"/>
  <c r="O69" i="8"/>
  <c r="F69" i="8"/>
  <c r="G67" i="8"/>
  <c r="O65" i="8"/>
  <c r="G180" i="8" s="1"/>
  <c r="I180" i="8" s="1"/>
  <c r="J180" i="8" s="1"/>
  <c r="L180" i="8" s="1"/>
  <c r="O63" i="8"/>
  <c r="K62" i="8"/>
  <c r="G143" i="8" s="1"/>
  <c r="I143" i="8" s="1"/>
  <c r="N61" i="8"/>
  <c r="N83" i="8"/>
  <c r="G177" i="8" s="1"/>
  <c r="I177" i="8" s="1"/>
  <c r="G83" i="8"/>
  <c r="G114" i="8" s="1"/>
  <c r="I114" i="8" s="1"/>
  <c r="O81" i="8"/>
  <c r="G185" i="8" s="1"/>
  <c r="I185" i="8" s="1"/>
  <c r="O80" i="8"/>
  <c r="O79" i="8"/>
  <c r="J78" i="8"/>
  <c r="O76" i="8"/>
  <c r="O75" i="8"/>
  <c r="G183" i="8" s="1"/>
  <c r="I183" i="8" s="1"/>
  <c r="F74" i="8"/>
  <c r="J72" i="8"/>
  <c r="O70" i="8"/>
  <c r="G182" i="8" s="1"/>
  <c r="I182" i="8" s="1"/>
  <c r="J182" i="8" s="1"/>
  <c r="N69" i="8"/>
  <c r="I68" i="8"/>
  <c r="G127" i="8" s="1"/>
  <c r="I127" i="8" s="1"/>
  <c r="O66" i="8"/>
  <c r="K65" i="8"/>
  <c r="G144" i="8" s="1"/>
  <c r="I144" i="8" s="1"/>
  <c r="J144" i="8" s="1"/>
  <c r="L144" i="8" s="1"/>
  <c r="K63" i="8"/>
  <c r="G62" i="8"/>
  <c r="G107" i="8" s="1"/>
  <c r="I107" i="8" s="1"/>
  <c r="O83" i="8"/>
  <c r="G186" i="8" s="1"/>
  <c r="I186" i="8" s="1"/>
  <c r="K61" i="8"/>
  <c r="K83" i="8"/>
  <c r="G150" i="8" s="1"/>
  <c r="I150" i="8" s="1"/>
  <c r="N82" i="8"/>
  <c r="K81" i="8"/>
  <c r="G149" i="8" s="1"/>
  <c r="I149" i="8" s="1"/>
  <c r="K80" i="8"/>
  <c r="K79" i="8"/>
  <c r="O77" i="8"/>
  <c r="G184" i="8" s="1"/>
  <c r="I184" i="8" s="1"/>
  <c r="K76" i="8"/>
  <c r="K75" i="8"/>
  <c r="G147" i="8" s="1"/>
  <c r="I147" i="8" s="1"/>
  <c r="O73" i="8"/>
  <c r="O71" i="8"/>
  <c r="K70" i="8"/>
  <c r="G146" i="8" s="1"/>
  <c r="I146" i="8" s="1"/>
  <c r="K69" i="8"/>
  <c r="O67" i="8"/>
  <c r="K66" i="8"/>
  <c r="G65" i="8"/>
  <c r="G108" i="8" s="1"/>
  <c r="I108" i="8" s="1"/>
  <c r="G63" i="8"/>
  <c r="K73" i="8"/>
  <c r="L65" i="8"/>
  <c r="G153" i="8" s="1"/>
  <c r="I153" i="8" s="1"/>
  <c r="L69" i="8"/>
  <c r="L75" i="8"/>
  <c r="G156" i="8" s="1"/>
  <c r="I156" i="8" s="1"/>
  <c r="L79" i="8"/>
  <c r="L83" i="8"/>
  <c r="G159" i="8" s="1"/>
  <c r="I159" i="8" s="1"/>
  <c r="L64" i="8"/>
  <c r="L68" i="8"/>
  <c r="G154" i="8" s="1"/>
  <c r="I154" i="8" s="1"/>
  <c r="H61" i="8"/>
  <c r="E79" i="8"/>
  <c r="E78" i="8"/>
  <c r="E77" i="8"/>
  <c r="G94" i="8" s="1"/>
  <c r="I94" i="8" s="1"/>
  <c r="L73" i="8"/>
  <c r="E72" i="8"/>
  <c r="E71" i="8"/>
  <c r="H67" i="8"/>
  <c r="L66" i="8"/>
  <c r="I63" i="8"/>
  <c r="L61" i="8"/>
  <c r="M83" i="8"/>
  <c r="G168" i="8" s="1"/>
  <c r="I168" i="8" s="1"/>
  <c r="M82" i="8"/>
  <c r="H82" i="8"/>
  <c r="M81" i="8"/>
  <c r="G167" i="8" s="1"/>
  <c r="I167" i="8" s="1"/>
  <c r="H81" i="8"/>
  <c r="G122" i="8" s="1"/>
  <c r="I122" i="8" s="1"/>
  <c r="N80" i="8"/>
  <c r="H80" i="8"/>
  <c r="N79" i="8"/>
  <c r="I79" i="8"/>
  <c r="N78" i="8"/>
  <c r="I78" i="8"/>
  <c r="I77" i="8"/>
  <c r="G130" i="8" s="1"/>
  <c r="I130" i="8" s="1"/>
  <c r="J76" i="8"/>
  <c r="J75" i="8"/>
  <c r="G138" i="8" s="1"/>
  <c r="I138" i="8" s="1"/>
  <c r="E75" i="8"/>
  <c r="J74" i="8"/>
  <c r="E74" i="8"/>
  <c r="N72" i="8"/>
  <c r="I72" i="8"/>
  <c r="I71" i="8"/>
  <c r="H70" i="8"/>
  <c r="G119" i="8" s="1"/>
  <c r="I119" i="8" s="1"/>
  <c r="N68" i="8"/>
  <c r="G172" i="8" s="1"/>
  <c r="I172" i="8" s="1"/>
  <c r="F68" i="8"/>
  <c r="G100" i="8" s="1"/>
  <c r="I100" i="8" s="1"/>
  <c r="L67" i="8"/>
  <c r="I64" i="8"/>
  <c r="M63" i="8"/>
  <c r="H63" i="8"/>
  <c r="L62" i="8"/>
  <c r="G152" i="8" s="1"/>
  <c r="I152" i="8" s="1"/>
  <c r="J152" i="8" s="1"/>
  <c r="L152" i="8" s="1"/>
  <c r="M152" i="8" s="1"/>
  <c r="E62" i="8"/>
  <c r="E66" i="8"/>
  <c r="E70" i="8"/>
  <c r="E76" i="8"/>
  <c r="E80" i="8"/>
  <c r="G90" i="8"/>
  <c r="I90" i="8" s="1"/>
  <c r="E69" i="8"/>
  <c r="L74" i="8"/>
  <c r="M67" i="8"/>
  <c r="J163" i="8" s="1"/>
  <c r="L163" i="8" s="1"/>
  <c r="N63" i="8"/>
  <c r="N67" i="8"/>
  <c r="N71" i="8"/>
  <c r="N73" i="8"/>
  <c r="N77" i="8"/>
  <c r="G175" i="8" s="1"/>
  <c r="I175" i="8" s="1"/>
  <c r="N81" i="8"/>
  <c r="G176" i="8" s="1"/>
  <c r="I176" i="8" s="1"/>
  <c r="N62" i="8"/>
  <c r="N66" i="8"/>
  <c r="J63" i="8"/>
  <c r="J67" i="8"/>
  <c r="J71" i="8"/>
  <c r="J77" i="8"/>
  <c r="G139" i="8" s="1"/>
  <c r="I139" i="8" s="1"/>
  <c r="J139" i="8" s="1"/>
  <c r="J81" i="8"/>
  <c r="G140" i="8" s="1"/>
  <c r="I140" i="8" s="1"/>
  <c r="J62" i="8"/>
  <c r="J66" i="8"/>
  <c r="J70" i="8"/>
  <c r="G137" i="8" s="1"/>
  <c r="I137" i="8" s="1"/>
  <c r="F63" i="8"/>
  <c r="F67" i="8"/>
  <c r="F71" i="8"/>
  <c r="F77" i="8"/>
  <c r="G103" i="8" s="1"/>
  <c r="I103" i="8" s="1"/>
  <c r="J103" i="8" s="1"/>
  <c r="F81" i="8"/>
  <c r="G104" i="8" s="1"/>
  <c r="I104" i="8" s="1"/>
  <c r="F62" i="8"/>
  <c r="G98" i="8" s="1"/>
  <c r="I98" i="8" s="1"/>
  <c r="F66" i="8"/>
  <c r="F70" i="8"/>
  <c r="G101" i="8" s="1"/>
  <c r="I101" i="8" s="1"/>
  <c r="J101" i="8" s="1"/>
  <c r="F61" i="8"/>
  <c r="F83" i="8"/>
  <c r="G105" i="8" s="1"/>
  <c r="I105" i="8" s="1"/>
  <c r="L82" i="8"/>
  <c r="F82" i="8"/>
  <c r="L81" i="8"/>
  <c r="G158" i="8" s="1"/>
  <c r="I158" i="8" s="1"/>
  <c r="L80" i="8"/>
  <c r="M79" i="8"/>
  <c r="M78" i="8"/>
  <c r="H78" i="8"/>
  <c r="M77" i="8"/>
  <c r="G166" i="8" s="1"/>
  <c r="I166" i="8" s="1"/>
  <c r="H77" i="8"/>
  <c r="G121" i="8" s="1"/>
  <c r="I121" i="8" s="1"/>
  <c r="N76" i="8"/>
  <c r="H76" i="8"/>
  <c r="N75" i="8"/>
  <c r="G174" i="8" s="1"/>
  <c r="I174" i="8" s="1"/>
  <c r="I75" i="8"/>
  <c r="G129" i="8" s="1"/>
  <c r="I129" i="8" s="1"/>
  <c r="J129" i="8" s="1"/>
  <c r="L129" i="8" s="1"/>
  <c r="N74" i="8"/>
  <c r="H73" i="8"/>
  <c r="M72" i="8"/>
  <c r="H72" i="8"/>
  <c r="M71" i="8"/>
  <c r="H71" i="8"/>
  <c r="N70" i="8"/>
  <c r="G173" i="8" s="1"/>
  <c r="I173" i="8" s="1"/>
  <c r="J69" i="8"/>
  <c r="E68" i="8"/>
  <c r="E67" i="8"/>
  <c r="N64" i="8"/>
  <c r="J171" i="8" s="1"/>
  <c r="L171" i="8" s="1"/>
  <c r="F64" i="8"/>
  <c r="J99" i="8" s="1"/>
  <c r="L99" i="8" s="1"/>
  <c r="L63" i="8"/>
  <c r="H65" i="8"/>
  <c r="G117" i="8" s="1"/>
  <c r="I117" i="8" s="1"/>
  <c r="H69" i="8"/>
  <c r="H75" i="8"/>
  <c r="G120" i="8" s="1"/>
  <c r="I120" i="8" s="1"/>
  <c r="H79" i="8"/>
  <c r="H83" i="8"/>
  <c r="G123" i="8" s="1"/>
  <c r="I123" i="8" s="1"/>
  <c r="H64" i="8"/>
  <c r="H68" i="8"/>
  <c r="G118" i="8" s="1"/>
  <c r="I118" i="8" s="1"/>
  <c r="M62" i="8"/>
  <c r="G161" i="8" s="1"/>
  <c r="I161" i="8" s="1"/>
  <c r="M66" i="8"/>
  <c r="M70" i="8"/>
  <c r="G164" i="8" s="1"/>
  <c r="I164" i="8" s="1"/>
  <c r="M76" i="8"/>
  <c r="M80" i="8"/>
  <c r="M61" i="8"/>
  <c r="M65" i="8"/>
  <c r="G162" i="8" s="1"/>
  <c r="I162" i="8" s="1"/>
  <c r="M69" i="8"/>
  <c r="I62" i="8"/>
  <c r="G125" i="8" s="1"/>
  <c r="I125" i="8" s="1"/>
  <c r="I66" i="8"/>
  <c r="I70" i="8"/>
  <c r="G128" i="8" s="1"/>
  <c r="I128" i="8" s="1"/>
  <c r="I73" i="8"/>
  <c r="I76" i="8"/>
  <c r="I80" i="8"/>
  <c r="I61" i="8"/>
  <c r="I65" i="8"/>
  <c r="G126" i="8" s="1"/>
  <c r="I126" i="8" s="1"/>
  <c r="I69" i="8"/>
  <c r="E83" i="8"/>
  <c r="E82" i="8"/>
  <c r="G96" i="8" s="1"/>
  <c r="E81" i="8"/>
  <c r="G95" i="8" s="1"/>
  <c r="I95" i="8" s="1"/>
  <c r="F80" i="8"/>
  <c r="F79" i="8"/>
  <c r="L78" i="8"/>
  <c r="F78" i="8"/>
  <c r="L77" i="8"/>
  <c r="G157" i="8" s="1"/>
  <c r="I157" i="8" s="1"/>
  <c r="L76" i="8"/>
  <c r="M75" i="8"/>
  <c r="G165" i="8" s="1"/>
  <c r="I165" i="8" s="1"/>
  <c r="M74" i="8"/>
  <c r="H74" i="8"/>
  <c r="M73" i="8"/>
  <c r="L72" i="8"/>
  <c r="F72" i="8"/>
  <c r="L71" i="8"/>
  <c r="L70" i="8"/>
  <c r="G155" i="8" s="1"/>
  <c r="I155" i="8" s="1"/>
  <c r="J68" i="8"/>
  <c r="G136" i="8" s="1"/>
  <c r="I136" i="8" s="1"/>
  <c r="I67" i="8"/>
  <c r="J65" i="8"/>
  <c r="G135" i="8" s="1"/>
  <c r="I135" i="8" s="1"/>
  <c r="M64" i="8"/>
  <c r="E64" i="8"/>
  <c r="E63" i="8"/>
  <c r="H62" i="8"/>
  <c r="G116" i="8" s="1"/>
  <c r="I116" i="8" s="1"/>
  <c r="O61" i="8"/>
  <c r="O82" i="8"/>
  <c r="K82" i="8"/>
  <c r="G82" i="8"/>
  <c r="O78" i="8"/>
  <c r="K78" i="8"/>
  <c r="G78" i="8"/>
  <c r="O74" i="8"/>
  <c r="K74" i="8"/>
  <c r="G74" i="8"/>
  <c r="O72" i="8"/>
  <c r="K72" i="8"/>
  <c r="G72" i="8"/>
  <c r="O68" i="8"/>
  <c r="G181" i="8" s="1"/>
  <c r="I181" i="8" s="1"/>
  <c r="K68" i="8"/>
  <c r="G68" i="8"/>
  <c r="J95" i="8" l="1"/>
  <c r="J122" i="8"/>
  <c r="L122" i="8" s="1"/>
  <c r="M122" i="8" s="1"/>
  <c r="O122" i="8" s="1"/>
  <c r="P122" i="8" s="1"/>
  <c r="J116" i="8"/>
  <c r="L116" i="8" s="1"/>
  <c r="M116" i="8" s="1"/>
  <c r="K84" i="8"/>
  <c r="L95" i="8"/>
  <c r="M95" i="8" s="1"/>
  <c r="O95" i="8" s="1"/>
  <c r="P95" i="8" s="1"/>
  <c r="I84" i="8"/>
  <c r="J84" i="8"/>
  <c r="G89" i="8"/>
  <c r="I89" i="8" s="1"/>
  <c r="J89" i="8" s="1"/>
  <c r="L89" i="8" s="1"/>
  <c r="M89" i="8" s="1"/>
  <c r="L84" i="8"/>
  <c r="O84" i="8"/>
  <c r="M84" i="8"/>
  <c r="F84" i="8"/>
  <c r="H84" i="8"/>
  <c r="N84" i="8"/>
  <c r="G84" i="8"/>
  <c r="E84" i="8"/>
  <c r="J141" i="8"/>
  <c r="M99" i="8"/>
  <c r="J108" i="8"/>
  <c r="L108" i="8" s="1"/>
  <c r="M163" i="8"/>
  <c r="J168" i="8"/>
  <c r="M144" i="8"/>
  <c r="J185" i="8"/>
  <c r="L185" i="8" s="1"/>
  <c r="M185" i="8" s="1"/>
  <c r="O185" i="8" s="1"/>
  <c r="J181" i="8"/>
  <c r="L181" i="8" s="1"/>
  <c r="M181" i="8" s="1"/>
  <c r="J121" i="8"/>
  <c r="M171" i="8"/>
  <c r="J173" i="8"/>
  <c r="J176" i="8"/>
  <c r="L176" i="8" s="1"/>
  <c r="M176" i="8" s="1"/>
  <c r="O176" i="8" s="1"/>
  <c r="P176" i="8" s="1"/>
  <c r="M180" i="8"/>
  <c r="J132" i="8"/>
  <c r="P185" i="8"/>
  <c r="J136" i="8"/>
  <c r="L136" i="8" s="1"/>
  <c r="M136" i="8" s="1"/>
  <c r="J165" i="8"/>
  <c r="L165" i="8" s="1"/>
  <c r="M165" i="8" s="1"/>
  <c r="O165" i="8" s="1"/>
  <c r="P165" i="8" s="1"/>
  <c r="R165" i="8" s="1"/>
  <c r="S165" i="8" s="1"/>
  <c r="J126" i="8"/>
  <c r="L126" i="8" s="1"/>
  <c r="M126" i="8" s="1"/>
  <c r="J118" i="8"/>
  <c r="L118" i="8" s="1"/>
  <c r="M118" i="8" s="1"/>
  <c r="J120" i="8"/>
  <c r="L120" i="8" s="1"/>
  <c r="M120" i="8" s="1"/>
  <c r="O120" i="8" s="1"/>
  <c r="P120" i="8" s="1"/>
  <c r="R120" i="8" s="1"/>
  <c r="S120" i="8" s="1"/>
  <c r="J130" i="8"/>
  <c r="J167" i="8"/>
  <c r="L167" i="8" s="1"/>
  <c r="M108" i="8"/>
  <c r="J146" i="8"/>
  <c r="J149" i="8"/>
  <c r="L149" i="8" s="1"/>
  <c r="M149" i="8" s="1"/>
  <c r="O149" i="8" s="1"/>
  <c r="P149" i="8" s="1"/>
  <c r="J174" i="8"/>
  <c r="L174" i="8" s="1"/>
  <c r="M174" i="8" s="1"/>
  <c r="O174" i="8" s="1"/>
  <c r="P174" i="8" s="1"/>
  <c r="R174" i="8" s="1"/>
  <c r="S174" i="8" s="1"/>
  <c r="J107" i="8"/>
  <c r="L107" i="8" s="1"/>
  <c r="M107" i="8" s="1"/>
  <c r="J128" i="8"/>
  <c r="J135" i="8"/>
  <c r="L135" i="8" s="1"/>
  <c r="M135" i="8" s="1"/>
  <c r="J131" i="8"/>
  <c r="L131" i="8" s="1"/>
  <c r="M131" i="8" s="1"/>
  <c r="O131" i="8" s="1"/>
  <c r="P131" i="8" s="1"/>
  <c r="J123" i="8"/>
  <c r="J112" i="8"/>
  <c r="J179" i="8"/>
  <c r="L179" i="8" s="1"/>
  <c r="M179" i="8" s="1"/>
  <c r="M167" i="8"/>
  <c r="O167" i="8" s="1"/>
  <c r="P167" i="8" s="1"/>
  <c r="J186" i="8"/>
  <c r="J111" i="8"/>
  <c r="L111" i="8" s="1"/>
  <c r="M111" i="8" s="1"/>
  <c r="O111" i="8" s="1"/>
  <c r="P111" i="8" s="1"/>
  <c r="R111" i="8" s="1"/>
  <c r="S111" i="8" s="1"/>
  <c r="G170" i="8"/>
  <c r="I170" i="8" s="1"/>
  <c r="J170" i="8" s="1"/>
  <c r="L170" i="8" s="1"/>
  <c r="M170" i="8" s="1"/>
  <c r="J155" i="8"/>
  <c r="J162" i="8"/>
  <c r="L162" i="8" s="1"/>
  <c r="M162" i="8" s="1"/>
  <c r="J164" i="8"/>
  <c r="J166" i="8"/>
  <c r="J105" i="8"/>
  <c r="J98" i="8"/>
  <c r="L98" i="8" s="1"/>
  <c r="M98" i="8" s="1"/>
  <c r="G134" i="8"/>
  <c r="I134" i="8" s="1"/>
  <c r="J134" i="8" s="1"/>
  <c r="L134" i="8" s="1"/>
  <c r="M134" i="8" s="1"/>
  <c r="G92" i="8"/>
  <c r="J92" i="8"/>
  <c r="I92" i="8"/>
  <c r="J100" i="8"/>
  <c r="L100" i="8" s="1"/>
  <c r="M100" i="8" s="1"/>
  <c r="I93" i="8"/>
  <c r="J93" i="8" s="1"/>
  <c r="L93" i="8" s="1"/>
  <c r="M93" i="8" s="1"/>
  <c r="O93" i="8" s="1"/>
  <c r="P93" i="8" s="1"/>
  <c r="R93" i="8" s="1"/>
  <c r="S93" i="8" s="1"/>
  <c r="G93" i="8"/>
  <c r="J159" i="8"/>
  <c r="J153" i="8"/>
  <c r="L153" i="8" s="1"/>
  <c r="M153" i="8" s="1"/>
  <c r="J184" i="8"/>
  <c r="J114" i="8"/>
  <c r="J110" i="8"/>
  <c r="M129" i="8"/>
  <c r="O129" i="8" s="1"/>
  <c r="P129" i="8" s="1"/>
  <c r="R129" i="8" s="1"/>
  <c r="S129" i="8" s="1"/>
  <c r="G109" i="8"/>
  <c r="I109" i="8" s="1"/>
  <c r="J109" i="8" s="1"/>
  <c r="L109" i="8" s="1"/>
  <c r="M109" i="8" s="1"/>
  <c r="J157" i="8"/>
  <c r="J117" i="8"/>
  <c r="L117" i="8" s="1"/>
  <c r="M117" i="8" s="1"/>
  <c r="J158" i="8"/>
  <c r="L158" i="8" s="1"/>
  <c r="M158" i="8" s="1"/>
  <c r="O158" i="8" s="1"/>
  <c r="P158" i="8" s="1"/>
  <c r="J104" i="8"/>
  <c r="L104" i="8" s="1"/>
  <c r="M104" i="8" s="1"/>
  <c r="O104" i="8" s="1"/>
  <c r="P104" i="8" s="1"/>
  <c r="J140" i="8"/>
  <c r="L140" i="8" s="1"/>
  <c r="M140" i="8" s="1"/>
  <c r="O140" i="8" s="1"/>
  <c r="P140" i="8" s="1"/>
  <c r="J175" i="8"/>
  <c r="J90" i="8"/>
  <c r="L90" i="8" s="1"/>
  <c r="M90" i="8" s="1"/>
  <c r="J172" i="8"/>
  <c r="L172" i="8" s="1"/>
  <c r="M172" i="8" s="1"/>
  <c r="J138" i="8"/>
  <c r="L138" i="8" s="1"/>
  <c r="M138" i="8" s="1"/>
  <c r="O138" i="8" s="1"/>
  <c r="P138" i="8" s="1"/>
  <c r="R138" i="8" s="1"/>
  <c r="S138" i="8" s="1"/>
  <c r="J150" i="8"/>
  <c r="J127" i="8"/>
  <c r="L127" i="8" s="1"/>
  <c r="M127" i="8" s="1"/>
  <c r="J177" i="8"/>
  <c r="J143" i="8"/>
  <c r="L143" i="8" s="1"/>
  <c r="M143" i="8" s="1"/>
  <c r="J102" i="8"/>
  <c r="L102" i="8" s="1"/>
  <c r="M102" i="8" s="1"/>
  <c r="O102" i="8" s="1"/>
  <c r="P102" i="8" s="1"/>
  <c r="R102" i="8" s="1"/>
  <c r="S102" i="8" s="1"/>
  <c r="J148" i="8"/>
  <c r="G145" i="8"/>
  <c r="I145" i="8" s="1"/>
  <c r="J145" i="8" s="1"/>
  <c r="L145" i="8" s="1"/>
  <c r="M145" i="8" s="1"/>
  <c r="J125" i="8"/>
  <c r="L125" i="8" s="1"/>
  <c r="M125" i="8" s="1"/>
  <c r="J161" i="8"/>
  <c r="L161" i="8" s="1"/>
  <c r="M161" i="8" s="1"/>
  <c r="I91" i="8"/>
  <c r="J91" i="8" s="1"/>
  <c r="L91" i="8" s="1"/>
  <c r="M91" i="8" s="1"/>
  <c r="G91" i="8"/>
  <c r="J137" i="8"/>
  <c r="J119" i="8"/>
  <c r="J94" i="8"/>
  <c r="J154" i="8"/>
  <c r="L154" i="8" s="1"/>
  <c r="M154" i="8" s="1"/>
  <c r="J156" i="8"/>
  <c r="L156" i="8" s="1"/>
  <c r="M156" i="8" s="1"/>
  <c r="O156" i="8" s="1"/>
  <c r="P156" i="8" s="1"/>
  <c r="R156" i="8" s="1"/>
  <c r="S156" i="8" s="1"/>
  <c r="J147" i="8"/>
  <c r="L147" i="8" s="1"/>
  <c r="M147" i="8" s="1"/>
  <c r="O147" i="8" s="1"/>
  <c r="P147" i="8" s="1"/>
  <c r="R147" i="8" s="1"/>
  <c r="S147" i="8" s="1"/>
  <c r="J183" i="8"/>
  <c r="L183" i="8" s="1"/>
  <c r="M183" i="8" s="1"/>
  <c r="O183" i="8" s="1"/>
  <c r="P183" i="8" s="1"/>
  <c r="R183" i="8" s="1"/>
  <c r="S183" i="8" s="1"/>
  <c r="J113" i="8"/>
  <c r="L113" i="8" s="1"/>
  <c r="M113" i="8" s="1"/>
  <c r="O113" i="8" s="1"/>
  <c r="P113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</author>
  </authors>
  <commentList>
    <comment ref="Z7" authorId="0" shapeId="0" xr:uid="{D57E1442-D50C-4B08-9E55-D5EAF25F4B48}">
      <text>
        <r>
          <rPr>
            <b/>
            <sz val="9"/>
            <color indexed="81"/>
            <rFont val="Tahoma"/>
            <family val="2"/>
          </rPr>
          <t>this column is only used for the diagramm</t>
        </r>
      </text>
    </comment>
    <comment ref="AB7" authorId="0" shapeId="0" xr:uid="{D7D1B62C-2AB8-4257-A6DE-A049757B6A2E}">
      <text>
        <r>
          <rPr>
            <b/>
            <sz val="9"/>
            <color indexed="81"/>
            <rFont val="Tahoma"/>
            <family val="2"/>
          </rPr>
          <t>this column is only used for the diagramm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</author>
  </authors>
  <commentList>
    <comment ref="Z7" authorId="0" shapeId="0" xr:uid="{D4E65C2E-1485-4B2C-BF3E-D5A5487D3F4E}">
      <text>
        <r>
          <rPr>
            <b/>
            <sz val="9"/>
            <color indexed="81"/>
            <rFont val="Tahoma"/>
            <family val="2"/>
          </rPr>
          <t>this column is only used for the diagramm</t>
        </r>
      </text>
    </comment>
    <comment ref="AB7" authorId="0" shapeId="0" xr:uid="{6DC73763-D9E4-4892-9A94-D24700ECE555}">
      <text>
        <r>
          <rPr>
            <b/>
            <sz val="9"/>
            <color indexed="81"/>
            <rFont val="Tahoma"/>
            <family val="2"/>
          </rPr>
          <t>this column is only used for the diagramm</t>
        </r>
      </text>
    </comment>
  </commentList>
</comments>
</file>

<file path=xl/sharedStrings.xml><?xml version="1.0" encoding="utf-8"?>
<sst xmlns="http://schemas.openxmlformats.org/spreadsheetml/2006/main" count="2997" uniqueCount="216">
  <si>
    <t>Data Bargraph for Figure 2 c , f and supplemental figure 4</t>
  </si>
  <si>
    <t>Area under the rurves derived from the drift plost IM data seperated according to the AmAc concentration 20 -1000 mM</t>
  </si>
  <si>
    <t>oligomer</t>
  </si>
  <si>
    <t>charge</t>
  </si>
  <si>
    <t>AmAc (mM)</t>
  </si>
  <si>
    <t>area</t>
  </si>
  <si>
    <t>mono</t>
  </si>
  <si>
    <t>7+</t>
  </si>
  <si>
    <t>6+</t>
  </si>
  <si>
    <t>5+</t>
  </si>
  <si>
    <t>dimer</t>
  </si>
  <si>
    <t>10+</t>
  </si>
  <si>
    <t>9+</t>
  </si>
  <si>
    <t>8+</t>
  </si>
  <si>
    <t xml:space="preserve">Trimer </t>
  </si>
  <si>
    <t>12+</t>
  </si>
  <si>
    <t>11+</t>
  </si>
  <si>
    <t xml:space="preserve">Quad </t>
  </si>
  <si>
    <t>13+</t>
  </si>
  <si>
    <t>hexamer</t>
  </si>
  <si>
    <t>18+</t>
  </si>
  <si>
    <t>17+</t>
  </si>
  <si>
    <t>16+</t>
  </si>
  <si>
    <t>15+</t>
  </si>
  <si>
    <t>14+</t>
  </si>
  <si>
    <t xml:space="preserve">nonamer </t>
  </si>
  <si>
    <t>20+</t>
  </si>
  <si>
    <t>19+</t>
  </si>
  <si>
    <t>dodecamer</t>
  </si>
  <si>
    <t>24+</t>
  </si>
  <si>
    <t>23+</t>
  </si>
  <si>
    <t>22+</t>
  </si>
  <si>
    <t>21+</t>
  </si>
  <si>
    <t>octadecamer</t>
  </si>
  <si>
    <t>29+</t>
  </si>
  <si>
    <t>28+</t>
  </si>
  <si>
    <t>Area under the rurves organized into the AmAc concentration 20 -1000 mM and all diferent oligomers added up (total)</t>
  </si>
  <si>
    <t>Amac conc</t>
  </si>
  <si>
    <t>total</t>
  </si>
  <si>
    <t>Area under the rurves transformed into percentages needed to gather the data for the bargraph where all percentages when added up are 100 % for each AmAc concentration.</t>
  </si>
  <si>
    <t>total percentage</t>
  </si>
  <si>
    <t>Data for the bar graph figure 2 and supplemental figure 4</t>
  </si>
  <si>
    <t>AmAc concentration</t>
  </si>
  <si>
    <t>lane on x-axis</t>
  </si>
  <si>
    <t>start on y-axis</t>
  </si>
  <si>
    <t xml:space="preserve">dimer </t>
  </si>
  <si>
    <t>trimer</t>
  </si>
  <si>
    <t>quad</t>
  </si>
  <si>
    <t xml:space="preserve">figure 2 </t>
  </si>
  <si>
    <t xml:space="preserve">hexamer </t>
  </si>
  <si>
    <t>nonamer</t>
  </si>
  <si>
    <t>dode</t>
  </si>
  <si>
    <t>OD</t>
  </si>
  <si>
    <t>supplemental figure 4</t>
  </si>
  <si>
    <t>Calibration for figure 3b, table 1 experimental CCS and supplemental figure 9a</t>
  </si>
  <si>
    <t>values must be filled in by the user</t>
  </si>
  <si>
    <t>Parameters</t>
  </si>
  <si>
    <t>values can be copied from the database</t>
  </si>
  <si>
    <t>EDC delay coefficient</t>
  </si>
  <si>
    <t>ms</t>
  </si>
  <si>
    <t>MW</t>
  </si>
  <si>
    <t>molecular weight</t>
  </si>
  <si>
    <t>Drift gas mass</t>
  </si>
  <si>
    <t>Da</t>
  </si>
  <si>
    <t>dt</t>
  </si>
  <si>
    <t>measured drift time</t>
  </si>
  <si>
    <t>lit. He CCS</t>
  </si>
  <si>
    <t>calibrant helium CCS values from literature</t>
  </si>
  <si>
    <t>substance</t>
  </si>
  <si>
    <t>m/z</t>
  </si>
  <si>
    <t>z</t>
  </si>
  <si>
    <t>MW in Da</t>
  </si>
  <si>
    <t>lit. He CCS in Å²</t>
  </si>
  <si>
    <t>dt in ms</t>
  </si>
  <si>
    <t>linear fit</t>
  </si>
  <si>
    <t>dt"</t>
  </si>
  <si>
    <t>logarithmic fit</t>
  </si>
  <si>
    <t>type x to exclude value</t>
  </si>
  <si>
    <t>CCS'</t>
  </si>
  <si>
    <r>
      <t>corrected CCSs for ion charge state (z) + reduced mass (µ</t>
    </r>
    <r>
      <rPr>
        <sz val="8.8000000000000007"/>
        <rFont val="Calibri"/>
        <family val="2"/>
      </rPr>
      <t>)</t>
    </r>
  </si>
  <si>
    <t>Data for logarithmic fit</t>
  </si>
  <si>
    <t>Data for linear fit</t>
  </si>
  <si>
    <t xml:space="preserve">dt' </t>
  </si>
  <si>
    <t>ln(CCS')</t>
  </si>
  <si>
    <t>ln(dt')</t>
  </si>
  <si>
    <t>dt'</t>
  </si>
  <si>
    <t>corrected dt for m/z dependent flight time</t>
  </si>
  <si>
    <r>
      <rPr>
        <b/>
        <sz val="11"/>
        <color indexed="8"/>
        <rFont val="Calibri"/>
        <family val="2"/>
      </rPr>
      <t>β</t>
    </r>
    <r>
      <rPr>
        <b/>
        <sz val="9.9"/>
        <color indexed="8"/>
        <rFont val="Calibri"/>
        <family val="2"/>
      </rPr>
      <t>-L</t>
    </r>
    <r>
      <rPr>
        <b/>
        <sz val="11"/>
        <color theme="1"/>
        <rFont val="Calibri"/>
        <family val="2"/>
        <scheme val="minor"/>
      </rPr>
      <t>actoglobulin (Bovine Milk)</t>
    </r>
  </si>
  <si>
    <t>new corrected dt, dt''=z·(1/µ)^0,5·dt^x</t>
  </si>
  <si>
    <t>x</t>
  </si>
  <si>
    <t>Logarithmic Fit</t>
  </si>
  <si>
    <t>ln(CCS')=x ln(dt') + ln A</t>
  </si>
  <si>
    <t>BSA (Bovine Serum Albumin)</t>
  </si>
  <si>
    <t>lnA</t>
  </si>
  <si>
    <t>A</t>
  </si>
  <si>
    <r>
      <t>R</t>
    </r>
    <r>
      <rPr>
        <b/>
        <vertAlign val="superscript"/>
        <sz val="14"/>
        <color theme="0"/>
        <rFont val="Calibri"/>
        <family val="2"/>
        <scheme val="minor"/>
      </rPr>
      <t>2</t>
    </r>
  </si>
  <si>
    <t>Concanavalin A (Canavalia Ensiformis)</t>
  </si>
  <si>
    <t>Pyruvate Kinase (Rabbit Heart)</t>
  </si>
  <si>
    <t>Glutamate Dehydrogenase (Bovine Liver)</t>
  </si>
  <si>
    <t>Linear Fit</t>
  </si>
  <si>
    <t>CCS'=A dt' + N</t>
  </si>
  <si>
    <t>N</t>
  </si>
  <si>
    <t>Estimated CCS for figure 3b, table 1 experimental CCS and supplemental figure 9a</t>
  </si>
  <si>
    <t>log fit CCS* in Å²</t>
  </si>
  <si>
    <t>linear fit CCS* in Å²</t>
  </si>
  <si>
    <t>20 mM</t>
  </si>
  <si>
    <t>CCS*</t>
  </si>
  <si>
    <t>estimated helium CCS</t>
  </si>
  <si>
    <t>µ</t>
  </si>
  <si>
    <t>reduced mass</t>
  </si>
  <si>
    <r>
      <t>log fit CCS* = A</t>
    </r>
    <r>
      <rPr>
        <sz val="11"/>
        <color indexed="8"/>
        <rFont val="Calibri"/>
        <family val="2"/>
      </rPr>
      <t>·</t>
    </r>
    <r>
      <rPr>
        <sz val="11"/>
        <color theme="1"/>
        <rFont val="Calibri"/>
        <family val="2"/>
        <scheme val="minor"/>
      </rPr>
      <t>dt''</t>
    </r>
  </si>
  <si>
    <t>tetramer</t>
  </si>
  <si>
    <r>
      <t>linear fit CCS* = (dt'</t>
    </r>
    <r>
      <rPr>
        <sz val="11"/>
        <color indexed="8"/>
        <rFont val="Calibri"/>
        <family val="2"/>
      </rPr>
      <t>·A+N)·z·(1/µ)^0,5</t>
    </r>
  </si>
  <si>
    <t>100 mM</t>
  </si>
  <si>
    <t xml:space="preserve">The experimental extracted values from the IM data 20-1000 mM AmAc monomer to octadecamer </t>
  </si>
  <si>
    <t>200 mM</t>
  </si>
  <si>
    <t>300 mM</t>
  </si>
  <si>
    <t>400 mM</t>
  </si>
  <si>
    <t>500 mM</t>
  </si>
  <si>
    <t>600 mM</t>
  </si>
  <si>
    <t>700 mM</t>
  </si>
  <si>
    <t>800 mM</t>
  </si>
  <si>
    <t>900 mM</t>
  </si>
  <si>
    <t>1000 mM</t>
  </si>
  <si>
    <t>dodecamer and octadecamer</t>
  </si>
  <si>
    <t>Values for supplemental figure 9a below</t>
  </si>
  <si>
    <t>Hexamer</t>
  </si>
  <si>
    <t>The values for the supplemental figure 9a</t>
  </si>
  <si>
    <t>CCS data points for figure 3b 20 mM and 1000 mM CCS experimentaly derived to compare the effect of AmAc concentration on CCS</t>
  </si>
  <si>
    <t>CCS 20 mM</t>
  </si>
  <si>
    <t>mass kDa</t>
  </si>
  <si>
    <t>CCS 1000 mM</t>
  </si>
  <si>
    <t xml:space="preserve">Avarage ccs for experimental derived values for table 1 </t>
  </si>
  <si>
    <t>6HB</t>
  </si>
  <si>
    <t>12HB</t>
  </si>
  <si>
    <t>18HB</t>
  </si>
  <si>
    <t>AmAc conc</t>
  </si>
  <si>
    <t>CCS (log)</t>
  </si>
  <si>
    <t>avarage 16+</t>
  </si>
  <si>
    <t>stdev</t>
  </si>
  <si>
    <t>avarage 24+</t>
  </si>
  <si>
    <t>avarage 28+</t>
  </si>
  <si>
    <r>
      <t>Monte carlo (N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</si>
  <si>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EHSS</t>
  </si>
  <si>
    <t>Structure name</t>
  </si>
  <si>
    <t>structure used</t>
  </si>
  <si>
    <t>IMoS</t>
  </si>
  <si>
    <t>6-mer (6HB)</t>
  </si>
  <si>
    <r>
      <t xml:space="preserve">CCS </t>
    </r>
    <r>
      <rPr>
        <sz val="11"/>
        <color theme="1"/>
        <rFont val="Calibri"/>
        <family val="2"/>
      </rPr>
      <t>Å</t>
    </r>
    <r>
      <rPr>
        <vertAlign val="superscript"/>
        <sz val="11"/>
        <color theme="1"/>
        <rFont val="Calibri"/>
        <family val="2"/>
      </rPr>
      <t>2</t>
    </r>
  </si>
  <si>
    <t xml:space="preserve">   Expected diameter barrel (HB)</t>
  </si>
  <si>
    <t>Nanostructure energymin.pdb</t>
  </si>
  <si>
    <t xml:space="preserve">   Squished barrel (6HB-SQ)</t>
  </si>
  <si>
    <t>12-mer (12HB)</t>
  </si>
  <si>
    <t xml:space="preserve">   Side by side (12HB-a)</t>
  </si>
  <si>
    <t>d12_linear.pdb</t>
  </si>
  <si>
    <t xml:space="preserve">   Stacked end to end (12HB-b)</t>
  </si>
  <si>
    <t>d12_stacked.pdb</t>
  </si>
  <si>
    <t xml:space="preserve">   Larger diameter barrel (12HB)</t>
  </si>
  <si>
    <t>d12_pore.pdb</t>
  </si>
  <si>
    <t xml:space="preserve">   Squished barrel (12HB-SQ)</t>
  </si>
  <si>
    <t>18-mer (18HB)</t>
  </si>
  <si>
    <t xml:space="preserve">   Triangle side by side (18HB-a)</t>
  </si>
  <si>
    <t>d18_triangle.pdb</t>
  </si>
  <si>
    <t xml:space="preserve">   Linear side by side (18HB-b)</t>
  </si>
  <si>
    <t>d18_linear.pdb</t>
  </si>
  <si>
    <t xml:space="preserve">   Stacked end to end (18HB-c)</t>
  </si>
  <si>
    <t>d18_stacked.pdb</t>
  </si>
  <si>
    <t xml:space="preserve">   Larger diameter barrel (18HB)</t>
  </si>
  <si>
    <t>d18_pore.pdb</t>
  </si>
  <si>
    <t xml:space="preserve">   Squished barrel (18HB-SQ)</t>
  </si>
  <si>
    <t>6HB-SQ</t>
  </si>
  <si>
    <t>12HB-a</t>
  </si>
  <si>
    <t>12HB-b</t>
  </si>
  <si>
    <t>12HB-SQ</t>
  </si>
  <si>
    <t>18HB-a</t>
  </si>
  <si>
    <t>18HB-b</t>
  </si>
  <si>
    <t>18HB-c</t>
  </si>
  <si>
    <t>18HB-SQ</t>
  </si>
  <si>
    <t>Replicate</t>
  </si>
  <si>
    <t>IMPACT PA CCS (Å^2)</t>
  </si>
  <si>
    <t>Mean</t>
  </si>
  <si>
    <t>STD</t>
  </si>
  <si>
    <t>Data point used for 3D plot 9a</t>
  </si>
  <si>
    <t>y-axis</t>
  </si>
  <si>
    <t>x-axis</t>
  </si>
  <si>
    <t>z-axis</t>
  </si>
  <si>
    <t>hexamer 17+</t>
  </si>
  <si>
    <t>hexamer 16+</t>
  </si>
  <si>
    <t>hexamer 15+</t>
  </si>
  <si>
    <t>dodecamer 24+</t>
  </si>
  <si>
    <t>dodecamer 23+</t>
  </si>
  <si>
    <t>dodecamer 22+</t>
  </si>
  <si>
    <t>dodecamer 21+</t>
  </si>
  <si>
    <t>octadecamer 29+</t>
  </si>
  <si>
    <t>octadecamer 28+</t>
  </si>
  <si>
    <t>charge state</t>
  </si>
  <si>
    <t>CCS</t>
  </si>
  <si>
    <t>intensty</t>
  </si>
  <si>
    <t>ccs</t>
  </si>
  <si>
    <t xml:space="preserve">Calibration 2 for supplemental figure 2 </t>
  </si>
  <si>
    <t>avidin</t>
  </si>
  <si>
    <t>Estimated CCS for supplemental figure 2</t>
  </si>
  <si>
    <t>energy settings measurement</t>
  </si>
  <si>
    <t>6HB structure (SC200 CE75)</t>
  </si>
  <si>
    <t>6HB structure (SC200 CE75) (narrow window)</t>
  </si>
  <si>
    <t xml:space="preserve">6HB structure (SC200 CE10) </t>
  </si>
  <si>
    <t>6HB structure (SC200 CE10) (narrow window)</t>
  </si>
  <si>
    <t>6HB structure (SC20 CE10)(narrow window)</t>
  </si>
  <si>
    <t>6HB structure (SC20 CE10)</t>
  </si>
  <si>
    <t>6HB structure (SC200 CE75) minus 1 bin dt 0,18</t>
  </si>
  <si>
    <t>6HB structure (SC200 CE75) plus 1 bin dt 0,18</t>
  </si>
  <si>
    <t>Temperature / C</t>
  </si>
  <si>
    <t>0 mM</t>
  </si>
  <si>
    <t>16 mM</t>
  </si>
  <si>
    <t>8 mM</t>
  </si>
  <si>
    <t>2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</si>
</sst>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"/>
    <numFmt numFmtId="167" formatCode="0.00000"/>
  </numFmts>
  <fonts count="5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50"/>
      <name val="Calibri"/>
      <family val="2"/>
    </font>
    <font>
      <b/>
      <sz val="14"/>
      <color indexed="50"/>
      <name val="Calibri"/>
      <family val="2"/>
    </font>
    <font>
      <sz val="11"/>
      <color rgb="FF3399FF"/>
      <name val="Calibri"/>
      <family val="2"/>
      <scheme val="minor"/>
    </font>
    <font>
      <b/>
      <sz val="14"/>
      <color rgb="FF3399FF"/>
      <name val="Calibri"/>
      <family val="2"/>
      <scheme val="minor"/>
    </font>
    <font>
      <sz val="14"/>
      <color rgb="FF3399FF"/>
      <name val="Calibri"/>
      <family val="2"/>
      <scheme val="minor"/>
    </font>
    <font>
      <sz val="11"/>
      <color indexed="10"/>
      <name val="Calibri"/>
      <family val="2"/>
    </font>
    <font>
      <sz val="11"/>
      <color theme="0" tint="-0.14999847407452621"/>
      <name val="Calibri"/>
      <family val="2"/>
    </font>
    <font>
      <b/>
      <sz val="11"/>
      <color indexed="8"/>
      <name val="Calibri"/>
      <family val="2"/>
    </font>
    <font>
      <b/>
      <sz val="9.9"/>
      <color indexed="8"/>
      <name val="Calibri"/>
      <family val="2"/>
    </font>
    <font>
      <b/>
      <sz val="11"/>
      <color theme="0" tint="-0.14999847407452621"/>
      <name val="Calibri"/>
      <family val="2"/>
      <scheme val="minor"/>
    </font>
    <font>
      <sz val="11"/>
      <name val="Calibri"/>
      <family val="2"/>
    </font>
    <font>
      <sz val="8.8000000000000007"/>
      <name val="Calibri"/>
      <family val="2"/>
    </font>
    <font>
      <sz val="11"/>
      <color indexed="8"/>
      <name val="Calibri"/>
      <family val="2"/>
    </font>
    <font>
      <sz val="14"/>
      <color theme="0" tint="-0.14999847407452621"/>
      <name val="Calibri"/>
      <family val="2"/>
      <scheme val="minor"/>
    </font>
    <font>
      <b/>
      <sz val="2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99CC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20"/>
      <color indexed="8"/>
      <name val="Calibri"/>
      <family val="2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sz val="11"/>
      <color rgb="FF3366FF"/>
      <name val="Calibri"/>
      <family val="2"/>
      <scheme val="minor"/>
    </font>
    <font>
      <sz val="11"/>
      <color rgb="FF3366FF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Liberation Sans"/>
      <charset val="1"/>
    </font>
    <font>
      <sz val="10"/>
      <color rgb="FF000000"/>
      <name val="Liberation Sans"/>
      <charset val="1"/>
    </font>
    <font>
      <b/>
      <sz val="11"/>
      <color rgb="FF3399FF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4"/>
      <color rgb="FFFFFF00"/>
      <name val="Calibri"/>
      <family val="2"/>
      <scheme val="minor"/>
    </font>
    <font>
      <b/>
      <u/>
      <sz val="11"/>
      <color rgb="FF7030A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ECFF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 style="medium">
        <color indexed="64"/>
      </top>
      <bottom/>
      <diagonal/>
    </border>
    <border>
      <left/>
      <right style="medium">
        <color rgb="FFFF0000"/>
      </right>
      <top style="medium">
        <color indexed="64"/>
      </top>
      <bottom/>
      <diagonal/>
    </border>
    <border>
      <left style="medium">
        <color rgb="FFFF0000"/>
      </left>
      <right/>
      <top/>
      <bottom style="medium">
        <color indexed="64"/>
      </bottom>
      <diagonal/>
    </border>
    <border>
      <left/>
      <right style="medium">
        <color rgb="FFFF0000"/>
      </right>
      <top/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/>
      <top/>
      <bottom style="medium">
        <color indexed="23"/>
      </bottom>
      <diagonal/>
    </border>
    <border>
      <left/>
      <right style="medium">
        <color indexed="23"/>
      </right>
      <top style="thin">
        <color indexed="23"/>
      </top>
      <bottom/>
      <diagonal/>
    </border>
    <border>
      <left style="medium">
        <color indexed="23"/>
      </left>
      <right/>
      <top style="thin">
        <color indexed="23"/>
      </top>
      <bottom/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237">
    <xf numFmtId="0" fontId="0" fillId="0" borderId="0" xfId="0"/>
    <xf numFmtId="0" fontId="0" fillId="2" borderId="0" xfId="0" applyFill="1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Border="1"/>
    <xf numFmtId="11" fontId="0" fillId="0" borderId="0" xfId="0" applyNumberFormat="1"/>
    <xf numFmtId="11" fontId="0" fillId="0" borderId="9" xfId="0" applyNumberFormat="1" applyBorder="1"/>
    <xf numFmtId="0" fontId="0" fillId="0" borderId="11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164" fontId="0" fillId="0" borderId="0" xfId="0" applyNumberFormat="1"/>
    <xf numFmtId="164" fontId="0" fillId="2" borderId="0" xfId="0" applyNumberFormat="1" applyFill="1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15" xfId="0" applyBorder="1"/>
    <xf numFmtId="11" fontId="0" fillId="0" borderId="10" xfId="0" applyNumberFormat="1" applyBorder="1"/>
    <xf numFmtId="11" fontId="0" fillId="0" borderId="11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164" fontId="0" fillId="0" borderId="20" xfId="0" applyNumberFormat="1" applyBorder="1"/>
    <xf numFmtId="0" fontId="0" fillId="2" borderId="19" xfId="0" applyFill="1" applyBorder="1"/>
    <xf numFmtId="0" fontId="0" fillId="2" borderId="20" xfId="0" applyFill="1" applyBorder="1"/>
    <xf numFmtId="164" fontId="0" fillId="2" borderId="20" xfId="0" applyNumberFormat="1" applyFill="1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3" fillId="0" borderId="0" xfId="0" applyFont="1"/>
    <xf numFmtId="2" fontId="0" fillId="0" borderId="0" xfId="0" applyNumberFormat="1"/>
    <xf numFmtId="0" fontId="5" fillId="0" borderId="0" xfId="0" applyFont="1"/>
    <xf numFmtId="0" fontId="6" fillId="0" borderId="0" xfId="0" applyFont="1"/>
    <xf numFmtId="2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0" fillId="2" borderId="0" xfId="0" applyFill="1" applyAlignment="1">
      <alignment horizontal="center"/>
    </xf>
    <xf numFmtId="165" fontId="8" fillId="2" borderId="0" xfId="0" applyNumberFormat="1" applyFont="1" applyFill="1" applyAlignment="1">
      <alignment horizontal="center"/>
    </xf>
    <xf numFmtId="0" fontId="1" fillId="2" borderId="0" xfId="0" applyFont="1" applyFill="1"/>
    <xf numFmtId="0" fontId="0" fillId="0" borderId="28" xfId="0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165" fontId="8" fillId="0" borderId="30" xfId="0" applyNumberFormat="1" applyFont="1" applyBorder="1" applyAlignment="1">
      <alignment horizontal="center"/>
    </xf>
    <xf numFmtId="166" fontId="8" fillId="0" borderId="29" xfId="0" applyNumberFormat="1" applyFont="1" applyBorder="1" applyAlignment="1">
      <alignment horizontal="center"/>
    </xf>
    <xf numFmtId="0" fontId="8" fillId="0" borderId="29" xfId="0" applyFont="1" applyBorder="1"/>
    <xf numFmtId="167" fontId="8" fillId="3" borderId="0" xfId="0" applyNumberFormat="1" applyFont="1" applyFill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0" fillId="4" borderId="0" xfId="0" applyFill="1" applyAlignment="1">
      <alignment horizontal="center"/>
    </xf>
    <xf numFmtId="1" fontId="0" fillId="4" borderId="29" xfId="0" applyNumberFormat="1" applyFill="1" applyBorder="1" applyAlignment="1">
      <alignment horizontal="center"/>
    </xf>
    <xf numFmtId="0" fontId="1" fillId="4" borderId="28" xfId="0" applyFont="1" applyFill="1" applyBorder="1"/>
    <xf numFmtId="0" fontId="8" fillId="0" borderId="29" xfId="0" applyFont="1" applyBorder="1" applyAlignment="1">
      <alignment horizontal="center"/>
    </xf>
    <xf numFmtId="0" fontId="18" fillId="0" borderId="0" xfId="0" applyFont="1"/>
    <xf numFmtId="165" fontId="2" fillId="5" borderId="35" xfId="0" applyNumberFormat="1" applyFont="1" applyFill="1" applyBorder="1"/>
    <xf numFmtId="0" fontId="2" fillId="5" borderId="36" xfId="0" applyFont="1" applyFill="1" applyBorder="1"/>
    <xf numFmtId="165" fontId="2" fillId="5" borderId="37" xfId="0" applyNumberFormat="1" applyFont="1" applyFill="1" applyBorder="1"/>
    <xf numFmtId="0" fontId="2" fillId="5" borderId="38" xfId="0" applyFont="1" applyFill="1" applyBorder="1"/>
    <xf numFmtId="0" fontId="19" fillId="0" borderId="0" xfId="0" applyFont="1"/>
    <xf numFmtId="0" fontId="20" fillId="0" borderId="0" xfId="0" applyFont="1"/>
    <xf numFmtId="0" fontId="0" fillId="4" borderId="39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1" fontId="0" fillId="4" borderId="41" xfId="0" applyNumberFormat="1" applyFill="1" applyBorder="1" applyAlignment="1">
      <alignment horizontal="center"/>
    </xf>
    <xf numFmtId="0" fontId="1" fillId="4" borderId="42" xfId="0" applyFont="1" applyFill="1" applyBorder="1"/>
    <xf numFmtId="0" fontId="0" fillId="4" borderId="43" xfId="0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1" fillId="4" borderId="45" xfId="0" applyFont="1" applyFill="1" applyBorder="1"/>
    <xf numFmtId="0" fontId="0" fillId="4" borderId="42" xfId="0" applyFill="1" applyBorder="1" applyAlignment="1">
      <alignment horizontal="center"/>
    </xf>
    <xf numFmtId="165" fontId="2" fillId="6" borderId="50" xfId="0" applyNumberFormat="1" applyFont="1" applyFill="1" applyBorder="1" applyAlignment="1">
      <alignment horizontal="right"/>
    </xf>
    <xf numFmtId="0" fontId="2" fillId="6" borderId="51" xfId="0" applyFont="1" applyFill="1" applyBorder="1"/>
    <xf numFmtId="165" fontId="2" fillId="6" borderId="52" xfId="0" applyNumberFormat="1" applyFont="1" applyFill="1" applyBorder="1" applyAlignment="1">
      <alignment horizontal="right"/>
    </xf>
    <xf numFmtId="0" fontId="2" fillId="6" borderId="53" xfId="0" applyFont="1" applyFill="1" applyBorder="1"/>
    <xf numFmtId="0" fontId="8" fillId="2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1" fillId="0" borderId="0" xfId="0" applyFont="1"/>
    <xf numFmtId="0" fontId="25" fillId="0" borderId="0" xfId="0" applyFont="1"/>
    <xf numFmtId="165" fontId="8" fillId="0" borderId="43" xfId="0" applyNumberFormat="1" applyFont="1" applyBorder="1" applyAlignment="1">
      <alignment horizontal="center"/>
    </xf>
    <xf numFmtId="1" fontId="0" fillId="4" borderId="54" xfId="0" applyNumberForma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2" fillId="6" borderId="39" xfId="0" applyFont="1" applyFill="1" applyBorder="1" applyAlignment="1">
      <alignment horizontal="center"/>
    </xf>
    <xf numFmtId="0" fontId="2" fillId="6" borderId="41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2" fillId="5" borderId="4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3" borderId="0" xfId="0" applyFill="1"/>
    <xf numFmtId="1" fontId="29" fillId="3" borderId="0" xfId="0" applyNumberFormat="1" applyFont="1" applyFill="1"/>
    <xf numFmtId="0" fontId="31" fillId="0" borderId="0" xfId="0" applyFont="1"/>
    <xf numFmtId="2" fontId="29" fillId="3" borderId="0" xfId="0" applyNumberFormat="1" applyFont="1" applyFill="1"/>
    <xf numFmtId="0" fontId="0" fillId="4" borderId="0" xfId="0" applyFill="1"/>
    <xf numFmtId="0" fontId="32" fillId="0" borderId="0" xfId="0" applyFont="1"/>
    <xf numFmtId="0" fontId="33" fillId="0" borderId="0" xfId="0" applyFont="1"/>
    <xf numFmtId="0" fontId="7" fillId="0" borderId="0" xfId="0" applyFont="1"/>
    <xf numFmtId="2" fontId="35" fillId="7" borderId="28" xfId="0" applyNumberFormat="1" applyFont="1" applyFill="1" applyBorder="1" applyAlignment="1">
      <alignment horizontal="center"/>
    </xf>
    <xf numFmtId="2" fontId="2" fillId="6" borderId="0" xfId="0" applyNumberFormat="1" applyFont="1" applyFill="1" applyAlignment="1">
      <alignment horizontal="center"/>
    </xf>
    <xf numFmtId="0" fontId="36" fillId="0" borderId="0" xfId="0" applyFont="1"/>
    <xf numFmtId="2" fontId="2" fillId="6" borderId="29" xfId="0" applyNumberFormat="1" applyFont="1" applyFill="1" applyBorder="1" applyAlignment="1">
      <alignment horizontal="center"/>
    </xf>
    <xf numFmtId="0" fontId="5" fillId="2" borderId="0" xfId="0" applyFont="1" applyFill="1"/>
    <xf numFmtId="2" fontId="8" fillId="2" borderId="0" xfId="0" applyNumberFormat="1" applyFont="1" applyFill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1" fillId="3" borderId="0" xfId="0" applyFont="1" applyFill="1"/>
    <xf numFmtId="0" fontId="28" fillId="0" borderId="0" xfId="0" applyFont="1" applyAlignment="1">
      <alignment horizontal="center" vertical="center"/>
    </xf>
    <xf numFmtId="49" fontId="35" fillId="7" borderId="55" xfId="0" applyNumberFormat="1" applyFont="1" applyFill="1" applyBorder="1" applyAlignment="1">
      <alignment horizontal="center" vertical="center" wrapText="1"/>
    </xf>
    <xf numFmtId="49" fontId="2" fillId="6" borderId="55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" fillId="0" borderId="5" xfId="0" applyFont="1" applyBorder="1"/>
    <xf numFmtId="0" fontId="38" fillId="0" borderId="5" xfId="0" applyFont="1" applyBorder="1"/>
    <xf numFmtId="0" fontId="39" fillId="0" borderId="8" xfId="0" applyFont="1" applyBorder="1"/>
    <xf numFmtId="0" fontId="39" fillId="0" borderId="5" xfId="0" applyFont="1" applyBorder="1"/>
    <xf numFmtId="0" fontId="39" fillId="0" borderId="15" xfId="0" applyFont="1" applyBorder="1"/>
    <xf numFmtId="0" fontId="38" fillId="0" borderId="15" xfId="0" applyFont="1" applyBorder="1"/>
    <xf numFmtId="0" fontId="3" fillId="0" borderId="15" xfId="0" applyFont="1" applyBorder="1"/>
    <xf numFmtId="0" fontId="8" fillId="4" borderId="0" xfId="0" applyFont="1" applyFill="1" applyAlignment="1">
      <alignment horizontal="center"/>
    </xf>
    <xf numFmtId="0" fontId="0" fillId="4" borderId="45" xfId="0" applyFill="1" applyBorder="1" applyAlignment="1">
      <alignment horizontal="center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2" fontId="8" fillId="2" borderId="2" xfId="0" applyNumberFormat="1" applyFont="1" applyFill="1" applyBorder="1" applyAlignment="1">
      <alignment horizontal="center"/>
    </xf>
    <xf numFmtId="0" fontId="0" fillId="9" borderId="21" xfId="0" applyFill="1" applyBorder="1"/>
    <xf numFmtId="0" fontId="0" fillId="9" borderId="2" xfId="0" applyFill="1" applyBorder="1"/>
    <xf numFmtId="164" fontId="0" fillId="9" borderId="2" xfId="0" applyNumberFormat="1" applyFill="1" applyBorder="1"/>
    <xf numFmtId="0" fontId="0" fillId="9" borderId="22" xfId="0" applyFill="1" applyBorder="1"/>
    <xf numFmtId="0" fontId="0" fillId="9" borderId="19" xfId="0" applyFill="1" applyBorder="1"/>
    <xf numFmtId="0" fontId="0" fillId="9" borderId="0" xfId="0" applyFill="1"/>
    <xf numFmtId="164" fontId="0" fillId="9" borderId="0" xfId="0" applyNumberFormat="1" applyFill="1"/>
    <xf numFmtId="0" fontId="0" fillId="9" borderId="20" xfId="0" applyFill="1" applyBorder="1"/>
    <xf numFmtId="164" fontId="0" fillId="9" borderId="20" xfId="0" applyNumberFormat="1" applyFill="1" applyBorder="1"/>
    <xf numFmtId="0" fontId="0" fillId="9" borderId="23" xfId="0" applyFill="1" applyBorder="1"/>
    <xf numFmtId="0" fontId="0" fillId="9" borderId="7" xfId="0" applyFill="1" applyBorder="1"/>
    <xf numFmtId="164" fontId="0" fillId="9" borderId="7" xfId="0" applyNumberFormat="1" applyFill="1" applyBorder="1"/>
    <xf numFmtId="0" fontId="0" fillId="9" borderId="24" xfId="0" applyFill="1" applyBorder="1"/>
    <xf numFmtId="0" fontId="0" fillId="4" borderId="28" xfId="0" applyFill="1" applyBorder="1"/>
    <xf numFmtId="0" fontId="8" fillId="4" borderId="43" xfId="0" applyFont="1" applyFill="1" applyBorder="1" applyAlignment="1">
      <alignment horizontal="center"/>
    </xf>
    <xf numFmtId="0" fontId="8" fillId="4" borderId="29" xfId="0" applyFont="1" applyFill="1" applyBorder="1" applyAlignment="1">
      <alignment horizontal="center"/>
    </xf>
    <xf numFmtId="2" fontId="8" fillId="4" borderId="0" xfId="0" applyNumberFormat="1" applyFont="1" applyFill="1" applyAlignment="1">
      <alignment horizontal="center"/>
    </xf>
    <xf numFmtId="2" fontId="9" fillId="4" borderId="28" xfId="0" applyNumberFormat="1" applyFont="1" applyFill="1" applyBorder="1" applyAlignment="1">
      <alignment horizontal="center"/>
    </xf>
    <xf numFmtId="2" fontId="8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0" fontId="13" fillId="0" borderId="0" xfId="0" applyFont="1"/>
    <xf numFmtId="166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5" fontId="12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0" fontId="9" fillId="3" borderId="56" xfId="0" applyFont="1" applyFill="1" applyBorder="1" applyAlignment="1">
      <alignment horizontal="center" vertical="center"/>
    </xf>
    <xf numFmtId="0" fontId="9" fillId="3" borderId="57" xfId="0" applyFont="1" applyFill="1" applyBorder="1" applyAlignment="1">
      <alignment horizontal="center" vertical="center"/>
    </xf>
    <xf numFmtId="0" fontId="9" fillId="3" borderId="58" xfId="0" applyFont="1" applyFill="1" applyBorder="1" applyAlignment="1">
      <alignment horizontal="center" vertical="center"/>
    </xf>
    <xf numFmtId="0" fontId="0" fillId="8" borderId="0" xfId="0" applyFill="1"/>
    <xf numFmtId="0" fontId="1" fillId="8" borderId="0" xfId="0" applyFont="1" applyFill="1"/>
    <xf numFmtId="4" fontId="0" fillId="8" borderId="0" xfId="0" applyNumberFormat="1" applyFill="1"/>
    <xf numFmtId="0" fontId="0" fillId="10" borderId="0" xfId="0" applyFill="1"/>
    <xf numFmtId="0" fontId="1" fillId="10" borderId="0" xfId="0" applyFont="1" applyFill="1"/>
    <xf numFmtId="4" fontId="0" fillId="10" borderId="0" xfId="0" applyNumberFormat="1" applyFill="1"/>
    <xf numFmtId="0" fontId="1" fillId="11" borderId="0" xfId="0" applyFont="1" applyFill="1"/>
    <xf numFmtId="0" fontId="0" fillId="11" borderId="0" xfId="0" applyFill="1"/>
    <xf numFmtId="4" fontId="0" fillId="11" borderId="0" xfId="0" applyNumberFormat="1" applyFill="1"/>
    <xf numFmtId="165" fontId="10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4" fontId="0" fillId="2" borderId="0" xfId="0" applyNumberFormat="1" applyFill="1"/>
    <xf numFmtId="0" fontId="43" fillId="2" borderId="0" xfId="0" applyFont="1" applyFill="1"/>
    <xf numFmtId="0" fontId="44" fillId="2" borderId="0" xfId="0" applyFont="1" applyFill="1"/>
    <xf numFmtId="4" fontId="44" fillId="2" borderId="0" xfId="0" applyNumberFormat="1" applyFont="1" applyFill="1"/>
    <xf numFmtId="0" fontId="45" fillId="0" borderId="0" xfId="0" applyFont="1"/>
    <xf numFmtId="0" fontId="46" fillId="0" borderId="0" xfId="0" applyFont="1"/>
    <xf numFmtId="0" fontId="47" fillId="0" borderId="0" xfId="0" applyFont="1"/>
    <xf numFmtId="49" fontId="2" fillId="7" borderId="55" xfId="0" applyNumberFormat="1" applyFont="1" applyFill="1" applyBorder="1" applyAlignment="1">
      <alignment horizontal="center" vertical="center" wrapText="1"/>
    </xf>
    <xf numFmtId="2" fontId="48" fillId="6" borderId="0" xfId="0" applyNumberFormat="1" applyFont="1" applyFill="1" applyAlignment="1">
      <alignment horizontal="center"/>
    </xf>
    <xf numFmtId="0" fontId="49" fillId="2" borderId="0" xfId="0" applyFont="1" applyFill="1"/>
    <xf numFmtId="0" fontId="50" fillId="2" borderId="0" xfId="0" applyFont="1" applyFill="1"/>
    <xf numFmtId="0" fontId="1" fillId="2" borderId="59" xfId="0" applyFont="1" applyFill="1" applyBorder="1" applyAlignment="1">
      <alignment horizontal="center"/>
    </xf>
    <xf numFmtId="0" fontId="8" fillId="2" borderId="60" xfId="0" applyFont="1" applyFill="1" applyBorder="1" applyAlignment="1">
      <alignment horizontal="center"/>
    </xf>
    <xf numFmtId="2" fontId="8" fillId="2" borderId="60" xfId="0" applyNumberFormat="1" applyFont="1" applyFill="1" applyBorder="1" applyAlignment="1">
      <alignment horizontal="center"/>
    </xf>
    <xf numFmtId="0" fontId="0" fillId="2" borderId="60" xfId="0" applyFill="1" applyBorder="1"/>
    <xf numFmtId="0" fontId="1" fillId="12" borderId="0" xfId="0" applyFont="1" applyFill="1"/>
    <xf numFmtId="0" fontId="0" fillId="12" borderId="0" xfId="0" applyFill="1"/>
    <xf numFmtId="0" fontId="36" fillId="2" borderId="0" xfId="0" applyFont="1" applyFill="1"/>
    <xf numFmtId="0" fontId="18" fillId="2" borderId="0" xfId="0" applyFont="1" applyFill="1"/>
    <xf numFmtId="0" fontId="51" fillId="0" borderId="0" xfId="0" applyFont="1"/>
    <xf numFmtId="0" fontId="9" fillId="3" borderId="45" xfId="0" applyFont="1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1" fillId="4" borderId="45" xfId="0" applyFont="1" applyFill="1" applyBorder="1" applyAlignment="1">
      <alignment horizontal="left" vertical="center"/>
    </xf>
    <xf numFmtId="0" fontId="0" fillId="4" borderId="42" xfId="0" applyFill="1" applyBorder="1" applyAlignment="1">
      <alignment horizontal="left" vertical="center"/>
    </xf>
    <xf numFmtId="0" fontId="9" fillId="4" borderId="44" xfId="0" applyFont="1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9" fillId="4" borderId="45" xfId="0" applyFont="1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167" fontId="16" fillId="6" borderId="48" xfId="0" applyNumberFormat="1" applyFont="1" applyFill="1" applyBorder="1" applyAlignment="1">
      <alignment horizontal="right"/>
    </xf>
    <xf numFmtId="0" fontId="4" fillId="0" borderId="46" xfId="0" applyFont="1" applyBorder="1" applyAlignment="1">
      <alignment horizontal="right"/>
    </xf>
    <xf numFmtId="0" fontId="2" fillId="5" borderId="54" xfId="0" applyFont="1" applyFill="1" applyBorder="1" applyAlignment="1">
      <alignment horizontal="center"/>
    </xf>
    <xf numFmtId="0" fontId="4" fillId="5" borderId="43" xfId="0" applyFont="1" applyFill="1" applyBorder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6" fillId="0" borderId="29" xfId="0" applyFont="1" applyBorder="1" applyAlignment="1">
      <alignment vertical="center"/>
    </xf>
    <xf numFmtId="0" fontId="2" fillId="6" borderId="54" xfId="0" applyFont="1" applyFill="1" applyBorder="1" applyAlignment="1">
      <alignment horizontal="center"/>
    </xf>
    <xf numFmtId="0" fontId="4" fillId="6" borderId="43" xfId="0" applyFont="1" applyFill="1" applyBorder="1" applyAlignment="1">
      <alignment horizontal="center"/>
    </xf>
    <xf numFmtId="0" fontId="9" fillId="0" borderId="45" xfId="0" applyFont="1" applyBorder="1" applyAlignment="1">
      <alignment horizontal="center" wrapText="1"/>
    </xf>
    <xf numFmtId="0" fontId="0" fillId="0" borderId="42" xfId="0" applyBorder="1" applyAlignment="1">
      <alignment horizontal="center" wrapText="1"/>
    </xf>
    <xf numFmtId="0" fontId="0" fillId="0" borderId="28" xfId="0" applyBorder="1" applyAlignment="1"/>
    <xf numFmtId="0" fontId="0" fillId="0" borderId="30" xfId="0" applyBorder="1" applyAlignment="1"/>
    <xf numFmtId="0" fontId="16" fillId="6" borderId="49" xfId="0" applyFont="1" applyFill="1" applyBorder="1" applyAlignment="1"/>
    <xf numFmtId="0" fontId="4" fillId="0" borderId="47" xfId="0" applyFont="1" applyBorder="1" applyAlignment="1"/>
    <xf numFmtId="0" fontId="16" fillId="5" borderId="34" xfId="0" applyFont="1" applyFill="1" applyBorder="1" applyAlignment="1"/>
    <xf numFmtId="167" fontId="16" fillId="5" borderId="33" xfId="0" applyNumberFormat="1" applyFont="1" applyFill="1" applyBorder="1" applyAlignment="1"/>
    <xf numFmtId="0" fontId="15" fillId="0" borderId="32" xfId="0" applyFont="1" applyBorder="1" applyAlignment="1"/>
    <xf numFmtId="0" fontId="15" fillId="0" borderId="31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de-DE">
                <a:solidFill>
                  <a:srgbClr val="3399FF"/>
                </a:solidFill>
              </a:defRPr>
            </a:pPr>
            <a:r>
              <a:rPr lang="en-US" sz="1600">
                <a:solidFill>
                  <a:srgbClr val="3399FF"/>
                </a:solidFill>
              </a:rPr>
              <a:t>logarithmic fit calibration</a:t>
            </a:r>
          </a:p>
        </c:rich>
      </c:tx>
      <c:layout>
        <c:manualLayout>
          <c:xMode val="edge"/>
          <c:yMode val="edge"/>
          <c:x val="0.30521514400379296"/>
          <c:y val="1.41372834597369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8353329274718505"/>
          <c:y val="8.03096600471222E-2"/>
          <c:w val="0.74983367162460512"/>
          <c:h val="0.73489463568388835"/>
        </c:manualLayout>
      </c:layout>
      <c:scatterChart>
        <c:scatterStyle val="lineMarker"/>
        <c:varyColors val="0"/>
        <c:ser>
          <c:idx val="0"/>
          <c:order val="0"/>
          <c:tx>
            <c:v>calibrants</c:v>
          </c:tx>
          <c:spPr>
            <a:ln w="28575">
              <a:noFill/>
            </a:ln>
          </c:spPr>
          <c:marker>
            <c:spPr>
              <a:solidFill>
                <a:srgbClr val="3399FF"/>
              </a:solidFill>
              <a:ln>
                <a:noFill/>
              </a:ln>
            </c:spPr>
          </c:marker>
          <c:trendline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'IM CALIBRATION'!$Y$9:$Y$42</c:f>
              <c:numCache>
                <c:formatCode>0.00</c:formatCode>
                <c:ptCount val="34"/>
                <c:pt idx="0">
                  <c:v>2.5817599003966065</c:v>
                </c:pt>
                <c:pt idx="1">
                  <c:v>#N/A</c:v>
                </c:pt>
                <c:pt idx="2">
                  <c:v>#N/A</c:v>
                </c:pt>
                <c:pt idx="3">
                  <c:v>2.6483131178199533</c:v>
                </c:pt>
                <c:pt idx="4">
                  <c:v>2.6220569503109274</c:v>
                </c:pt>
                <c:pt idx="5">
                  <c:v>#N/A</c:v>
                </c:pt>
                <c:pt idx="6">
                  <c:v>#N/A</c:v>
                </c:pt>
                <c:pt idx="7">
                  <c:v>2.7215267594913475</c:v>
                </c:pt>
                <c:pt idx="8">
                  <c:v>2.633822073648159</c:v>
                </c:pt>
                <c:pt idx="9">
                  <c:v>#N/A</c:v>
                </c:pt>
                <c:pt idx="10">
                  <c:v>#N/A</c:v>
                </c:pt>
                <c:pt idx="11">
                  <c:v>2.7445319588756183</c:v>
                </c:pt>
                <c:pt idx="12">
                  <c:v>2.696655263215427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3.070602528031964</c:v>
                </c:pt>
                <c:pt idx="18">
                  <c:v>3.0183226347301018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3.1273028802543035</c:v>
                </c:pt>
                <c:pt idx="23">
                  <c:v>3.1034323713504999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xVal>
          <c:yVal>
            <c:numRef>
              <c:f>'IM CALIBRATION'!$Z$9:$Z$42</c:f>
              <c:numCache>
                <c:formatCode>0.00</c:formatCode>
                <c:ptCount val="34"/>
                <c:pt idx="0">
                  <c:v>7.2949995841239623</c:v>
                </c:pt>
                <c:pt idx="1">
                  <c:v>#N/A</c:v>
                </c:pt>
                <c:pt idx="2">
                  <c:v>#N/A</c:v>
                </c:pt>
                <c:pt idx="3">
                  <c:v>7.3480556607732401</c:v>
                </c:pt>
                <c:pt idx="4">
                  <c:v>7.2855103359380173</c:v>
                </c:pt>
                <c:pt idx="5">
                  <c:v>#N/A</c:v>
                </c:pt>
                <c:pt idx="6">
                  <c:v>#N/A</c:v>
                </c:pt>
                <c:pt idx="7">
                  <c:v>7.3674571773276556</c:v>
                </c:pt>
                <c:pt idx="8">
                  <c:v>7.2984543630613992</c:v>
                </c:pt>
                <c:pt idx="9">
                  <c:v>#N/A</c:v>
                </c:pt>
                <c:pt idx="10">
                  <c:v>#N/A</c:v>
                </c:pt>
                <c:pt idx="11">
                  <c:v>7.3829940526352589</c:v>
                </c:pt>
                <c:pt idx="12">
                  <c:v>7.3358472742095566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7.5150076713475373</c:v>
                </c:pt>
                <c:pt idx="18">
                  <c:v>7.4751861771608663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7.4856748803382729</c:v>
                </c:pt>
                <c:pt idx="23">
                  <c:v>7.4596993939350122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48-4B03-A70E-08614E05B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960832"/>
        <c:axId val="52765824"/>
      </c:scatterChart>
      <c:valAx>
        <c:axId val="5196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de-DE"/>
                </a:pPr>
                <a:r>
                  <a:rPr lang="en-US"/>
                  <a:t>ln (dt')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52765824"/>
        <c:crosses val="autoZero"/>
        <c:crossBetween val="midCat"/>
      </c:valAx>
      <c:valAx>
        <c:axId val="527658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de-DE" sz="1000" b="1"/>
                </a:pPr>
                <a:r>
                  <a:rPr lang="en-US" sz="1000" b="1"/>
                  <a:t>ln (CCS')</a:t>
                </a:r>
              </a:p>
            </c:rich>
          </c:tx>
          <c:layout>
            <c:manualLayout>
              <c:xMode val="edge"/>
              <c:yMode val="edge"/>
              <c:x val="3.2988578953912398E-2"/>
              <c:y val="0.3679367845560039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51960832"/>
        <c:crosses val="autoZero"/>
        <c:crossBetween val="midCat"/>
      </c:valAx>
    </c:plotArea>
    <c:plotVisOnly val="1"/>
    <c:dispBlanksAs val="span"/>
    <c:showDLblsOverMax val="0"/>
  </c:chart>
  <c:spPr>
    <a:ln w="25400">
      <a:solidFill>
        <a:srgbClr val="3399FF"/>
      </a:solidFill>
    </a:ln>
  </c:spPr>
  <c:printSettings>
    <c:headerFooter/>
    <c:pageMargins b="0.78740157499999996" l="0.70000000000000095" r="0.70000000000000095" t="0.78740157499999996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de-DE">
                <a:solidFill>
                  <a:srgbClr val="99CC00"/>
                </a:solidFill>
              </a:defRPr>
            </a:pPr>
            <a:r>
              <a:rPr lang="en-US" sz="1600">
                <a:solidFill>
                  <a:srgbClr val="99CC00"/>
                </a:solidFill>
              </a:rPr>
              <a:t>linear fit calibration</a:t>
            </a:r>
          </a:p>
        </c:rich>
      </c:tx>
      <c:layout>
        <c:manualLayout>
          <c:xMode val="edge"/>
          <c:yMode val="edge"/>
          <c:x val="0.35268638258087304"/>
          <c:y val="3.09820557502776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1218376612705"/>
          <c:y val="0.135828533745084"/>
          <c:w val="0.73708277120264587"/>
          <c:h val="0.7061140440766349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trendline>
            <c:spPr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'IM CALIBRATION'!$AA$9:$AA$42</c:f>
              <c:numCache>
                <c:formatCode>0.00</c:formatCode>
                <c:ptCount val="34"/>
                <c:pt idx="0">
                  <c:v>13.220384257748321</c:v>
                </c:pt>
                <c:pt idx="1">
                  <c:v>#N/A</c:v>
                </c:pt>
                <c:pt idx="2">
                  <c:v>#N/A</c:v>
                </c:pt>
                <c:pt idx="3">
                  <c:v>14.130182576654841</c:v>
                </c:pt>
                <c:pt idx="4">
                  <c:v>13.764006364140517</c:v>
                </c:pt>
                <c:pt idx="5">
                  <c:v>#N/A</c:v>
                </c:pt>
                <c:pt idx="6">
                  <c:v>#N/A</c:v>
                </c:pt>
                <c:pt idx="7">
                  <c:v>15.203516647654826</c:v>
                </c:pt>
                <c:pt idx="8">
                  <c:v>13.9268979374297</c:v>
                </c:pt>
                <c:pt idx="9">
                  <c:v>#N/A</c:v>
                </c:pt>
                <c:pt idx="10">
                  <c:v>#N/A</c:v>
                </c:pt>
                <c:pt idx="11">
                  <c:v>15.557330757324813</c:v>
                </c:pt>
                <c:pt idx="12">
                  <c:v>14.830046077854229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21.554886186297903</c:v>
                </c:pt>
                <c:pt idx="18">
                  <c:v>20.456949113756039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22.812368803672982</c:v>
                </c:pt>
                <c:pt idx="23">
                  <c:v>22.274273802145856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xVal>
          <c:yVal>
            <c:numRef>
              <c:f>'IM CALIBRATION'!$AB$9:$AB$42</c:f>
              <c:numCache>
                <c:formatCode>0.00</c:formatCode>
                <c:ptCount val="34"/>
                <c:pt idx="0">
                  <c:v>1472.9162883439296</c:v>
                </c:pt>
                <c:pt idx="1">
                  <c:v>#N/A</c:v>
                </c:pt>
                <c:pt idx="2">
                  <c:v>#N/A</c:v>
                </c:pt>
                <c:pt idx="3">
                  <c:v>1553.1736935434872</c:v>
                </c:pt>
                <c:pt idx="4">
                  <c:v>1459.0055258492871</c:v>
                </c:pt>
                <c:pt idx="5">
                  <c:v>#N/A</c:v>
                </c:pt>
                <c:pt idx="6">
                  <c:v>#N/A</c:v>
                </c:pt>
                <c:pt idx="7">
                  <c:v>1583.601840295788</c:v>
                </c:pt>
                <c:pt idx="8">
                  <c:v>1478.0136886390949</c:v>
                </c:pt>
                <c:pt idx="9">
                  <c:v>#N/A</c:v>
                </c:pt>
                <c:pt idx="10">
                  <c:v>#N/A</c:v>
                </c:pt>
                <c:pt idx="11">
                  <c:v>1608.3981947523789</c:v>
                </c:pt>
                <c:pt idx="12">
                  <c:v>1534.3272252572037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1835.3815560894736</c:v>
                </c:pt>
                <c:pt idx="18">
                  <c:v>1763.7300238697644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1782.3266211813918</c:v>
                </c:pt>
                <c:pt idx="23">
                  <c:v>1736.6259385869973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46-4420-A6D0-DC9229341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11648"/>
        <c:axId val="52817920"/>
      </c:scatterChart>
      <c:valAx>
        <c:axId val="5281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de-DE"/>
                </a:pPr>
                <a:r>
                  <a:rPr lang="en-US"/>
                  <a:t>dt'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52817920"/>
        <c:crosses val="autoZero"/>
        <c:crossBetween val="midCat"/>
      </c:valAx>
      <c:valAx>
        <c:axId val="52817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de-DE" b="1"/>
                </a:pPr>
                <a:r>
                  <a:rPr lang="en-US" b="1"/>
                  <a:t>CCS'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52811648"/>
        <c:crosses val="autoZero"/>
        <c:crossBetween val="midCat"/>
      </c:valAx>
    </c:plotArea>
    <c:plotVisOnly val="1"/>
    <c:dispBlanksAs val="gap"/>
    <c:showDLblsOverMax val="0"/>
  </c:chart>
  <c:spPr>
    <a:ln w="25400">
      <a:solidFill>
        <a:srgbClr val="99CC00"/>
      </a:solidFill>
    </a:ln>
  </c:spPr>
  <c:printSettings>
    <c:headerFooter/>
    <c:pageMargins b="0.78740157499999996" l="0.70000000000000095" r="0.70000000000000095" t="0.78740157499999996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'CCS graph figure 3b'!$K$4:$K$8</c:f>
              <c:numCache>
                <c:formatCode>General</c:formatCode>
                <c:ptCount val="5"/>
                <c:pt idx="0">
                  <c:v>15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  <c:pt idx="4">
                  <c:v>90</c:v>
                </c:pt>
              </c:numCache>
            </c:numRef>
          </c:xVal>
          <c:yVal>
            <c:numRef>
              <c:f>'CCS graph figure 3b'!$L$4:$L$8</c:f>
              <c:numCache>
                <c:formatCode>0.00</c:formatCode>
                <c:ptCount val="5"/>
                <c:pt idx="0">
                  <c:v>1509.6849467342397</c:v>
                </c:pt>
                <c:pt idx="1">
                  <c:v>2337.6810696730918</c:v>
                </c:pt>
                <c:pt idx="2">
                  <c:v>2976.7505858379732</c:v>
                </c:pt>
                <c:pt idx="3">
                  <c:v>3594.5217215804869</c:v>
                </c:pt>
                <c:pt idx="4">
                  <c:v>4668.1833154477135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B8-4261-83F1-0B3D87E34180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'CCS graph figure 3b'!$K$4:$K$8</c:f>
              <c:numCache>
                <c:formatCode>General</c:formatCode>
                <c:ptCount val="5"/>
                <c:pt idx="0">
                  <c:v>15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  <c:pt idx="4">
                  <c:v>90</c:v>
                </c:pt>
              </c:numCache>
            </c:numRef>
          </c:xVal>
          <c:yVal>
            <c:numRef>
              <c:f>'CCS graph figure 3b'!$M$4:$M$8</c:f>
              <c:numCache>
                <c:formatCode>0.00</c:formatCode>
                <c:ptCount val="5"/>
                <c:pt idx="0">
                  <c:v>1569.511247020775</c:v>
                </c:pt>
                <c:pt idx="1">
                  <c:v>2352.2281623744443</c:v>
                </c:pt>
                <c:pt idx="2">
                  <c:v>3009.7901157886463</c:v>
                </c:pt>
                <c:pt idx="3">
                  <c:v>3669.3150237209943</c:v>
                </c:pt>
                <c:pt idx="4">
                  <c:v>4773.219003379535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B8-4261-83F1-0B3D87E34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970656"/>
        <c:axId val="454968576"/>
      </c:scatterChart>
      <c:valAx>
        <c:axId val="45497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968576"/>
        <c:crosses val="autoZero"/>
        <c:crossBetween val="midCat"/>
      </c:valAx>
      <c:valAx>
        <c:axId val="454968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49706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'CCS graph figure 3b'!$K$4:$K$7</c:f>
              <c:numCache>
                <c:formatCode>General</c:formatCode>
                <c:ptCount val="4"/>
                <c:pt idx="0">
                  <c:v>15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</c:numCache>
            </c:numRef>
          </c:xVal>
          <c:yVal>
            <c:numRef>
              <c:f>'CCS graph figure 3b'!$L$4:$L$7</c:f>
              <c:numCache>
                <c:formatCode>0.00</c:formatCode>
                <c:ptCount val="4"/>
                <c:pt idx="0">
                  <c:v>1509.6849467342397</c:v>
                </c:pt>
                <c:pt idx="1">
                  <c:v>2337.6810696730918</c:v>
                </c:pt>
                <c:pt idx="2">
                  <c:v>2976.7505858379732</c:v>
                </c:pt>
                <c:pt idx="3">
                  <c:v>3594.5217215804869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8A-4D1D-85EB-2DC6EB48559C}"/>
            </c:ext>
          </c:extLst>
        </c:ser>
        <c:ser>
          <c:idx val="1"/>
          <c:order val="1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'CCS graph figure 3b'!$K$4:$K$7</c:f>
              <c:numCache>
                <c:formatCode>General</c:formatCode>
                <c:ptCount val="4"/>
                <c:pt idx="0">
                  <c:v>15</c:v>
                </c:pt>
                <c:pt idx="1">
                  <c:v>30</c:v>
                </c:pt>
                <c:pt idx="2">
                  <c:v>45</c:v>
                </c:pt>
                <c:pt idx="3">
                  <c:v>60</c:v>
                </c:pt>
              </c:numCache>
            </c:numRef>
          </c:xVal>
          <c:yVal>
            <c:numRef>
              <c:f>'CCS graph figure 3b'!$M$4:$M$7</c:f>
              <c:numCache>
                <c:formatCode>0.00</c:formatCode>
                <c:ptCount val="4"/>
                <c:pt idx="0">
                  <c:v>1569.511247020775</c:v>
                </c:pt>
                <c:pt idx="1">
                  <c:v>2352.2281623744443</c:v>
                </c:pt>
                <c:pt idx="2">
                  <c:v>3009.7901157886463</c:v>
                </c:pt>
                <c:pt idx="3">
                  <c:v>3669.3150237209943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8A-4D1D-85EB-2DC6EB485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5695536"/>
        <c:axId val="2095697616"/>
      </c:scatterChart>
      <c:valAx>
        <c:axId val="2095695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5697616"/>
        <c:crosses val="autoZero"/>
        <c:crossBetween val="midCat"/>
      </c:valAx>
      <c:valAx>
        <c:axId val="209569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5695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de-DE">
                <a:solidFill>
                  <a:srgbClr val="3399FF"/>
                </a:solidFill>
              </a:defRPr>
            </a:pPr>
            <a:r>
              <a:rPr lang="en-US" sz="1600">
                <a:solidFill>
                  <a:srgbClr val="3399FF"/>
                </a:solidFill>
              </a:rPr>
              <a:t>logarithmic fit calibration</a:t>
            </a:r>
          </a:p>
        </c:rich>
      </c:tx>
      <c:layout>
        <c:manualLayout>
          <c:xMode val="edge"/>
          <c:yMode val="edge"/>
          <c:x val="0.30521514400379279"/>
          <c:y val="1.413728345973699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8353329274718522"/>
          <c:y val="8.03096600471222E-2"/>
          <c:w val="0.74983367162460546"/>
          <c:h val="0.73489463568388935"/>
        </c:manualLayout>
      </c:layout>
      <c:scatterChart>
        <c:scatterStyle val="lineMarker"/>
        <c:varyColors val="0"/>
        <c:ser>
          <c:idx val="0"/>
          <c:order val="0"/>
          <c:tx>
            <c:v>calibrants</c:v>
          </c:tx>
          <c:spPr>
            <a:ln w="28575">
              <a:noFill/>
            </a:ln>
          </c:spPr>
          <c:marker>
            <c:spPr>
              <a:solidFill>
                <a:srgbClr val="3399FF"/>
              </a:solidFill>
              <a:ln>
                <a:noFill/>
              </a:ln>
            </c:spPr>
          </c:marker>
          <c:trendline>
            <c:spPr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'CALIBRATION  suppl fig 2'!$Y$9:$Y$42</c:f>
              <c:numCache>
                <c:formatCode>0.00</c:formatCode>
                <c:ptCount val="34"/>
                <c:pt idx="0">
                  <c:v>2.6093625027999892</c:v>
                </c:pt>
                <c:pt idx="1">
                  <c:v>#N/A</c:v>
                </c:pt>
                <c:pt idx="2">
                  <c:v>#N/A</c:v>
                </c:pt>
                <c:pt idx="3">
                  <c:v>2.6609713521630578</c:v>
                </c:pt>
                <c:pt idx="4">
                  <c:v>#N/A</c:v>
                </c:pt>
                <c:pt idx="5">
                  <c:v>#N/A</c:v>
                </c:pt>
                <c:pt idx="6">
                  <c:v>2.5382457556453621</c:v>
                </c:pt>
                <c:pt idx="7">
                  <c:v>2.4319192638450087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2.8023608905311774</c:v>
                </c:pt>
                <c:pt idx="12">
                  <c:v>2.7217491365838629</c:v>
                </c:pt>
                <c:pt idx="13">
                  <c:v>#N/A</c:v>
                </c:pt>
                <c:pt idx="14">
                  <c:v>#N/A</c:v>
                </c:pt>
                <c:pt idx="15">
                  <c:v>2.7445319588756183</c:v>
                </c:pt>
                <c:pt idx="16">
                  <c:v>2.6595632164190288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3.1198385741881358</c:v>
                </c:pt>
                <c:pt idx="21">
                  <c:v>3.0789186280018281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xVal>
          <c:yVal>
            <c:numRef>
              <c:f>'CALIBRATION  suppl fig 2'!$Z$9:$Z$42</c:f>
              <c:numCache>
                <c:formatCode>0.00</c:formatCode>
                <c:ptCount val="34"/>
                <c:pt idx="0">
                  <c:v>7.2949995841239623</c:v>
                </c:pt>
                <c:pt idx="1">
                  <c:v>#N/A</c:v>
                </c:pt>
                <c:pt idx="2">
                  <c:v>#N/A</c:v>
                </c:pt>
                <c:pt idx="3">
                  <c:v>7.3480556607732401</c:v>
                </c:pt>
                <c:pt idx="4">
                  <c:v>#N/A</c:v>
                </c:pt>
                <c:pt idx="5">
                  <c:v>#N/A</c:v>
                </c:pt>
                <c:pt idx="6">
                  <c:v>7.2886969650477464</c:v>
                </c:pt>
                <c:pt idx="7">
                  <c:v>7.2241584439101754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7.3674571773276556</c:v>
                </c:pt>
                <c:pt idx="12">
                  <c:v>7.2984543630613992</c:v>
                </c:pt>
                <c:pt idx="13">
                  <c:v>#N/A</c:v>
                </c:pt>
                <c:pt idx="14">
                  <c:v>#N/A</c:v>
                </c:pt>
                <c:pt idx="15">
                  <c:v>7.3829940526352589</c:v>
                </c:pt>
                <c:pt idx="16">
                  <c:v>7.3358472742095566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7.546756369662118</c:v>
                </c:pt>
                <c:pt idx="21">
                  <c:v>7.5150076713475373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DF-4504-A418-C083DBA3A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200128"/>
        <c:axId val="111210496"/>
      </c:scatterChart>
      <c:valAx>
        <c:axId val="11120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de-DE"/>
                </a:pPr>
                <a:r>
                  <a:rPr lang="en-US"/>
                  <a:t>ln (dt')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111210496"/>
        <c:crosses val="autoZero"/>
        <c:crossBetween val="midCat"/>
      </c:valAx>
      <c:valAx>
        <c:axId val="111210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de-DE" sz="1000" b="1"/>
                </a:pPr>
                <a:r>
                  <a:rPr lang="en-US" sz="1000" b="1"/>
                  <a:t>ln (CCS')</a:t>
                </a:r>
              </a:p>
            </c:rich>
          </c:tx>
          <c:layout>
            <c:manualLayout>
              <c:xMode val="edge"/>
              <c:yMode val="edge"/>
              <c:x val="3.2988578953912398E-2"/>
              <c:y val="0.36793678455600398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111200128"/>
        <c:crosses val="autoZero"/>
        <c:crossBetween val="midCat"/>
      </c:valAx>
    </c:plotArea>
    <c:plotVisOnly val="1"/>
    <c:dispBlanksAs val="span"/>
    <c:showDLblsOverMax val="0"/>
  </c:chart>
  <c:spPr>
    <a:ln w="25400">
      <a:solidFill>
        <a:srgbClr val="3399FF"/>
      </a:solidFill>
    </a:ln>
  </c:spPr>
  <c:printSettings>
    <c:headerFooter/>
    <c:pageMargins b="0.78740157499999996" l="0.70000000000000095" r="0.70000000000000095" t="0.78740157499999996" header="0.30000000000000021" footer="0.3000000000000002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de-DE">
                <a:solidFill>
                  <a:srgbClr val="99CC00"/>
                </a:solidFill>
              </a:defRPr>
            </a:pPr>
            <a:r>
              <a:rPr lang="en-US" sz="1600">
                <a:solidFill>
                  <a:srgbClr val="99CC00"/>
                </a:solidFill>
              </a:rPr>
              <a:t>linear fit calibration</a:t>
            </a:r>
          </a:p>
        </c:rich>
      </c:tx>
      <c:layout>
        <c:manualLayout>
          <c:xMode val="edge"/>
          <c:yMode val="edge"/>
          <c:x val="0.35268638258087337"/>
          <c:y val="3.098205575027769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121837661273"/>
          <c:y val="0.135828533745084"/>
          <c:w val="0.73708277120264543"/>
          <c:h val="0.70611404407663458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trendline>
            <c:spPr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  <c:trendlineType val="linear"/>
            <c:dispRSqr val="0"/>
            <c:dispEq val="0"/>
          </c:trendline>
          <c:xVal>
            <c:numRef>
              <c:f>'CALIBRATION  suppl fig 2'!$AA$9:$AA$42</c:f>
              <c:numCache>
                <c:formatCode>0.00</c:formatCode>
                <c:ptCount val="34"/>
                <c:pt idx="0">
                  <c:v>13.590384257748321</c:v>
                </c:pt>
                <c:pt idx="1">
                  <c:v>#N/A</c:v>
                </c:pt>
                <c:pt idx="2">
                  <c:v>#N/A</c:v>
                </c:pt>
                <c:pt idx="3">
                  <c:v>14.310182576654841</c:v>
                </c:pt>
                <c:pt idx="4">
                  <c:v>#N/A</c:v>
                </c:pt>
                <c:pt idx="5">
                  <c:v>#N/A</c:v>
                </c:pt>
                <c:pt idx="6">
                  <c:v>12.657447228251337</c:v>
                </c:pt>
                <c:pt idx="7">
                  <c:v>11.380703705727505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16.483516647654824</c:v>
                </c:pt>
                <c:pt idx="12">
                  <c:v>15.206897937429702</c:v>
                </c:pt>
                <c:pt idx="13">
                  <c:v>#N/A</c:v>
                </c:pt>
                <c:pt idx="14">
                  <c:v>#N/A</c:v>
                </c:pt>
                <c:pt idx="15">
                  <c:v>15.557330757324813</c:v>
                </c:pt>
                <c:pt idx="16">
                  <c:v>14.29004607785423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22.64272422800283</c:v>
                </c:pt>
                <c:pt idx="21">
                  <c:v>21.734886186297903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xVal>
          <c:yVal>
            <c:numRef>
              <c:f>'CALIBRATION  suppl fig 2'!$AB$9:$AB$42</c:f>
              <c:numCache>
                <c:formatCode>0.00</c:formatCode>
                <c:ptCount val="34"/>
                <c:pt idx="0">
                  <c:v>1472.9162883439296</c:v>
                </c:pt>
                <c:pt idx="1">
                  <c:v>#N/A</c:v>
                </c:pt>
                <c:pt idx="2">
                  <c:v>#N/A</c:v>
                </c:pt>
                <c:pt idx="3">
                  <c:v>1553.1736935434872</c:v>
                </c:pt>
                <c:pt idx="4">
                  <c:v>#N/A</c:v>
                </c:pt>
                <c:pt idx="5">
                  <c:v>#N/A</c:v>
                </c:pt>
                <c:pt idx="6">
                  <c:v>1463.6622510166014</c:v>
                </c:pt>
                <c:pt idx="7">
                  <c:v>1372.1833603280638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1583.601840295788</c:v>
                </c:pt>
                <c:pt idx="12">
                  <c:v>1478.0136886390949</c:v>
                </c:pt>
                <c:pt idx="13">
                  <c:v>#N/A</c:v>
                </c:pt>
                <c:pt idx="14">
                  <c:v>#N/A</c:v>
                </c:pt>
                <c:pt idx="15">
                  <c:v>1608.3981947523789</c:v>
                </c:pt>
                <c:pt idx="16">
                  <c:v>1534.3272252572037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1894.5874127375212</c:v>
                </c:pt>
                <c:pt idx="21">
                  <c:v>1835.3815560894736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C0-4D1A-A6C3-18E9B4AF4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353600"/>
        <c:axId val="105355520"/>
      </c:scatterChart>
      <c:valAx>
        <c:axId val="10535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de-DE"/>
                </a:pPr>
                <a:r>
                  <a:rPr lang="en-US"/>
                  <a:t>dt'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105355520"/>
        <c:crosses val="autoZero"/>
        <c:crossBetween val="midCat"/>
      </c:valAx>
      <c:valAx>
        <c:axId val="1053555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de-DE" b="1"/>
                </a:pPr>
                <a:r>
                  <a:rPr lang="en-US" b="1"/>
                  <a:t>CCS'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de-DE"/>
            </a:pPr>
            <a:endParaRPr lang="en-US"/>
          </a:p>
        </c:txPr>
        <c:crossAx val="105353600"/>
        <c:crosses val="autoZero"/>
        <c:crossBetween val="midCat"/>
      </c:valAx>
    </c:plotArea>
    <c:plotVisOnly val="1"/>
    <c:dispBlanksAs val="gap"/>
    <c:showDLblsOverMax val="0"/>
  </c:chart>
  <c:spPr>
    <a:ln w="25400">
      <a:solidFill>
        <a:srgbClr val="99CC00"/>
      </a:solidFill>
    </a:ln>
  </c:spPr>
  <c:printSettings>
    <c:headerFooter/>
    <c:pageMargins b="0.78740157499999996" l="0.70000000000000095" r="0.70000000000000095" t="0.78740157499999996" header="0.30000000000000021" footer="0.3000000000000002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214311</xdr:colOff>
      <xdr:row>10</xdr:row>
      <xdr:rowOff>119063</xdr:rowOff>
    </xdr:from>
    <xdr:to>
      <xdr:col>21</xdr:col>
      <xdr:colOff>690563</xdr:colOff>
      <xdr:row>26</xdr:row>
      <xdr:rowOff>59533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2411E3-A007-4B44-A720-9BD0480A7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202405</xdr:colOff>
      <xdr:row>26</xdr:row>
      <xdr:rowOff>178594</xdr:rowOff>
    </xdr:from>
    <xdr:to>
      <xdr:col>21</xdr:col>
      <xdr:colOff>714372</xdr:colOff>
      <xdr:row>42</xdr:row>
      <xdr:rowOff>119064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63DFCBD3-C166-4B82-976D-7ACA2B72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34290</xdr:rowOff>
    </xdr:from>
    <xdr:to>
      <xdr:col>7</xdr:col>
      <xdr:colOff>266700</xdr:colOff>
      <xdr:row>24</xdr:row>
      <xdr:rowOff>34290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E081ABA3-B26B-4D96-972B-2AB5EA19C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419100</xdr:colOff>
      <xdr:row>9</xdr:row>
      <xdr:rowOff>34290</xdr:rowOff>
    </xdr:from>
    <xdr:to>
      <xdr:col>15</xdr:col>
      <xdr:colOff>114300</xdr:colOff>
      <xdr:row>24</xdr:row>
      <xdr:rowOff>34290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E9B1D642-F6BE-4637-A376-67DD03BA3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214311</xdr:colOff>
      <xdr:row>10</xdr:row>
      <xdr:rowOff>119063</xdr:rowOff>
    </xdr:from>
    <xdr:to>
      <xdr:col>21</xdr:col>
      <xdr:colOff>690563</xdr:colOff>
      <xdr:row>26</xdr:row>
      <xdr:rowOff>59533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4DDDD0F-CF77-4D4E-B562-D003C3BF5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202405</xdr:colOff>
      <xdr:row>26</xdr:row>
      <xdr:rowOff>178594</xdr:rowOff>
    </xdr:from>
    <xdr:to>
      <xdr:col>21</xdr:col>
      <xdr:colOff>714372</xdr:colOff>
      <xdr:row>42</xdr:row>
      <xdr:rowOff>119064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59C52B5C-60DE-4D1C-A6E6-747534695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11</xdr:col>
      <xdr:colOff>390037</xdr:colOff>
      <xdr:row>19</xdr:row>
      <xdr:rowOff>46013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AC5BD-F888-465A-9444-ADE35BAA7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142" t="26955" r="30264" b="28942"/>
        <a:stretch/>
      </xdr:blipFill>
      <xdr:spPr>
        <a:xfrm>
          <a:off x="1219200" y="904875"/>
          <a:ext cx="5874532" cy="25777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544830</xdr:colOff>
      <xdr:row>5</xdr:row>
      <xdr:rowOff>87630</xdr:rowOff>
    </xdr:from>
    <xdr:to>
      <xdr:col>13</xdr:col>
      <xdr:colOff>255268</xdr:colOff>
      <xdr:row>20</xdr:row>
      <xdr:rowOff>56774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BCF61-42E5-4674-AE7C-705FAC59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55" t="29217" r="28029" b="21567"/>
        <a:stretch/>
      </xdr:blipFill>
      <xdr:spPr>
        <a:xfrm>
          <a:off x="2377440" y="996315"/>
          <a:ext cx="5804533" cy="2683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92D5-365C-4C5B-87CF-2EF0B2A6C518}">
  <dimension ref="B1:AS187"/>
  <sheetViews>
    <sheetView tabSelected="1" zoomScale="80" zoomScaleNormal="80" workbookViewId="0">
      <selection activeCell="B1" sqref="B1"/>
    </sheetView>
  </sheetViews>
  <sheetFormatPr defaultRowHeight="14.45"/>
  <cols>
    <col min="1" max="1" width="6.140625" customWidth="1"/>
    <col min="2" max="2" width="12.28515625" customWidth="1"/>
    <col min="3" max="3" width="15.42578125" customWidth="1"/>
    <col min="5" max="5" width="10.28515625" bestFit="1" customWidth="1"/>
  </cols>
  <sheetData>
    <row r="1" spans="2:45" ht="21">
      <c r="B1" s="193" t="s">
        <v>0</v>
      </c>
    </row>
    <row r="3" spans="2:45">
      <c r="B3" s="43" t="s">
        <v>1</v>
      </c>
    </row>
    <row r="4" spans="2:45" ht="15" thickBot="1">
      <c r="B4" t="s">
        <v>2</v>
      </c>
      <c r="C4" t="s">
        <v>3</v>
      </c>
      <c r="D4" t="s">
        <v>4</v>
      </c>
      <c r="E4" t="s">
        <v>5</v>
      </c>
      <c r="F4" t="s">
        <v>2</v>
      </c>
      <c r="G4" t="s">
        <v>3</v>
      </c>
      <c r="H4" t="s">
        <v>4</v>
      </c>
      <c r="I4" t="s">
        <v>5</v>
      </c>
      <c r="J4" t="s">
        <v>2</v>
      </c>
      <c r="K4" t="s">
        <v>3</v>
      </c>
      <c r="L4" t="s">
        <v>4</v>
      </c>
      <c r="M4" t="s">
        <v>5</v>
      </c>
      <c r="N4" t="s">
        <v>2</v>
      </c>
      <c r="O4" t="s">
        <v>3</v>
      </c>
      <c r="P4" t="s">
        <v>4</v>
      </c>
      <c r="Q4" t="s">
        <v>5</v>
      </c>
      <c r="R4" t="s">
        <v>2</v>
      </c>
      <c r="S4" t="s">
        <v>3</v>
      </c>
      <c r="T4" t="s">
        <v>4</v>
      </c>
      <c r="U4" t="s">
        <v>5</v>
      </c>
      <c r="V4" t="s">
        <v>2</v>
      </c>
      <c r="W4" t="s">
        <v>3</v>
      </c>
      <c r="X4" t="s">
        <v>4</v>
      </c>
      <c r="Z4" t="s">
        <v>2</v>
      </c>
      <c r="AA4" t="s">
        <v>3</v>
      </c>
      <c r="AB4" t="s">
        <v>4</v>
      </c>
      <c r="AC4" t="s">
        <v>5</v>
      </c>
      <c r="AD4" t="s">
        <v>2</v>
      </c>
      <c r="AE4" t="s">
        <v>3</v>
      </c>
      <c r="AF4" t="s">
        <v>4</v>
      </c>
      <c r="AG4" t="s">
        <v>5</v>
      </c>
      <c r="AH4" t="s">
        <v>2</v>
      </c>
      <c r="AI4" t="s">
        <v>3</v>
      </c>
      <c r="AJ4" t="s">
        <v>4</v>
      </c>
      <c r="AK4" t="s">
        <v>5</v>
      </c>
      <c r="AL4" t="s">
        <v>2</v>
      </c>
      <c r="AM4" t="s">
        <v>3</v>
      </c>
      <c r="AN4" t="s">
        <v>4</v>
      </c>
      <c r="AO4" t="s">
        <v>5</v>
      </c>
      <c r="AP4" t="s">
        <v>2</v>
      </c>
      <c r="AQ4" t="s">
        <v>3</v>
      </c>
      <c r="AR4" t="s">
        <v>4</v>
      </c>
      <c r="AS4" t="s">
        <v>5</v>
      </c>
    </row>
    <row r="5" spans="2:45">
      <c r="B5" s="3" t="s">
        <v>6</v>
      </c>
      <c r="C5" s="4" t="s">
        <v>7</v>
      </c>
      <c r="D5" s="4">
        <v>20</v>
      </c>
      <c r="E5" s="10">
        <v>441384.86300000001</v>
      </c>
      <c r="F5" s="3" t="s">
        <v>6</v>
      </c>
      <c r="G5" s="4" t="s">
        <v>7</v>
      </c>
      <c r="H5" s="4">
        <v>100</v>
      </c>
      <c r="I5" s="10">
        <v>42343.887499999997</v>
      </c>
      <c r="J5" s="3" t="s">
        <v>6</v>
      </c>
      <c r="K5" s="4" t="s">
        <v>7</v>
      </c>
      <c r="L5" s="4">
        <v>200</v>
      </c>
      <c r="M5" s="10">
        <v>5422.36</v>
      </c>
      <c r="N5" s="3" t="s">
        <v>6</v>
      </c>
      <c r="O5" s="4" t="s">
        <v>7</v>
      </c>
      <c r="P5" s="4">
        <v>300</v>
      </c>
      <c r="Q5" s="10">
        <v>11693.807500000001</v>
      </c>
      <c r="R5" s="3" t="s">
        <v>6</v>
      </c>
      <c r="S5" s="4" t="s">
        <v>7</v>
      </c>
      <c r="T5" s="4">
        <v>400</v>
      </c>
      <c r="U5" s="10">
        <v>2357.8335000000002</v>
      </c>
      <c r="V5" s="3" t="s">
        <v>6</v>
      </c>
      <c r="W5" s="4" t="s">
        <v>7</v>
      </c>
      <c r="X5" s="4">
        <v>500</v>
      </c>
      <c r="Y5" s="10">
        <v>14285.2785</v>
      </c>
      <c r="Z5" s="3" t="s">
        <v>6</v>
      </c>
      <c r="AA5" s="4" t="s">
        <v>7</v>
      </c>
      <c r="AB5" s="4">
        <v>600</v>
      </c>
      <c r="AC5" s="10">
        <v>2150.732</v>
      </c>
      <c r="AD5" s="3" t="s">
        <v>6</v>
      </c>
      <c r="AE5" s="4" t="s">
        <v>7</v>
      </c>
      <c r="AF5" s="4">
        <v>700</v>
      </c>
      <c r="AG5" s="10">
        <v>2024.0219999999999</v>
      </c>
      <c r="AH5" s="3" t="s">
        <v>6</v>
      </c>
      <c r="AI5" s="4" t="s">
        <v>7</v>
      </c>
      <c r="AJ5" s="4">
        <v>800</v>
      </c>
      <c r="AK5" s="10">
        <v>2385.3429999999998</v>
      </c>
      <c r="AL5" s="3" t="s">
        <v>6</v>
      </c>
      <c r="AM5" s="4" t="s">
        <v>7</v>
      </c>
      <c r="AN5" s="4">
        <v>900</v>
      </c>
      <c r="AO5" s="4">
        <v>533.47050000000002</v>
      </c>
      <c r="AP5" s="3" t="s">
        <v>6</v>
      </c>
      <c r="AQ5" s="4" t="s">
        <v>7</v>
      </c>
      <c r="AR5" s="4">
        <v>1000</v>
      </c>
      <c r="AS5" s="10">
        <v>4443.05</v>
      </c>
    </row>
    <row r="6" spans="2:45">
      <c r="B6" s="5" t="s">
        <v>6</v>
      </c>
      <c r="C6" t="s">
        <v>8</v>
      </c>
      <c r="D6">
        <v>20</v>
      </c>
      <c r="E6" s="11">
        <v>4441100</v>
      </c>
      <c r="F6" t="s">
        <v>6</v>
      </c>
      <c r="G6" t="s">
        <v>8</v>
      </c>
      <c r="H6">
        <v>100</v>
      </c>
      <c r="I6">
        <v>953867.30700000003</v>
      </c>
      <c r="J6" s="5" t="s">
        <v>6</v>
      </c>
      <c r="K6" t="s">
        <v>8</v>
      </c>
      <c r="L6">
        <v>200</v>
      </c>
      <c r="M6" s="6">
        <v>208756.71299999999</v>
      </c>
      <c r="N6" t="s">
        <v>6</v>
      </c>
      <c r="O6" t="s">
        <v>8</v>
      </c>
      <c r="P6">
        <v>300</v>
      </c>
      <c r="Q6">
        <v>272009.75550000003</v>
      </c>
      <c r="R6" s="5" t="s">
        <v>6</v>
      </c>
      <c r="S6" t="s">
        <v>8</v>
      </c>
      <c r="T6">
        <v>400</v>
      </c>
      <c r="U6" s="6">
        <v>52898.194000000003</v>
      </c>
      <c r="V6" t="s">
        <v>6</v>
      </c>
      <c r="W6" t="s">
        <v>8</v>
      </c>
      <c r="X6">
        <v>500</v>
      </c>
      <c r="Y6">
        <v>149382.829</v>
      </c>
      <c r="Z6" s="5" t="s">
        <v>6</v>
      </c>
      <c r="AA6" t="s">
        <v>8</v>
      </c>
      <c r="AB6">
        <v>600</v>
      </c>
      <c r="AC6" s="6">
        <v>39255.300999999999</v>
      </c>
      <c r="AD6" s="5" t="s">
        <v>6</v>
      </c>
      <c r="AE6" t="s">
        <v>8</v>
      </c>
      <c r="AF6">
        <v>700</v>
      </c>
      <c r="AG6" s="6">
        <v>37904.089500000002</v>
      </c>
      <c r="AH6" t="s">
        <v>6</v>
      </c>
      <c r="AI6" t="s">
        <v>8</v>
      </c>
      <c r="AJ6">
        <v>800</v>
      </c>
      <c r="AK6">
        <v>43408.907500000001</v>
      </c>
      <c r="AL6" s="5" t="s">
        <v>6</v>
      </c>
      <c r="AM6" t="s">
        <v>8</v>
      </c>
      <c r="AN6">
        <v>900</v>
      </c>
      <c r="AO6">
        <v>7146.8424999999997</v>
      </c>
      <c r="AP6" s="5" t="s">
        <v>6</v>
      </c>
      <c r="AQ6" t="s">
        <v>8</v>
      </c>
      <c r="AR6">
        <v>1000</v>
      </c>
      <c r="AS6" s="6">
        <v>34535.5095</v>
      </c>
    </row>
    <row r="7" spans="2:45">
      <c r="B7" s="5" t="s">
        <v>6</v>
      </c>
      <c r="C7" t="s">
        <v>9</v>
      </c>
      <c r="D7">
        <v>20</v>
      </c>
      <c r="E7">
        <v>497030.413</v>
      </c>
      <c r="F7" t="s">
        <v>6</v>
      </c>
      <c r="G7" t="s">
        <v>9</v>
      </c>
      <c r="H7">
        <v>100</v>
      </c>
      <c r="I7">
        <v>107518.25900000001</v>
      </c>
      <c r="J7" s="5" t="s">
        <v>6</v>
      </c>
      <c r="K7" t="s">
        <v>9</v>
      </c>
      <c r="L7">
        <v>200</v>
      </c>
      <c r="M7" s="6">
        <v>41752.987000000001</v>
      </c>
      <c r="N7" t="s">
        <v>6</v>
      </c>
      <c r="O7" t="s">
        <v>9</v>
      </c>
      <c r="P7">
        <v>300</v>
      </c>
      <c r="Q7">
        <v>37425.097500000003</v>
      </c>
      <c r="R7" s="5" t="s">
        <v>6</v>
      </c>
      <c r="S7" t="s">
        <v>9</v>
      </c>
      <c r="T7">
        <v>400</v>
      </c>
      <c r="U7" s="6">
        <v>13779.952499999999</v>
      </c>
      <c r="V7" t="s">
        <v>6</v>
      </c>
      <c r="W7" t="s">
        <v>9</v>
      </c>
      <c r="X7">
        <v>500</v>
      </c>
      <c r="Y7">
        <v>57934.859499999999</v>
      </c>
      <c r="Z7" s="5" t="s">
        <v>6</v>
      </c>
      <c r="AA7" t="s">
        <v>9</v>
      </c>
      <c r="AB7">
        <v>600</v>
      </c>
      <c r="AC7" s="6">
        <v>14896.495999999999</v>
      </c>
      <c r="AD7" s="5" t="s">
        <v>6</v>
      </c>
      <c r="AE7" t="s">
        <v>9</v>
      </c>
      <c r="AF7">
        <v>700</v>
      </c>
      <c r="AG7" s="6">
        <v>13281.541999999999</v>
      </c>
      <c r="AH7" t="s">
        <v>6</v>
      </c>
      <c r="AI7" t="s">
        <v>9</v>
      </c>
      <c r="AJ7">
        <v>800</v>
      </c>
      <c r="AK7">
        <v>0</v>
      </c>
      <c r="AL7" s="5" t="s">
        <v>6</v>
      </c>
      <c r="AM7" t="s">
        <v>9</v>
      </c>
      <c r="AN7">
        <v>900</v>
      </c>
      <c r="AO7">
        <v>0</v>
      </c>
      <c r="AP7" s="5" t="s">
        <v>6</v>
      </c>
      <c r="AQ7" t="s">
        <v>9</v>
      </c>
      <c r="AR7">
        <v>1000</v>
      </c>
      <c r="AS7" s="6">
        <v>12045.912</v>
      </c>
    </row>
    <row r="8" spans="2:45">
      <c r="B8" s="5" t="s">
        <v>10</v>
      </c>
      <c r="C8" t="s">
        <v>11</v>
      </c>
      <c r="D8">
        <v>20</v>
      </c>
      <c r="E8" s="11">
        <v>1471730</v>
      </c>
      <c r="F8" t="s">
        <v>10</v>
      </c>
      <c r="G8" t="s">
        <v>11</v>
      </c>
      <c r="H8">
        <v>100</v>
      </c>
      <c r="I8">
        <v>239509.1925</v>
      </c>
      <c r="J8" s="5" t="s">
        <v>10</v>
      </c>
      <c r="K8" t="s">
        <v>11</v>
      </c>
      <c r="L8">
        <v>200</v>
      </c>
      <c r="M8" s="6">
        <v>97939.089500000002</v>
      </c>
      <c r="N8" t="s">
        <v>10</v>
      </c>
      <c r="O8" t="s">
        <v>11</v>
      </c>
      <c r="P8">
        <v>300</v>
      </c>
      <c r="Q8">
        <v>68980.395999999993</v>
      </c>
      <c r="R8" s="5" t="s">
        <v>10</v>
      </c>
      <c r="S8" t="s">
        <v>11</v>
      </c>
      <c r="T8">
        <v>400</v>
      </c>
      <c r="U8" s="6">
        <v>35826.514499999997</v>
      </c>
      <c r="V8" t="s">
        <v>10</v>
      </c>
      <c r="W8" t="s">
        <v>11</v>
      </c>
      <c r="X8">
        <v>500</v>
      </c>
      <c r="Y8">
        <v>67930.748000000007</v>
      </c>
      <c r="Z8" s="5" t="s">
        <v>10</v>
      </c>
      <c r="AA8" t="s">
        <v>11</v>
      </c>
      <c r="AB8">
        <v>600</v>
      </c>
      <c r="AC8" s="6">
        <v>42221.736499999999</v>
      </c>
      <c r="AD8" s="5" t="s">
        <v>10</v>
      </c>
      <c r="AE8" t="s">
        <v>11</v>
      </c>
      <c r="AF8">
        <v>700</v>
      </c>
      <c r="AG8" s="6">
        <v>56209.008999999998</v>
      </c>
      <c r="AH8" t="s">
        <v>10</v>
      </c>
      <c r="AI8" t="s">
        <v>11</v>
      </c>
      <c r="AJ8">
        <v>800</v>
      </c>
      <c r="AK8">
        <v>71514.923999999999</v>
      </c>
      <c r="AL8" s="5" t="s">
        <v>10</v>
      </c>
      <c r="AM8" t="s">
        <v>11</v>
      </c>
      <c r="AN8">
        <v>900</v>
      </c>
      <c r="AO8">
        <v>15557.228999999999</v>
      </c>
      <c r="AP8" s="5" t="s">
        <v>10</v>
      </c>
      <c r="AQ8" t="s">
        <v>11</v>
      </c>
      <c r="AR8">
        <v>1000</v>
      </c>
      <c r="AS8" s="6">
        <v>32200.524000000001</v>
      </c>
    </row>
    <row r="9" spans="2:45">
      <c r="B9" s="5" t="s">
        <v>10</v>
      </c>
      <c r="C9" t="s">
        <v>12</v>
      </c>
      <c r="D9">
        <v>20</v>
      </c>
      <c r="E9" s="11">
        <v>9608400</v>
      </c>
      <c r="F9" t="s">
        <v>10</v>
      </c>
      <c r="G9" t="s">
        <v>12</v>
      </c>
      <c r="H9">
        <v>100</v>
      </c>
      <c r="I9" s="11">
        <v>1345230</v>
      </c>
      <c r="J9" s="5" t="s">
        <v>10</v>
      </c>
      <c r="K9" t="s">
        <v>12</v>
      </c>
      <c r="L9">
        <v>200</v>
      </c>
      <c r="M9" s="6">
        <v>529309.86699999997</v>
      </c>
      <c r="N9" t="s">
        <v>10</v>
      </c>
      <c r="O9" t="s">
        <v>12</v>
      </c>
      <c r="P9">
        <v>300</v>
      </c>
      <c r="Q9">
        <v>356081.0625</v>
      </c>
      <c r="R9" s="5" t="s">
        <v>10</v>
      </c>
      <c r="S9" t="s">
        <v>12</v>
      </c>
      <c r="T9">
        <v>400</v>
      </c>
      <c r="U9" s="6">
        <v>178736.54449999999</v>
      </c>
      <c r="V9" t="s">
        <v>10</v>
      </c>
      <c r="W9" t="s">
        <v>12</v>
      </c>
      <c r="X9">
        <v>500</v>
      </c>
      <c r="Y9">
        <v>307987.45899999997</v>
      </c>
      <c r="Z9" s="5" t="s">
        <v>10</v>
      </c>
      <c r="AA9" t="s">
        <v>12</v>
      </c>
      <c r="AB9">
        <v>600</v>
      </c>
      <c r="AC9" s="6">
        <v>149503.83799999999</v>
      </c>
      <c r="AD9" s="5" t="s">
        <v>10</v>
      </c>
      <c r="AE9" t="s">
        <v>12</v>
      </c>
      <c r="AF9">
        <v>700</v>
      </c>
      <c r="AG9" s="6">
        <v>107797.694</v>
      </c>
      <c r="AH9" t="s">
        <v>10</v>
      </c>
      <c r="AI9" t="s">
        <v>12</v>
      </c>
      <c r="AJ9">
        <v>800</v>
      </c>
      <c r="AK9">
        <v>116982.82399999999</v>
      </c>
      <c r="AL9" s="5" t="s">
        <v>10</v>
      </c>
      <c r="AM9" t="s">
        <v>12</v>
      </c>
      <c r="AN9">
        <v>900</v>
      </c>
      <c r="AO9">
        <v>48031.637499999997</v>
      </c>
      <c r="AP9" s="5" t="s">
        <v>10</v>
      </c>
      <c r="AQ9" t="s">
        <v>12</v>
      </c>
      <c r="AR9">
        <v>1000</v>
      </c>
      <c r="AS9" s="6">
        <v>114510.682</v>
      </c>
    </row>
    <row r="10" spans="2:45">
      <c r="B10" s="5" t="s">
        <v>10</v>
      </c>
      <c r="C10" t="s">
        <v>13</v>
      </c>
      <c r="D10">
        <v>20</v>
      </c>
      <c r="E10" s="11">
        <v>2114080</v>
      </c>
      <c r="F10" t="s">
        <v>10</v>
      </c>
      <c r="G10" t="s">
        <v>13</v>
      </c>
      <c r="H10">
        <v>100</v>
      </c>
      <c r="I10">
        <v>466527.97100000002</v>
      </c>
      <c r="J10" s="5" t="s">
        <v>10</v>
      </c>
      <c r="K10" t="s">
        <v>13</v>
      </c>
      <c r="L10">
        <v>200</v>
      </c>
      <c r="M10" s="6">
        <v>41752.987000000001</v>
      </c>
      <c r="N10" t="s">
        <v>10</v>
      </c>
      <c r="O10" t="s">
        <v>13</v>
      </c>
      <c r="P10">
        <v>300</v>
      </c>
      <c r="Q10">
        <v>127676.829</v>
      </c>
      <c r="R10" s="5" t="s">
        <v>10</v>
      </c>
      <c r="S10" t="s">
        <v>13</v>
      </c>
      <c r="T10">
        <v>400</v>
      </c>
      <c r="U10" s="6">
        <v>92025.707500000004</v>
      </c>
      <c r="V10" t="s">
        <v>10</v>
      </c>
      <c r="W10" t="s">
        <v>13</v>
      </c>
      <c r="X10">
        <v>500</v>
      </c>
      <c r="Y10">
        <v>122511.15700000001</v>
      </c>
      <c r="Z10" s="5" t="s">
        <v>10</v>
      </c>
      <c r="AA10" t="s">
        <v>13</v>
      </c>
      <c r="AB10">
        <v>600</v>
      </c>
      <c r="AC10" s="6">
        <v>0</v>
      </c>
      <c r="AD10" s="5" t="s">
        <v>10</v>
      </c>
      <c r="AE10" t="s">
        <v>13</v>
      </c>
      <c r="AF10">
        <v>700</v>
      </c>
      <c r="AG10" s="6">
        <v>0</v>
      </c>
      <c r="AH10" t="s">
        <v>10</v>
      </c>
      <c r="AI10" t="s">
        <v>13</v>
      </c>
      <c r="AJ10">
        <v>800</v>
      </c>
      <c r="AK10">
        <v>0</v>
      </c>
      <c r="AL10" s="5" t="s">
        <v>10</v>
      </c>
      <c r="AM10" t="s">
        <v>13</v>
      </c>
      <c r="AN10">
        <v>900</v>
      </c>
      <c r="AO10">
        <v>0</v>
      </c>
      <c r="AP10" s="5" t="s">
        <v>10</v>
      </c>
      <c r="AQ10" t="s">
        <v>13</v>
      </c>
      <c r="AR10">
        <v>1000</v>
      </c>
      <c r="AS10" s="6">
        <v>0</v>
      </c>
    </row>
    <row r="11" spans="2:45">
      <c r="B11" s="5" t="s">
        <v>14</v>
      </c>
      <c r="C11" t="s">
        <v>15</v>
      </c>
      <c r="D11">
        <v>20</v>
      </c>
      <c r="E11" s="11">
        <v>2977250</v>
      </c>
      <c r="F11" t="s">
        <v>14</v>
      </c>
      <c r="G11" t="s">
        <v>15</v>
      </c>
      <c r="H11">
        <v>100</v>
      </c>
      <c r="I11">
        <v>646154.8345</v>
      </c>
      <c r="J11" s="5" t="s">
        <v>14</v>
      </c>
      <c r="K11" t="s">
        <v>15</v>
      </c>
      <c r="L11">
        <v>200</v>
      </c>
      <c r="M11" s="6">
        <v>97939.089500000002</v>
      </c>
      <c r="N11" t="s">
        <v>14</v>
      </c>
      <c r="O11" t="s">
        <v>15</v>
      </c>
      <c r="P11">
        <v>300</v>
      </c>
      <c r="Q11">
        <v>244227.74600000001</v>
      </c>
      <c r="R11" s="5" t="s">
        <v>14</v>
      </c>
      <c r="S11" t="s">
        <v>15</v>
      </c>
      <c r="T11">
        <v>400</v>
      </c>
      <c r="U11" s="6">
        <v>158174.74249999999</v>
      </c>
      <c r="V11" t="s">
        <v>14</v>
      </c>
      <c r="W11" t="s">
        <v>15</v>
      </c>
      <c r="X11">
        <v>500</v>
      </c>
      <c r="Y11">
        <v>264928.16450000001</v>
      </c>
      <c r="Z11" s="5" t="s">
        <v>14</v>
      </c>
      <c r="AA11" t="s">
        <v>15</v>
      </c>
      <c r="AB11">
        <v>600</v>
      </c>
      <c r="AC11" s="6">
        <v>213232.54500000001</v>
      </c>
      <c r="AD11" s="5" t="s">
        <v>14</v>
      </c>
      <c r="AE11" t="s">
        <v>15</v>
      </c>
      <c r="AF11">
        <v>700</v>
      </c>
      <c r="AG11" s="6">
        <v>165817.86550000001</v>
      </c>
      <c r="AH11" t="s">
        <v>14</v>
      </c>
      <c r="AI11" t="s">
        <v>15</v>
      </c>
      <c r="AJ11">
        <v>800</v>
      </c>
      <c r="AK11">
        <v>175900.23050000001</v>
      </c>
      <c r="AL11" s="5" t="s">
        <v>14</v>
      </c>
      <c r="AM11" t="s">
        <v>15</v>
      </c>
      <c r="AN11">
        <v>900</v>
      </c>
      <c r="AO11">
        <v>60951.51</v>
      </c>
      <c r="AP11" s="5" t="s">
        <v>14</v>
      </c>
      <c r="AQ11" t="s">
        <v>15</v>
      </c>
      <c r="AR11">
        <v>1000</v>
      </c>
      <c r="AS11" s="6">
        <v>191375.21849999999</v>
      </c>
    </row>
    <row r="12" spans="2:45">
      <c r="B12" s="5" t="s">
        <v>14</v>
      </c>
      <c r="C12" t="s">
        <v>16</v>
      </c>
      <c r="D12">
        <v>20</v>
      </c>
      <c r="E12" s="11">
        <v>8754930</v>
      </c>
      <c r="F12" t="s">
        <v>14</v>
      </c>
      <c r="G12" t="s">
        <v>16</v>
      </c>
      <c r="H12">
        <v>100</v>
      </c>
      <c r="I12" s="11">
        <v>1936480</v>
      </c>
      <c r="J12" s="5" t="s">
        <v>14</v>
      </c>
      <c r="K12" t="s">
        <v>16</v>
      </c>
      <c r="L12">
        <v>200</v>
      </c>
      <c r="M12" s="6">
        <v>531484.65249999997</v>
      </c>
      <c r="N12" t="s">
        <v>14</v>
      </c>
      <c r="O12" t="s">
        <v>16</v>
      </c>
      <c r="P12">
        <v>300</v>
      </c>
      <c r="Q12">
        <v>345730.80949999997</v>
      </c>
      <c r="R12" s="5" t="s">
        <v>14</v>
      </c>
      <c r="S12" t="s">
        <v>16</v>
      </c>
      <c r="T12">
        <v>400</v>
      </c>
      <c r="U12" s="6">
        <v>381996.20250000001</v>
      </c>
      <c r="V12" t="s">
        <v>14</v>
      </c>
      <c r="W12" t="s">
        <v>16</v>
      </c>
      <c r="X12">
        <v>500</v>
      </c>
      <c r="Y12">
        <v>276653.02149999997</v>
      </c>
      <c r="Z12" s="5" t="s">
        <v>14</v>
      </c>
      <c r="AA12" t="s">
        <v>16</v>
      </c>
      <c r="AB12">
        <v>600</v>
      </c>
      <c r="AC12" s="6">
        <v>148165.69649999999</v>
      </c>
      <c r="AD12" s="5" t="s">
        <v>14</v>
      </c>
      <c r="AE12" t="s">
        <v>16</v>
      </c>
      <c r="AF12">
        <v>700</v>
      </c>
      <c r="AG12" s="6">
        <v>148165.69649999999</v>
      </c>
      <c r="AH12" t="s">
        <v>14</v>
      </c>
      <c r="AI12" t="s">
        <v>16</v>
      </c>
      <c r="AJ12">
        <v>800</v>
      </c>
      <c r="AK12">
        <v>89042.302500000005</v>
      </c>
      <c r="AL12" s="5" t="s">
        <v>14</v>
      </c>
      <c r="AM12" t="s">
        <v>16</v>
      </c>
      <c r="AN12">
        <v>900</v>
      </c>
      <c r="AO12">
        <v>31472.6705</v>
      </c>
      <c r="AP12" s="5" t="s">
        <v>14</v>
      </c>
      <c r="AQ12" t="s">
        <v>16</v>
      </c>
      <c r="AR12">
        <v>1000</v>
      </c>
      <c r="AS12" s="6">
        <v>113270.3285</v>
      </c>
    </row>
    <row r="13" spans="2:45">
      <c r="B13" s="5" t="s">
        <v>14</v>
      </c>
      <c r="C13" t="s">
        <v>11</v>
      </c>
      <c r="D13">
        <v>20</v>
      </c>
      <c r="E13">
        <v>836504.23</v>
      </c>
      <c r="F13" t="s">
        <v>14</v>
      </c>
      <c r="G13" t="s">
        <v>11</v>
      </c>
      <c r="H13">
        <v>100</v>
      </c>
      <c r="I13">
        <v>255139.55650000001</v>
      </c>
      <c r="J13" s="5" t="s">
        <v>14</v>
      </c>
      <c r="K13" t="s">
        <v>11</v>
      </c>
      <c r="L13">
        <v>200</v>
      </c>
      <c r="M13" s="6">
        <v>201855.90599999999</v>
      </c>
      <c r="N13" t="s">
        <v>14</v>
      </c>
      <c r="O13" t="s">
        <v>11</v>
      </c>
      <c r="P13">
        <v>300</v>
      </c>
      <c r="Q13">
        <v>90689.010500000004</v>
      </c>
      <c r="R13" s="5" t="s">
        <v>14</v>
      </c>
      <c r="S13" t="s">
        <v>11</v>
      </c>
      <c r="T13">
        <v>400</v>
      </c>
      <c r="U13" s="6">
        <v>59091.273000000001</v>
      </c>
      <c r="V13" t="s">
        <v>14</v>
      </c>
      <c r="W13" t="s">
        <v>11</v>
      </c>
      <c r="X13">
        <v>500</v>
      </c>
      <c r="Y13">
        <v>95984.067500000005</v>
      </c>
      <c r="Z13" s="5" t="s">
        <v>14</v>
      </c>
      <c r="AA13" t="s">
        <v>11</v>
      </c>
      <c r="AB13">
        <v>600</v>
      </c>
      <c r="AC13" s="6">
        <v>43759.222500000003</v>
      </c>
      <c r="AD13" s="5" t="s">
        <v>14</v>
      </c>
      <c r="AE13" t="s">
        <v>11</v>
      </c>
      <c r="AF13">
        <v>700</v>
      </c>
      <c r="AG13" s="6">
        <v>24495.7235</v>
      </c>
      <c r="AH13" t="s">
        <v>14</v>
      </c>
      <c r="AI13" t="s">
        <v>11</v>
      </c>
      <c r="AJ13">
        <v>800</v>
      </c>
      <c r="AK13">
        <v>31775.06</v>
      </c>
      <c r="AL13" s="5" t="s">
        <v>14</v>
      </c>
      <c r="AM13" t="s">
        <v>11</v>
      </c>
      <c r="AN13">
        <v>900</v>
      </c>
      <c r="AO13">
        <v>13493.5285</v>
      </c>
      <c r="AP13" s="5" t="s">
        <v>14</v>
      </c>
      <c r="AQ13" t="s">
        <v>11</v>
      </c>
      <c r="AR13">
        <v>1000</v>
      </c>
      <c r="AS13" s="6">
        <v>32363.0645</v>
      </c>
    </row>
    <row r="14" spans="2:45">
      <c r="B14" s="5" t="s">
        <v>17</v>
      </c>
      <c r="C14" t="s">
        <v>18</v>
      </c>
      <c r="D14">
        <v>20</v>
      </c>
      <c r="E14" s="11">
        <v>2870160</v>
      </c>
      <c r="F14" t="s">
        <v>17</v>
      </c>
      <c r="G14" t="s">
        <v>18</v>
      </c>
      <c r="H14">
        <v>100</v>
      </c>
      <c r="I14">
        <v>518785.777</v>
      </c>
      <c r="J14" s="5" t="s">
        <v>17</v>
      </c>
      <c r="K14" t="s">
        <v>18</v>
      </c>
      <c r="L14">
        <v>200</v>
      </c>
      <c r="M14" s="6">
        <v>453019.011</v>
      </c>
      <c r="N14" t="s">
        <v>17</v>
      </c>
      <c r="O14" t="s">
        <v>18</v>
      </c>
      <c r="P14">
        <v>300</v>
      </c>
      <c r="Q14">
        <v>242180.55850000001</v>
      </c>
      <c r="R14" s="5" t="s">
        <v>17</v>
      </c>
      <c r="S14" t="s">
        <v>18</v>
      </c>
      <c r="T14">
        <v>400</v>
      </c>
      <c r="U14" s="6">
        <v>171529.87400000001</v>
      </c>
      <c r="V14" t="s">
        <v>17</v>
      </c>
      <c r="W14" t="s">
        <v>18</v>
      </c>
      <c r="X14">
        <v>500</v>
      </c>
      <c r="Y14">
        <v>160611.1385</v>
      </c>
      <c r="Z14" s="5" t="s">
        <v>17</v>
      </c>
      <c r="AA14" t="s">
        <v>18</v>
      </c>
      <c r="AB14">
        <v>600</v>
      </c>
      <c r="AC14" s="6">
        <v>125389.32550000001</v>
      </c>
      <c r="AD14" s="5" t="s">
        <v>17</v>
      </c>
      <c r="AE14" t="s">
        <v>18</v>
      </c>
      <c r="AF14">
        <v>700</v>
      </c>
      <c r="AG14" s="6">
        <v>65298.181499999999</v>
      </c>
      <c r="AH14" t="s">
        <v>17</v>
      </c>
      <c r="AI14" t="s">
        <v>18</v>
      </c>
      <c r="AJ14">
        <v>800</v>
      </c>
      <c r="AK14">
        <v>44574.4395</v>
      </c>
      <c r="AL14" s="5" t="s">
        <v>17</v>
      </c>
      <c r="AM14" t="s">
        <v>18</v>
      </c>
      <c r="AN14">
        <v>900</v>
      </c>
      <c r="AO14">
        <v>18530.167999999998</v>
      </c>
      <c r="AP14" s="5" t="s">
        <v>17</v>
      </c>
      <c r="AQ14" t="s">
        <v>18</v>
      </c>
      <c r="AR14">
        <v>1000</v>
      </c>
      <c r="AS14" s="6">
        <v>51722.854500000001</v>
      </c>
    </row>
    <row r="15" spans="2:45">
      <c r="B15" s="5" t="s">
        <v>17</v>
      </c>
      <c r="C15" t="s">
        <v>15</v>
      </c>
      <c r="D15">
        <v>20</v>
      </c>
      <c r="E15">
        <v>805883.27800000005</v>
      </c>
      <c r="F15" t="s">
        <v>17</v>
      </c>
      <c r="G15" t="s">
        <v>15</v>
      </c>
      <c r="H15">
        <v>100</v>
      </c>
      <c r="I15">
        <v>183946.7605</v>
      </c>
      <c r="J15" s="5" t="s">
        <v>17</v>
      </c>
      <c r="K15" t="s">
        <v>15</v>
      </c>
      <c r="L15">
        <v>200</v>
      </c>
      <c r="M15" s="6">
        <v>177899.58600000001</v>
      </c>
      <c r="N15" t="s">
        <v>17</v>
      </c>
      <c r="O15" t="s">
        <v>15</v>
      </c>
      <c r="P15">
        <v>300</v>
      </c>
      <c r="Q15">
        <v>92278.7405</v>
      </c>
      <c r="R15" s="5" t="s">
        <v>17</v>
      </c>
      <c r="S15" t="s">
        <v>15</v>
      </c>
      <c r="T15">
        <v>400</v>
      </c>
      <c r="U15" s="6">
        <v>70270.194000000003</v>
      </c>
      <c r="V15" t="s">
        <v>17</v>
      </c>
      <c r="W15" t="s">
        <v>15</v>
      </c>
      <c r="X15">
        <v>500</v>
      </c>
      <c r="Y15">
        <v>40490.455000000002</v>
      </c>
      <c r="Z15" s="5" t="s">
        <v>17</v>
      </c>
      <c r="AA15" t="s">
        <v>15</v>
      </c>
      <c r="AB15">
        <v>600</v>
      </c>
      <c r="AC15" s="6">
        <v>49475.155500000001</v>
      </c>
      <c r="AD15" s="5" t="s">
        <v>17</v>
      </c>
      <c r="AE15" t="s">
        <v>15</v>
      </c>
      <c r="AF15">
        <v>700</v>
      </c>
      <c r="AG15" s="6">
        <v>17276.685000000001</v>
      </c>
      <c r="AH15" t="s">
        <v>17</v>
      </c>
      <c r="AI15" t="s">
        <v>15</v>
      </c>
      <c r="AJ15">
        <v>800</v>
      </c>
      <c r="AK15">
        <v>0</v>
      </c>
      <c r="AL15" s="5" t="s">
        <v>17</v>
      </c>
      <c r="AM15" t="s">
        <v>15</v>
      </c>
      <c r="AN15">
        <v>900</v>
      </c>
      <c r="AO15">
        <v>0</v>
      </c>
      <c r="AP15" s="5" t="s">
        <v>17</v>
      </c>
      <c r="AQ15" t="s">
        <v>15</v>
      </c>
      <c r="AR15">
        <v>1000</v>
      </c>
      <c r="AS15" s="6">
        <v>0</v>
      </c>
    </row>
    <row r="16" spans="2:45">
      <c r="B16" s="5" t="s">
        <v>19</v>
      </c>
      <c r="C16" t="s">
        <v>20</v>
      </c>
      <c r="D16">
        <v>20</v>
      </c>
      <c r="E16">
        <v>670466.9915</v>
      </c>
      <c r="F16" t="s">
        <v>19</v>
      </c>
      <c r="G16" t="s">
        <v>20</v>
      </c>
      <c r="H16">
        <v>100</v>
      </c>
      <c r="I16">
        <v>89566.130999999994</v>
      </c>
      <c r="J16" s="5" t="s">
        <v>19</v>
      </c>
      <c r="K16" t="s">
        <v>20</v>
      </c>
      <c r="L16">
        <v>200</v>
      </c>
      <c r="M16" s="6">
        <v>71380.001499999998</v>
      </c>
      <c r="N16" t="s">
        <v>19</v>
      </c>
      <c r="O16" t="s">
        <v>20</v>
      </c>
      <c r="P16">
        <v>300</v>
      </c>
      <c r="Q16">
        <v>51315.813999999998</v>
      </c>
      <c r="R16" s="5" t="s">
        <v>19</v>
      </c>
      <c r="S16" t="s">
        <v>20</v>
      </c>
      <c r="T16">
        <v>400</v>
      </c>
      <c r="U16" s="6">
        <v>49809.389000000003</v>
      </c>
      <c r="V16" t="s">
        <v>19</v>
      </c>
      <c r="W16" t="s">
        <v>20</v>
      </c>
      <c r="X16">
        <v>500</v>
      </c>
      <c r="Y16">
        <v>81946.505999999994</v>
      </c>
      <c r="Z16" s="5" t="s">
        <v>19</v>
      </c>
      <c r="AA16" t="s">
        <v>20</v>
      </c>
      <c r="AB16">
        <v>600</v>
      </c>
      <c r="AC16" s="6">
        <v>29557.887999999999</v>
      </c>
      <c r="AD16" s="5" t="s">
        <v>19</v>
      </c>
      <c r="AE16" t="s">
        <v>20</v>
      </c>
      <c r="AF16">
        <v>700</v>
      </c>
      <c r="AG16" s="6">
        <v>70728.432499999995</v>
      </c>
      <c r="AH16" t="s">
        <v>19</v>
      </c>
      <c r="AI16" t="s">
        <v>20</v>
      </c>
      <c r="AJ16">
        <v>800</v>
      </c>
      <c r="AK16">
        <v>106962.016</v>
      </c>
      <c r="AL16" s="5" t="s">
        <v>19</v>
      </c>
      <c r="AM16" t="s">
        <v>20</v>
      </c>
      <c r="AN16">
        <v>900</v>
      </c>
      <c r="AO16">
        <v>50161.710500000001</v>
      </c>
      <c r="AP16" s="5" t="s">
        <v>19</v>
      </c>
      <c r="AQ16" t="s">
        <v>20</v>
      </c>
      <c r="AR16">
        <v>1000</v>
      </c>
      <c r="AS16" s="6">
        <v>107771.274</v>
      </c>
    </row>
    <row r="17" spans="2:45">
      <c r="B17" s="5" t="s">
        <v>19</v>
      </c>
      <c r="C17" t="s">
        <v>21</v>
      </c>
      <c r="D17">
        <v>20</v>
      </c>
      <c r="E17">
        <v>430888.15049999999</v>
      </c>
      <c r="F17" t="s">
        <v>19</v>
      </c>
      <c r="G17" t="s">
        <v>21</v>
      </c>
      <c r="H17">
        <v>100</v>
      </c>
      <c r="I17">
        <v>492615.08899999998</v>
      </c>
      <c r="J17" s="5" t="s">
        <v>19</v>
      </c>
      <c r="K17" t="s">
        <v>21</v>
      </c>
      <c r="L17">
        <v>200</v>
      </c>
      <c r="M17" s="6">
        <v>551622.80299999996</v>
      </c>
      <c r="N17" t="s">
        <v>19</v>
      </c>
      <c r="O17" t="s">
        <v>21</v>
      </c>
      <c r="P17">
        <v>300</v>
      </c>
      <c r="Q17">
        <v>659574.58649999998</v>
      </c>
      <c r="R17" s="5" t="s">
        <v>19</v>
      </c>
      <c r="S17" t="s">
        <v>21</v>
      </c>
      <c r="T17">
        <v>400</v>
      </c>
      <c r="U17" s="6">
        <v>785261.93149999995</v>
      </c>
      <c r="V17" t="s">
        <v>19</v>
      </c>
      <c r="W17" t="s">
        <v>21</v>
      </c>
      <c r="X17">
        <v>500</v>
      </c>
      <c r="Y17">
        <v>871895.81949999998</v>
      </c>
      <c r="Z17" s="5" t="s">
        <v>19</v>
      </c>
      <c r="AA17" t="s">
        <v>21</v>
      </c>
      <c r="AB17">
        <v>600</v>
      </c>
      <c r="AC17" s="6">
        <v>429897.02600000001</v>
      </c>
      <c r="AD17" s="5" t="s">
        <v>19</v>
      </c>
      <c r="AE17" t="s">
        <v>21</v>
      </c>
      <c r="AF17">
        <v>700</v>
      </c>
      <c r="AG17" s="6">
        <v>755459.85149999999</v>
      </c>
      <c r="AH17" t="s">
        <v>19</v>
      </c>
      <c r="AI17" t="s">
        <v>21</v>
      </c>
      <c r="AJ17">
        <v>800</v>
      </c>
      <c r="AK17">
        <v>879024.07149999996</v>
      </c>
      <c r="AL17" s="5" t="s">
        <v>19</v>
      </c>
      <c r="AM17" t="s">
        <v>21</v>
      </c>
      <c r="AN17">
        <v>900</v>
      </c>
      <c r="AO17">
        <v>450204.58399999997</v>
      </c>
      <c r="AP17" s="5" t="s">
        <v>19</v>
      </c>
      <c r="AQ17" t="s">
        <v>21</v>
      </c>
      <c r="AR17">
        <v>1000</v>
      </c>
      <c r="AS17" s="6">
        <v>822566.41850000003</v>
      </c>
    </row>
    <row r="18" spans="2:45">
      <c r="B18" s="5" t="s">
        <v>19</v>
      </c>
      <c r="C18" t="s">
        <v>22</v>
      </c>
      <c r="D18">
        <v>20</v>
      </c>
      <c r="E18">
        <v>725009.51100000006</v>
      </c>
      <c r="F18" t="s">
        <v>19</v>
      </c>
      <c r="G18" t="s">
        <v>22</v>
      </c>
      <c r="H18">
        <v>100</v>
      </c>
      <c r="I18">
        <v>622358.34699999995</v>
      </c>
      <c r="J18" s="5" t="s">
        <v>19</v>
      </c>
      <c r="K18" t="s">
        <v>22</v>
      </c>
      <c r="L18">
        <v>200</v>
      </c>
      <c r="M18" s="6">
        <v>716506.06900000002</v>
      </c>
      <c r="N18" t="s">
        <v>19</v>
      </c>
      <c r="O18" t="s">
        <v>22</v>
      </c>
      <c r="P18">
        <v>300</v>
      </c>
      <c r="Q18">
        <v>805606.81900000002</v>
      </c>
      <c r="R18" s="5" t="s">
        <v>19</v>
      </c>
      <c r="S18" t="s">
        <v>22</v>
      </c>
      <c r="T18">
        <v>400</v>
      </c>
      <c r="U18" s="6">
        <v>984773.30550000002</v>
      </c>
      <c r="V18" t="s">
        <v>19</v>
      </c>
      <c r="W18" t="s">
        <v>22</v>
      </c>
      <c r="X18">
        <v>500</v>
      </c>
      <c r="Y18">
        <v>987285.36499999999</v>
      </c>
      <c r="Z18" s="5" t="s">
        <v>19</v>
      </c>
      <c r="AA18" t="s">
        <v>22</v>
      </c>
      <c r="AB18">
        <v>600</v>
      </c>
      <c r="AC18" s="6">
        <v>538659.07999999996</v>
      </c>
      <c r="AD18" s="5" t="s">
        <v>19</v>
      </c>
      <c r="AE18" t="s">
        <v>22</v>
      </c>
      <c r="AF18">
        <v>700</v>
      </c>
      <c r="AG18" s="6">
        <v>707413.03</v>
      </c>
      <c r="AH18" t="s">
        <v>19</v>
      </c>
      <c r="AI18" t="s">
        <v>22</v>
      </c>
      <c r="AJ18">
        <v>800</v>
      </c>
      <c r="AK18">
        <v>800513.24600000004</v>
      </c>
      <c r="AL18" s="5" t="s">
        <v>19</v>
      </c>
      <c r="AM18" t="s">
        <v>22</v>
      </c>
      <c r="AN18">
        <v>900</v>
      </c>
      <c r="AO18">
        <v>450913.46049999999</v>
      </c>
      <c r="AP18" s="5" t="s">
        <v>19</v>
      </c>
      <c r="AQ18" t="s">
        <v>22</v>
      </c>
      <c r="AR18">
        <v>1000</v>
      </c>
      <c r="AS18" s="6">
        <v>722471.28399999999</v>
      </c>
    </row>
    <row r="19" spans="2:45">
      <c r="B19" s="5" t="s">
        <v>19</v>
      </c>
      <c r="C19" t="s">
        <v>23</v>
      </c>
      <c r="D19">
        <v>20</v>
      </c>
      <c r="E19">
        <v>274716.33350000001</v>
      </c>
      <c r="F19" t="s">
        <v>19</v>
      </c>
      <c r="G19" t="s">
        <v>23</v>
      </c>
      <c r="H19">
        <v>100</v>
      </c>
      <c r="I19">
        <v>243076.19699999999</v>
      </c>
      <c r="J19" s="5" t="s">
        <v>19</v>
      </c>
      <c r="K19" t="s">
        <v>23</v>
      </c>
      <c r="L19">
        <v>200</v>
      </c>
      <c r="M19" s="6">
        <v>316204.74099999998</v>
      </c>
      <c r="N19" t="s">
        <v>19</v>
      </c>
      <c r="O19" t="s">
        <v>23</v>
      </c>
      <c r="P19">
        <v>300</v>
      </c>
      <c r="Q19">
        <v>335593.72</v>
      </c>
      <c r="R19" s="5" t="s">
        <v>19</v>
      </c>
      <c r="S19" t="s">
        <v>23</v>
      </c>
      <c r="T19">
        <v>400</v>
      </c>
      <c r="U19" s="6">
        <v>346608.86949999997</v>
      </c>
      <c r="V19" t="s">
        <v>19</v>
      </c>
      <c r="W19" t="s">
        <v>23</v>
      </c>
      <c r="X19">
        <v>500</v>
      </c>
      <c r="Y19">
        <v>314580.20549999998</v>
      </c>
      <c r="Z19" s="5" t="s">
        <v>19</v>
      </c>
      <c r="AA19" t="s">
        <v>23</v>
      </c>
      <c r="AB19">
        <v>600</v>
      </c>
      <c r="AC19" s="6">
        <v>178720.17050000001</v>
      </c>
      <c r="AD19" s="5" t="s">
        <v>19</v>
      </c>
      <c r="AE19" t="s">
        <v>23</v>
      </c>
      <c r="AF19">
        <v>700</v>
      </c>
      <c r="AG19" s="6">
        <v>284797.10600000003</v>
      </c>
      <c r="AH19" t="s">
        <v>19</v>
      </c>
      <c r="AI19" t="s">
        <v>23</v>
      </c>
      <c r="AJ19">
        <v>800</v>
      </c>
      <c r="AK19">
        <v>216416.315</v>
      </c>
      <c r="AL19" s="5" t="s">
        <v>19</v>
      </c>
      <c r="AM19" t="s">
        <v>23</v>
      </c>
      <c r="AN19">
        <v>900</v>
      </c>
      <c r="AO19">
        <v>112032.02899999999</v>
      </c>
      <c r="AP19" s="5" t="s">
        <v>19</v>
      </c>
      <c r="AQ19" t="s">
        <v>23</v>
      </c>
      <c r="AR19">
        <v>1000</v>
      </c>
      <c r="AS19" s="6">
        <v>165874.5765</v>
      </c>
    </row>
    <row r="20" spans="2:45">
      <c r="B20" s="5" t="s">
        <v>19</v>
      </c>
      <c r="C20" t="s">
        <v>24</v>
      </c>
      <c r="D20">
        <v>20</v>
      </c>
      <c r="E20">
        <v>44246.58</v>
      </c>
      <c r="F20" t="s">
        <v>19</v>
      </c>
      <c r="G20" t="s">
        <v>24</v>
      </c>
      <c r="H20">
        <v>100</v>
      </c>
      <c r="I20">
        <v>89506.433999999994</v>
      </c>
      <c r="J20" s="5" t="s">
        <v>19</v>
      </c>
      <c r="K20" t="s">
        <v>24</v>
      </c>
      <c r="L20">
        <v>200</v>
      </c>
      <c r="M20" s="6">
        <v>91001.517999999996</v>
      </c>
      <c r="N20" t="s">
        <v>19</v>
      </c>
      <c r="O20" t="s">
        <v>24</v>
      </c>
      <c r="P20">
        <v>300</v>
      </c>
      <c r="Q20">
        <v>49866.739500000003</v>
      </c>
      <c r="R20" s="5" t="s">
        <v>19</v>
      </c>
      <c r="S20" t="s">
        <v>24</v>
      </c>
      <c r="T20">
        <v>400</v>
      </c>
      <c r="U20" s="6">
        <v>37938.678</v>
      </c>
      <c r="V20" t="s">
        <v>19</v>
      </c>
      <c r="W20" t="s">
        <v>24</v>
      </c>
      <c r="X20">
        <v>500</v>
      </c>
      <c r="Y20">
        <v>39864.4375</v>
      </c>
      <c r="Z20" s="5" t="s">
        <v>19</v>
      </c>
      <c r="AA20" t="s">
        <v>24</v>
      </c>
      <c r="AB20">
        <v>600</v>
      </c>
      <c r="AC20" s="6">
        <v>30598.7595</v>
      </c>
      <c r="AD20" s="5" t="s">
        <v>19</v>
      </c>
      <c r="AE20" t="s">
        <v>24</v>
      </c>
      <c r="AF20">
        <v>700</v>
      </c>
      <c r="AG20" s="6">
        <v>56735.693500000001</v>
      </c>
      <c r="AH20" t="s">
        <v>19</v>
      </c>
      <c r="AI20" t="s">
        <v>24</v>
      </c>
      <c r="AJ20">
        <v>800</v>
      </c>
      <c r="AK20">
        <v>35462.247000000003</v>
      </c>
      <c r="AL20" s="5" t="s">
        <v>19</v>
      </c>
      <c r="AM20" t="s">
        <v>24</v>
      </c>
      <c r="AN20">
        <v>900</v>
      </c>
      <c r="AO20">
        <v>17989.162</v>
      </c>
      <c r="AP20" s="5" t="s">
        <v>19</v>
      </c>
      <c r="AQ20" t="s">
        <v>24</v>
      </c>
      <c r="AR20">
        <v>1000</v>
      </c>
      <c r="AS20" s="6">
        <v>38376.282500000001</v>
      </c>
    </row>
    <row r="21" spans="2:45">
      <c r="B21" s="5" t="s">
        <v>25</v>
      </c>
      <c r="C21" t="s">
        <v>26</v>
      </c>
      <c r="D21">
        <v>20</v>
      </c>
      <c r="E21">
        <v>40883.480499999998</v>
      </c>
      <c r="F21" t="s">
        <v>25</v>
      </c>
      <c r="G21" t="s">
        <v>26</v>
      </c>
      <c r="H21">
        <v>100</v>
      </c>
      <c r="I21">
        <v>77538.377999999997</v>
      </c>
      <c r="J21" s="5" t="s">
        <v>25</v>
      </c>
      <c r="K21" t="s">
        <v>26</v>
      </c>
      <c r="L21">
        <v>200</v>
      </c>
      <c r="M21" s="6">
        <v>74104.168000000005</v>
      </c>
      <c r="N21" t="s">
        <v>25</v>
      </c>
      <c r="O21" t="s">
        <v>26</v>
      </c>
      <c r="P21">
        <v>300</v>
      </c>
      <c r="Q21">
        <v>47601.4735</v>
      </c>
      <c r="R21" s="5" t="s">
        <v>25</v>
      </c>
      <c r="S21" t="s">
        <v>26</v>
      </c>
      <c r="T21">
        <v>400</v>
      </c>
      <c r="U21" s="6">
        <v>23300.544000000002</v>
      </c>
      <c r="V21" t="s">
        <v>25</v>
      </c>
      <c r="W21" t="s">
        <v>26</v>
      </c>
      <c r="X21">
        <v>500</v>
      </c>
      <c r="Y21">
        <v>17578.6335</v>
      </c>
      <c r="Z21" s="5" t="s">
        <v>25</v>
      </c>
      <c r="AA21" t="s">
        <v>26</v>
      </c>
      <c r="AB21">
        <v>600</v>
      </c>
      <c r="AC21" s="6">
        <v>19764.566999999999</v>
      </c>
      <c r="AD21" s="5" t="s">
        <v>25</v>
      </c>
      <c r="AE21" t="s">
        <v>26</v>
      </c>
      <c r="AF21">
        <v>700</v>
      </c>
      <c r="AG21" s="6">
        <v>28741.1335</v>
      </c>
      <c r="AH21" t="s">
        <v>25</v>
      </c>
      <c r="AI21" t="s">
        <v>26</v>
      </c>
      <c r="AJ21">
        <v>800</v>
      </c>
      <c r="AK21">
        <v>21896.021000000001</v>
      </c>
      <c r="AL21" s="5" t="s">
        <v>25</v>
      </c>
      <c r="AM21" t="s">
        <v>26</v>
      </c>
      <c r="AN21">
        <v>900</v>
      </c>
      <c r="AO21">
        <v>13055.285499999998</v>
      </c>
      <c r="AP21" s="5" t="s">
        <v>25</v>
      </c>
      <c r="AQ21" t="s">
        <v>27</v>
      </c>
      <c r="AR21">
        <v>1000</v>
      </c>
      <c r="AS21" s="6">
        <v>16601.298500000001</v>
      </c>
    </row>
    <row r="22" spans="2:45">
      <c r="B22" s="5" t="s">
        <v>25</v>
      </c>
      <c r="C22" t="s">
        <v>27</v>
      </c>
      <c r="D22">
        <v>20</v>
      </c>
      <c r="E22">
        <v>44710.152999999998</v>
      </c>
      <c r="F22" t="s">
        <v>25</v>
      </c>
      <c r="G22" t="s">
        <v>27</v>
      </c>
      <c r="H22">
        <v>100</v>
      </c>
      <c r="I22">
        <v>118243.205</v>
      </c>
      <c r="J22" s="5" t="s">
        <v>25</v>
      </c>
      <c r="K22" t="s">
        <v>27</v>
      </c>
      <c r="L22">
        <v>200</v>
      </c>
      <c r="M22" s="6">
        <v>121965.8575</v>
      </c>
      <c r="N22" t="s">
        <v>25</v>
      </c>
      <c r="O22" t="s">
        <v>27</v>
      </c>
      <c r="P22">
        <v>300</v>
      </c>
      <c r="Q22">
        <v>52668.772499999999</v>
      </c>
      <c r="R22" s="5" t="s">
        <v>25</v>
      </c>
      <c r="S22" t="s">
        <v>27</v>
      </c>
      <c r="T22">
        <v>400</v>
      </c>
      <c r="U22" s="6">
        <v>32630.342000000001</v>
      </c>
      <c r="V22" t="s">
        <v>25</v>
      </c>
      <c r="W22" t="s">
        <v>27</v>
      </c>
      <c r="X22">
        <v>500</v>
      </c>
      <c r="Y22">
        <v>21732.839499999998</v>
      </c>
      <c r="Z22" s="5" t="s">
        <v>25</v>
      </c>
      <c r="AA22" t="s">
        <v>27</v>
      </c>
      <c r="AB22">
        <v>600</v>
      </c>
      <c r="AC22" s="6">
        <v>15684.8595</v>
      </c>
      <c r="AD22" s="5" t="s">
        <v>25</v>
      </c>
      <c r="AE22" t="s">
        <v>27</v>
      </c>
      <c r="AF22">
        <v>700</v>
      </c>
      <c r="AG22" s="6">
        <v>16359.595499999999</v>
      </c>
      <c r="AH22" t="s">
        <v>25</v>
      </c>
      <c r="AI22" t="s">
        <v>27</v>
      </c>
      <c r="AJ22">
        <v>800</v>
      </c>
      <c r="AK22">
        <v>11389.634</v>
      </c>
      <c r="AL22" s="5" t="s">
        <v>25</v>
      </c>
      <c r="AM22" t="s">
        <v>27</v>
      </c>
      <c r="AN22">
        <v>900</v>
      </c>
      <c r="AO22">
        <v>7202.9650000000001</v>
      </c>
      <c r="AP22" s="5" t="s">
        <v>25</v>
      </c>
      <c r="AQ22" t="s">
        <v>27</v>
      </c>
      <c r="AR22">
        <v>1000</v>
      </c>
      <c r="AS22" s="6">
        <v>9654.68</v>
      </c>
    </row>
    <row r="23" spans="2:45">
      <c r="B23" s="5" t="s">
        <v>28</v>
      </c>
      <c r="C23" t="s">
        <v>29</v>
      </c>
      <c r="D23">
        <v>20</v>
      </c>
      <c r="E23">
        <v>21728.556</v>
      </c>
      <c r="F23" t="s">
        <v>28</v>
      </c>
      <c r="G23" t="s">
        <v>29</v>
      </c>
      <c r="H23">
        <v>100</v>
      </c>
      <c r="I23">
        <v>76074.904999999999</v>
      </c>
      <c r="J23" s="5" t="s">
        <v>28</v>
      </c>
      <c r="K23" t="s">
        <v>29</v>
      </c>
      <c r="L23">
        <v>200</v>
      </c>
      <c r="M23" s="6">
        <v>68106.794500000004</v>
      </c>
      <c r="N23" t="s">
        <v>28</v>
      </c>
      <c r="O23" t="s">
        <v>29</v>
      </c>
      <c r="P23">
        <v>300</v>
      </c>
      <c r="Q23">
        <v>71566.245999999999</v>
      </c>
      <c r="R23" s="5" t="s">
        <v>28</v>
      </c>
      <c r="S23" t="s">
        <v>29</v>
      </c>
      <c r="T23">
        <v>400</v>
      </c>
      <c r="U23" s="6">
        <v>69379.98</v>
      </c>
      <c r="V23" t="s">
        <v>28</v>
      </c>
      <c r="W23" t="s">
        <v>29</v>
      </c>
      <c r="X23">
        <v>500</v>
      </c>
      <c r="Y23">
        <v>69402.554999999993</v>
      </c>
      <c r="Z23" s="5" t="s">
        <v>28</v>
      </c>
      <c r="AA23" t="s">
        <v>29</v>
      </c>
      <c r="AB23">
        <v>600</v>
      </c>
      <c r="AC23" s="6">
        <v>22441.590499999998</v>
      </c>
      <c r="AD23" s="5" t="s">
        <v>28</v>
      </c>
      <c r="AE23" t="s">
        <v>29</v>
      </c>
      <c r="AF23">
        <v>700</v>
      </c>
      <c r="AG23" s="6">
        <v>33291.281999999999</v>
      </c>
      <c r="AH23" t="s">
        <v>28</v>
      </c>
      <c r="AI23" t="s">
        <v>29</v>
      </c>
      <c r="AJ23">
        <v>800</v>
      </c>
      <c r="AK23">
        <v>47961.293000000005</v>
      </c>
      <c r="AL23" s="5" t="s">
        <v>28</v>
      </c>
      <c r="AM23" t="s">
        <v>29</v>
      </c>
      <c r="AN23">
        <v>900</v>
      </c>
      <c r="AO23">
        <v>32862.960999999996</v>
      </c>
      <c r="AP23" s="5" t="s">
        <v>28</v>
      </c>
      <c r="AQ23" t="s">
        <v>29</v>
      </c>
      <c r="AR23">
        <v>1000</v>
      </c>
      <c r="AS23" s="6">
        <v>31017.9735</v>
      </c>
    </row>
    <row r="24" spans="2:45">
      <c r="B24" s="5" t="s">
        <v>28</v>
      </c>
      <c r="C24" t="s">
        <v>30</v>
      </c>
      <c r="D24">
        <v>20</v>
      </c>
      <c r="E24">
        <v>16902.470499999999</v>
      </c>
      <c r="F24" t="s">
        <v>28</v>
      </c>
      <c r="G24" t="s">
        <v>30</v>
      </c>
      <c r="H24">
        <v>100</v>
      </c>
      <c r="I24">
        <v>225641.82800000001</v>
      </c>
      <c r="J24" s="5" t="s">
        <v>28</v>
      </c>
      <c r="K24" t="s">
        <v>30</v>
      </c>
      <c r="L24">
        <v>200</v>
      </c>
      <c r="M24" s="6">
        <v>267837.7</v>
      </c>
      <c r="N24" t="s">
        <v>28</v>
      </c>
      <c r="O24" t="s">
        <v>30</v>
      </c>
      <c r="P24">
        <v>300</v>
      </c>
      <c r="Q24">
        <v>251258.65149999998</v>
      </c>
      <c r="R24" s="5" t="s">
        <v>28</v>
      </c>
      <c r="S24" t="s">
        <v>30</v>
      </c>
      <c r="T24">
        <v>400</v>
      </c>
      <c r="U24" s="6">
        <v>254783.23850000001</v>
      </c>
      <c r="V24" t="s">
        <v>28</v>
      </c>
      <c r="W24" t="s">
        <v>30</v>
      </c>
      <c r="X24">
        <v>500</v>
      </c>
      <c r="Y24">
        <v>175492.05050000001</v>
      </c>
      <c r="Z24" s="5" t="s">
        <v>28</v>
      </c>
      <c r="AA24" t="s">
        <v>30</v>
      </c>
      <c r="AB24">
        <v>600</v>
      </c>
      <c r="AC24" s="6">
        <v>86014.872000000003</v>
      </c>
      <c r="AD24" s="5" t="s">
        <v>28</v>
      </c>
      <c r="AE24" t="s">
        <v>30</v>
      </c>
      <c r="AF24">
        <v>700</v>
      </c>
      <c r="AG24" s="6">
        <v>80986.733000000007</v>
      </c>
      <c r="AH24" t="s">
        <v>28</v>
      </c>
      <c r="AI24" t="s">
        <v>30</v>
      </c>
      <c r="AJ24">
        <v>800</v>
      </c>
      <c r="AK24">
        <v>105923.45499999999</v>
      </c>
      <c r="AL24" s="5" t="s">
        <v>28</v>
      </c>
      <c r="AM24" t="s">
        <v>30</v>
      </c>
      <c r="AN24">
        <v>900</v>
      </c>
      <c r="AO24">
        <v>92690.363500000007</v>
      </c>
      <c r="AP24" s="5" t="s">
        <v>28</v>
      </c>
      <c r="AQ24" t="s">
        <v>30</v>
      </c>
      <c r="AR24">
        <v>1000</v>
      </c>
      <c r="AS24" s="6">
        <v>61844.989000000001</v>
      </c>
    </row>
    <row r="25" spans="2:45">
      <c r="B25" s="5" t="s">
        <v>28</v>
      </c>
      <c r="C25" t="s">
        <v>31</v>
      </c>
      <c r="D25">
        <v>20</v>
      </c>
      <c r="E25">
        <v>7425.0330000000004</v>
      </c>
      <c r="F25" t="s">
        <v>28</v>
      </c>
      <c r="G25" t="s">
        <v>31</v>
      </c>
      <c r="H25">
        <v>100</v>
      </c>
      <c r="I25">
        <v>192662.36</v>
      </c>
      <c r="J25" s="5" t="s">
        <v>28</v>
      </c>
      <c r="K25" t="s">
        <v>31</v>
      </c>
      <c r="L25">
        <v>200</v>
      </c>
      <c r="M25" s="6">
        <v>249615.33050000001</v>
      </c>
      <c r="N25" t="s">
        <v>28</v>
      </c>
      <c r="O25" t="s">
        <v>31</v>
      </c>
      <c r="P25">
        <v>300</v>
      </c>
      <c r="Q25">
        <v>224480.31599999999</v>
      </c>
      <c r="R25" s="5" t="s">
        <v>28</v>
      </c>
      <c r="S25" t="s">
        <v>31</v>
      </c>
      <c r="T25">
        <v>400</v>
      </c>
      <c r="U25" s="6">
        <v>235056.34700000001</v>
      </c>
      <c r="V25" t="s">
        <v>28</v>
      </c>
      <c r="W25" t="s">
        <v>31</v>
      </c>
      <c r="X25">
        <v>500</v>
      </c>
      <c r="Y25">
        <v>184700.731</v>
      </c>
      <c r="Z25" s="5" t="s">
        <v>28</v>
      </c>
      <c r="AA25" t="s">
        <v>31</v>
      </c>
      <c r="AB25">
        <v>600</v>
      </c>
      <c r="AC25" s="6">
        <v>83084.367499999993</v>
      </c>
      <c r="AD25" s="5" t="s">
        <v>28</v>
      </c>
      <c r="AE25" t="s">
        <v>31</v>
      </c>
      <c r="AF25">
        <v>700</v>
      </c>
      <c r="AG25" s="6">
        <v>57960.118000000002</v>
      </c>
      <c r="AH25" t="s">
        <v>28</v>
      </c>
      <c r="AI25" t="s">
        <v>31</v>
      </c>
      <c r="AJ25">
        <v>800</v>
      </c>
      <c r="AK25">
        <v>68834.410499999998</v>
      </c>
      <c r="AL25" s="5" t="s">
        <v>28</v>
      </c>
      <c r="AM25" t="s">
        <v>31</v>
      </c>
      <c r="AN25">
        <v>900</v>
      </c>
      <c r="AO25">
        <v>64039.409</v>
      </c>
      <c r="AP25" s="5" t="s">
        <v>28</v>
      </c>
      <c r="AQ25" t="s">
        <v>31</v>
      </c>
      <c r="AR25">
        <v>1000</v>
      </c>
      <c r="AS25" s="6">
        <v>37975.177499999998</v>
      </c>
    </row>
    <row r="26" spans="2:45">
      <c r="B26" s="5" t="s">
        <v>28</v>
      </c>
      <c r="C26" t="s">
        <v>32</v>
      </c>
      <c r="D26">
        <v>20</v>
      </c>
      <c r="E26">
        <v>4404.8249999999998</v>
      </c>
      <c r="F26" t="s">
        <v>28</v>
      </c>
      <c r="G26" t="s">
        <v>32</v>
      </c>
      <c r="H26">
        <v>100</v>
      </c>
      <c r="I26">
        <v>50239.203499999996</v>
      </c>
      <c r="J26" s="5" t="s">
        <v>28</v>
      </c>
      <c r="K26" t="s">
        <v>32</v>
      </c>
      <c r="L26">
        <v>200</v>
      </c>
      <c r="M26" s="6">
        <v>61056.427499999998</v>
      </c>
      <c r="N26" t="s">
        <v>28</v>
      </c>
      <c r="O26" t="s">
        <v>32</v>
      </c>
      <c r="P26">
        <v>300</v>
      </c>
      <c r="Q26">
        <v>66541.941999999995</v>
      </c>
      <c r="R26" s="5" t="s">
        <v>28</v>
      </c>
      <c r="S26" t="s">
        <v>32</v>
      </c>
      <c r="T26">
        <v>400</v>
      </c>
      <c r="U26" s="6">
        <v>60142.015500000001</v>
      </c>
      <c r="V26" t="s">
        <v>28</v>
      </c>
      <c r="W26" t="s">
        <v>32</v>
      </c>
      <c r="X26">
        <v>500</v>
      </c>
      <c r="Y26">
        <v>51734.906499999997</v>
      </c>
      <c r="Z26" s="5" t="s">
        <v>28</v>
      </c>
      <c r="AA26" t="s">
        <v>32</v>
      </c>
      <c r="AB26">
        <v>600</v>
      </c>
      <c r="AC26" s="6">
        <v>22631.952499999999</v>
      </c>
      <c r="AD26" s="5" t="s">
        <v>28</v>
      </c>
      <c r="AE26" t="s">
        <v>32</v>
      </c>
      <c r="AF26">
        <v>700</v>
      </c>
      <c r="AG26" s="6">
        <v>20959.182000000001</v>
      </c>
      <c r="AH26" t="s">
        <v>28</v>
      </c>
      <c r="AI26" t="s">
        <v>32</v>
      </c>
      <c r="AJ26">
        <v>800</v>
      </c>
      <c r="AK26">
        <v>18513.228999999999</v>
      </c>
      <c r="AL26" s="5" t="s">
        <v>28</v>
      </c>
      <c r="AM26" t="s">
        <v>32</v>
      </c>
      <c r="AN26">
        <v>900</v>
      </c>
      <c r="AO26">
        <v>11711.95</v>
      </c>
      <c r="AP26" s="5" t="s">
        <v>28</v>
      </c>
      <c r="AQ26" t="s">
        <v>32</v>
      </c>
      <c r="AR26">
        <v>1000</v>
      </c>
      <c r="AS26" s="6">
        <v>8270.5125000000007</v>
      </c>
    </row>
    <row r="27" spans="2:45">
      <c r="B27" s="5" t="s">
        <v>33</v>
      </c>
      <c r="C27" t="s">
        <v>34</v>
      </c>
      <c r="D27">
        <v>20</v>
      </c>
      <c r="E27">
        <v>0</v>
      </c>
      <c r="F27" t="s">
        <v>33</v>
      </c>
      <c r="G27" t="s">
        <v>34</v>
      </c>
      <c r="H27">
        <v>100</v>
      </c>
      <c r="I27">
        <v>20858.882000000001</v>
      </c>
      <c r="J27" s="5" t="s">
        <v>33</v>
      </c>
      <c r="K27" t="s">
        <v>34</v>
      </c>
      <c r="L27">
        <v>200</v>
      </c>
      <c r="M27" s="6">
        <v>15346.372499999999</v>
      </c>
      <c r="N27" t="s">
        <v>33</v>
      </c>
      <c r="O27" t="s">
        <v>34</v>
      </c>
      <c r="P27">
        <v>300</v>
      </c>
      <c r="Q27">
        <v>19185.373500000002</v>
      </c>
      <c r="R27" s="5" t="s">
        <v>33</v>
      </c>
      <c r="S27" t="s">
        <v>34</v>
      </c>
      <c r="T27">
        <v>400</v>
      </c>
      <c r="U27" s="6">
        <v>14150.306500000001</v>
      </c>
      <c r="V27" t="s">
        <v>33</v>
      </c>
      <c r="W27" t="s">
        <v>34</v>
      </c>
      <c r="X27">
        <v>500</v>
      </c>
      <c r="Y27">
        <v>7969.991</v>
      </c>
      <c r="Z27" s="5" t="s">
        <v>33</v>
      </c>
      <c r="AA27" t="s">
        <v>34</v>
      </c>
      <c r="AB27">
        <v>600</v>
      </c>
      <c r="AC27" s="6">
        <v>2650.1759999999999</v>
      </c>
      <c r="AD27" s="5" t="s">
        <v>33</v>
      </c>
      <c r="AE27" t="s">
        <v>34</v>
      </c>
      <c r="AF27">
        <v>700</v>
      </c>
      <c r="AG27" s="6">
        <v>4007.3959999999997</v>
      </c>
      <c r="AH27" t="s">
        <v>33</v>
      </c>
      <c r="AI27" t="s">
        <v>34</v>
      </c>
      <c r="AJ27">
        <v>800</v>
      </c>
      <c r="AK27">
        <v>3442.192</v>
      </c>
      <c r="AL27" s="5" t="s">
        <v>33</v>
      </c>
      <c r="AM27" t="s">
        <v>34</v>
      </c>
      <c r="AN27">
        <v>900</v>
      </c>
      <c r="AO27">
        <v>2707.9974999999999</v>
      </c>
      <c r="AP27" s="5" t="s">
        <v>33</v>
      </c>
      <c r="AQ27" t="s">
        <v>34</v>
      </c>
      <c r="AR27">
        <v>1000</v>
      </c>
      <c r="AS27" s="6">
        <v>2007.316</v>
      </c>
    </row>
    <row r="28" spans="2:45" ht="15" thickBot="1">
      <c r="B28" s="7" t="s">
        <v>33</v>
      </c>
      <c r="C28" s="8" t="s">
        <v>35</v>
      </c>
      <c r="D28" s="8">
        <v>20</v>
      </c>
      <c r="E28" s="8">
        <v>0</v>
      </c>
      <c r="F28" s="8" t="s">
        <v>33</v>
      </c>
      <c r="G28" s="8" t="s">
        <v>35</v>
      </c>
      <c r="H28" s="8">
        <v>100</v>
      </c>
      <c r="I28" s="8">
        <v>19242.271499999999</v>
      </c>
      <c r="J28" s="7" t="s">
        <v>33</v>
      </c>
      <c r="K28" s="8" t="s">
        <v>35</v>
      </c>
      <c r="L28" s="8">
        <v>200</v>
      </c>
      <c r="M28" s="9">
        <v>15653.791499999999</v>
      </c>
      <c r="N28" s="8" t="s">
        <v>33</v>
      </c>
      <c r="O28" s="8" t="s">
        <v>35</v>
      </c>
      <c r="P28" s="8">
        <v>300</v>
      </c>
      <c r="Q28" s="8">
        <v>22767.8285</v>
      </c>
      <c r="R28" s="7" t="s">
        <v>33</v>
      </c>
      <c r="S28" s="8" t="s">
        <v>35</v>
      </c>
      <c r="T28" s="8">
        <v>400</v>
      </c>
      <c r="U28" s="9">
        <v>14992.468500000001</v>
      </c>
      <c r="V28" s="8" t="s">
        <v>33</v>
      </c>
      <c r="W28" s="8" t="s">
        <v>35</v>
      </c>
      <c r="X28" s="8">
        <v>500</v>
      </c>
      <c r="Y28" s="8">
        <v>11838.311</v>
      </c>
      <c r="Z28" s="7" t="s">
        <v>33</v>
      </c>
      <c r="AA28" s="8" t="s">
        <v>35</v>
      </c>
      <c r="AB28" s="8">
        <v>600</v>
      </c>
      <c r="AC28" s="9">
        <v>5352.9345000000003</v>
      </c>
      <c r="AD28" s="7" t="s">
        <v>33</v>
      </c>
      <c r="AE28" s="8" t="s">
        <v>35</v>
      </c>
      <c r="AF28" s="8">
        <v>700</v>
      </c>
      <c r="AG28" s="9">
        <v>6237.1279999999997</v>
      </c>
      <c r="AH28" s="8" t="s">
        <v>33</v>
      </c>
      <c r="AI28" s="8" t="s">
        <v>35</v>
      </c>
      <c r="AJ28" s="8">
        <v>800</v>
      </c>
      <c r="AK28" s="8">
        <v>6189.3824999999997</v>
      </c>
      <c r="AL28" s="7" t="s">
        <v>33</v>
      </c>
      <c r="AM28" s="8" t="s">
        <v>35</v>
      </c>
      <c r="AN28" s="8">
        <v>900</v>
      </c>
      <c r="AO28" s="8">
        <v>4646.8539999999994</v>
      </c>
      <c r="AP28" s="7" t="s">
        <v>33</v>
      </c>
      <c r="AQ28" s="8" t="s">
        <v>35</v>
      </c>
      <c r="AR28" s="8">
        <v>1000</v>
      </c>
      <c r="AS28" s="9">
        <v>2613.549</v>
      </c>
    </row>
    <row r="30" spans="2:45" ht="15" thickBot="1">
      <c r="B30" s="43" t="s">
        <v>36</v>
      </c>
    </row>
    <row r="31" spans="2:45" ht="15" thickBot="1">
      <c r="B31" t="s">
        <v>2</v>
      </c>
      <c r="C31" s="26" t="s">
        <v>3</v>
      </c>
      <c r="D31" s="3">
        <v>20</v>
      </c>
      <c r="E31" s="4">
        <v>100</v>
      </c>
      <c r="F31" s="4">
        <v>200</v>
      </c>
      <c r="G31" s="4">
        <v>300</v>
      </c>
      <c r="H31" s="4">
        <v>400</v>
      </c>
      <c r="I31" s="4">
        <v>500</v>
      </c>
      <c r="J31" s="4">
        <v>600</v>
      </c>
      <c r="K31" s="4">
        <v>700</v>
      </c>
      <c r="L31" s="4">
        <v>800</v>
      </c>
      <c r="M31" s="4">
        <v>900</v>
      </c>
      <c r="N31" s="10">
        <v>1000</v>
      </c>
      <c r="O31" t="s">
        <v>37</v>
      </c>
    </row>
    <row r="32" spans="2:45">
      <c r="B32" s="16" t="s">
        <v>6</v>
      </c>
      <c r="C32" s="17" t="s">
        <v>7</v>
      </c>
      <c r="D32" s="4">
        <v>441384.86300000001</v>
      </c>
      <c r="E32" s="4">
        <v>42343.887499999997</v>
      </c>
      <c r="F32" s="4">
        <v>5422.36</v>
      </c>
      <c r="G32" s="4">
        <v>11693.807500000001</v>
      </c>
      <c r="H32" s="4">
        <v>2357.8335000000002</v>
      </c>
      <c r="I32" s="4">
        <v>14285.2785</v>
      </c>
      <c r="J32" s="4">
        <v>2150.732</v>
      </c>
      <c r="K32" s="4">
        <v>2024.0219999999999</v>
      </c>
      <c r="L32" s="4">
        <v>2385.3429999999998</v>
      </c>
      <c r="M32" s="4">
        <v>533.47050000000002</v>
      </c>
      <c r="N32" s="10">
        <v>4443.05</v>
      </c>
    </row>
    <row r="33" spans="2:14">
      <c r="B33" s="17" t="s">
        <v>6</v>
      </c>
      <c r="C33" s="17" t="s">
        <v>8</v>
      </c>
      <c r="D33" s="11">
        <v>4441100</v>
      </c>
      <c r="E33">
        <v>953867.30700000003</v>
      </c>
      <c r="F33">
        <v>208756.71299999999</v>
      </c>
      <c r="G33">
        <v>272009.75550000003</v>
      </c>
      <c r="H33">
        <v>52898.194000000003</v>
      </c>
      <c r="I33">
        <v>149382.829</v>
      </c>
      <c r="J33">
        <v>39255.300999999999</v>
      </c>
      <c r="K33">
        <v>37904.089500000002</v>
      </c>
      <c r="L33">
        <v>43408.907500000001</v>
      </c>
      <c r="M33">
        <v>7146.8424999999997</v>
      </c>
      <c r="N33" s="6">
        <v>34535.5095</v>
      </c>
    </row>
    <row r="34" spans="2:14">
      <c r="B34" s="17" t="s">
        <v>6</v>
      </c>
      <c r="C34" s="17" t="s">
        <v>9</v>
      </c>
      <c r="D34">
        <v>497030.413</v>
      </c>
      <c r="E34">
        <v>107518.25900000001</v>
      </c>
      <c r="F34">
        <v>41752.987000000001</v>
      </c>
      <c r="G34">
        <v>37425.097500000003</v>
      </c>
      <c r="H34">
        <v>13779.952499999999</v>
      </c>
      <c r="I34">
        <v>57934.859499999999</v>
      </c>
      <c r="J34">
        <v>14896.495999999999</v>
      </c>
      <c r="K34">
        <v>13281.541999999999</v>
      </c>
      <c r="L34">
        <v>0</v>
      </c>
      <c r="M34">
        <v>0</v>
      </c>
      <c r="N34" s="6">
        <v>12045.912</v>
      </c>
    </row>
    <row r="35" spans="2:14">
      <c r="B35" s="17" t="s">
        <v>10</v>
      </c>
      <c r="C35" s="17" t="s">
        <v>11</v>
      </c>
      <c r="D35" s="11">
        <v>1471730</v>
      </c>
      <c r="E35">
        <v>239509.1925</v>
      </c>
      <c r="F35">
        <v>97939.089500000002</v>
      </c>
      <c r="G35">
        <v>68980.395999999993</v>
      </c>
      <c r="H35">
        <v>35826.514499999997</v>
      </c>
      <c r="I35">
        <v>67930.748000000007</v>
      </c>
      <c r="J35">
        <v>42221.736499999999</v>
      </c>
      <c r="K35">
        <v>56209.008999999998</v>
      </c>
      <c r="L35">
        <v>71514.923999999999</v>
      </c>
      <c r="M35">
        <v>15557.228999999999</v>
      </c>
      <c r="N35" s="6">
        <v>32200.524000000001</v>
      </c>
    </row>
    <row r="36" spans="2:14">
      <c r="B36" s="17" t="s">
        <v>10</v>
      </c>
      <c r="C36" s="17" t="s">
        <v>12</v>
      </c>
      <c r="D36" s="11">
        <v>9608400</v>
      </c>
      <c r="E36" s="11">
        <v>1345230</v>
      </c>
      <c r="F36">
        <v>529309.86699999997</v>
      </c>
      <c r="G36">
        <v>356081.0625</v>
      </c>
      <c r="H36">
        <v>178736.54449999999</v>
      </c>
      <c r="I36">
        <v>307987.45899999997</v>
      </c>
      <c r="J36">
        <v>149503.83799999999</v>
      </c>
      <c r="K36">
        <v>107797.694</v>
      </c>
      <c r="L36">
        <v>116982.82399999999</v>
      </c>
      <c r="M36">
        <v>48031.637499999997</v>
      </c>
      <c r="N36" s="6">
        <v>114510.682</v>
      </c>
    </row>
    <row r="37" spans="2:14">
      <c r="B37" s="17" t="s">
        <v>10</v>
      </c>
      <c r="C37" s="17" t="s">
        <v>13</v>
      </c>
      <c r="D37" s="11">
        <v>2114080</v>
      </c>
      <c r="E37">
        <v>466527.97100000002</v>
      </c>
      <c r="F37">
        <v>41752.987000000001</v>
      </c>
      <c r="G37">
        <v>127676.829</v>
      </c>
      <c r="H37">
        <v>92025.707500000004</v>
      </c>
      <c r="I37">
        <v>122511.15700000001</v>
      </c>
      <c r="J37">
        <v>0</v>
      </c>
      <c r="K37">
        <v>0</v>
      </c>
      <c r="L37">
        <v>0</v>
      </c>
      <c r="M37">
        <v>0</v>
      </c>
      <c r="N37" s="6">
        <v>0</v>
      </c>
    </row>
    <row r="38" spans="2:14">
      <c r="B38" s="17" t="s">
        <v>14</v>
      </c>
      <c r="C38" s="17" t="s">
        <v>15</v>
      </c>
      <c r="D38" s="11">
        <v>2977250</v>
      </c>
      <c r="E38">
        <v>646154.8345</v>
      </c>
      <c r="F38">
        <v>97939.089500000002</v>
      </c>
      <c r="G38">
        <v>244227.74600000001</v>
      </c>
      <c r="H38">
        <v>158174.74249999999</v>
      </c>
      <c r="I38">
        <v>264928.16450000001</v>
      </c>
      <c r="J38">
        <v>213232.54500000001</v>
      </c>
      <c r="K38">
        <v>165817.86550000001</v>
      </c>
      <c r="L38">
        <v>175900.23050000001</v>
      </c>
      <c r="M38">
        <v>60951.51</v>
      </c>
      <c r="N38" s="6">
        <v>191375.21849999999</v>
      </c>
    </row>
    <row r="39" spans="2:14">
      <c r="B39" s="17" t="s">
        <v>14</v>
      </c>
      <c r="C39" s="17" t="s">
        <v>16</v>
      </c>
      <c r="D39" s="11">
        <v>8754930</v>
      </c>
      <c r="E39" s="11">
        <v>1936480</v>
      </c>
      <c r="F39">
        <v>531484.65249999997</v>
      </c>
      <c r="G39">
        <v>345730.80949999997</v>
      </c>
      <c r="H39">
        <v>381996.20250000001</v>
      </c>
      <c r="I39">
        <v>276653.02149999997</v>
      </c>
      <c r="J39">
        <v>148165.69649999999</v>
      </c>
      <c r="K39">
        <v>148165.69649999999</v>
      </c>
      <c r="L39">
        <v>89042.302500000005</v>
      </c>
      <c r="M39">
        <v>31472.6705</v>
      </c>
      <c r="N39" s="6">
        <v>113270.3285</v>
      </c>
    </row>
    <row r="40" spans="2:14">
      <c r="B40" s="17" t="s">
        <v>14</v>
      </c>
      <c r="C40" s="17" t="s">
        <v>11</v>
      </c>
      <c r="D40">
        <v>836504.23</v>
      </c>
      <c r="E40">
        <v>255139.55650000001</v>
      </c>
      <c r="F40">
        <v>201855.90599999999</v>
      </c>
      <c r="G40">
        <v>90689.010500000004</v>
      </c>
      <c r="H40">
        <v>59091.273000000001</v>
      </c>
      <c r="I40">
        <v>95984.067500000005</v>
      </c>
      <c r="J40">
        <v>43759.222500000003</v>
      </c>
      <c r="K40">
        <v>24495.7235</v>
      </c>
      <c r="L40">
        <v>31775.06</v>
      </c>
      <c r="M40">
        <v>13493.5285</v>
      </c>
      <c r="N40" s="6">
        <v>32363.0645</v>
      </c>
    </row>
    <row r="41" spans="2:14">
      <c r="B41" s="17" t="s">
        <v>17</v>
      </c>
      <c r="C41" s="17" t="s">
        <v>18</v>
      </c>
      <c r="D41" s="11">
        <v>2870160</v>
      </c>
      <c r="E41">
        <v>518785.777</v>
      </c>
      <c r="F41">
        <v>453019.011</v>
      </c>
      <c r="G41">
        <v>242180.55850000001</v>
      </c>
      <c r="H41">
        <v>171529.87400000001</v>
      </c>
      <c r="I41">
        <v>160611.1385</v>
      </c>
      <c r="J41">
        <v>125389.32550000001</v>
      </c>
      <c r="K41">
        <v>65298.181499999999</v>
      </c>
      <c r="L41">
        <v>44574.4395</v>
      </c>
      <c r="M41">
        <v>18530.167999999998</v>
      </c>
      <c r="N41" s="6">
        <v>51722.854500000001</v>
      </c>
    </row>
    <row r="42" spans="2:14">
      <c r="B42" s="17" t="s">
        <v>17</v>
      </c>
      <c r="C42" s="17" t="s">
        <v>15</v>
      </c>
      <c r="D42">
        <v>805883.27800000005</v>
      </c>
      <c r="E42">
        <v>183946.7605</v>
      </c>
      <c r="F42">
        <v>177899.58600000001</v>
      </c>
      <c r="G42">
        <v>92278.7405</v>
      </c>
      <c r="H42">
        <v>70270.194000000003</v>
      </c>
      <c r="I42">
        <v>40490.455000000002</v>
      </c>
      <c r="J42">
        <v>49475.155500000001</v>
      </c>
      <c r="K42">
        <v>17276.685000000001</v>
      </c>
      <c r="L42">
        <v>0</v>
      </c>
      <c r="M42">
        <v>0</v>
      </c>
      <c r="N42" s="6">
        <v>0</v>
      </c>
    </row>
    <row r="43" spans="2:14">
      <c r="B43" s="17" t="s">
        <v>19</v>
      </c>
      <c r="C43" s="17" t="s">
        <v>20</v>
      </c>
      <c r="D43">
        <v>670466.9915</v>
      </c>
      <c r="E43">
        <v>89566.130999999994</v>
      </c>
      <c r="F43">
        <v>71380.001499999998</v>
      </c>
      <c r="G43">
        <v>51315.813999999998</v>
      </c>
      <c r="H43">
        <v>49809.389000000003</v>
      </c>
      <c r="I43">
        <v>81946.505999999994</v>
      </c>
      <c r="J43">
        <v>29557.887999999999</v>
      </c>
      <c r="K43">
        <v>70728.432499999995</v>
      </c>
      <c r="L43">
        <v>106962.016</v>
      </c>
      <c r="M43">
        <v>50161.710500000001</v>
      </c>
      <c r="N43" s="6">
        <v>107771.274</v>
      </c>
    </row>
    <row r="44" spans="2:14">
      <c r="B44" s="17" t="s">
        <v>19</v>
      </c>
      <c r="C44" s="17" t="s">
        <v>21</v>
      </c>
      <c r="D44">
        <v>430888.15049999999</v>
      </c>
      <c r="E44">
        <v>492615.08899999998</v>
      </c>
      <c r="F44">
        <v>551622.80299999996</v>
      </c>
      <c r="G44">
        <v>659574.58649999998</v>
      </c>
      <c r="H44">
        <v>785261.93149999995</v>
      </c>
      <c r="I44">
        <v>871895.81949999998</v>
      </c>
      <c r="J44">
        <v>429897.02600000001</v>
      </c>
      <c r="K44">
        <v>755459.85149999999</v>
      </c>
      <c r="L44">
        <v>879024.07149999996</v>
      </c>
      <c r="M44">
        <v>450204.58399999997</v>
      </c>
      <c r="N44" s="6">
        <v>822566.41850000003</v>
      </c>
    </row>
    <row r="45" spans="2:14">
      <c r="B45" s="17" t="s">
        <v>19</v>
      </c>
      <c r="C45" s="17" t="s">
        <v>22</v>
      </c>
      <c r="D45">
        <v>725009.51100000006</v>
      </c>
      <c r="E45">
        <v>622358.34699999995</v>
      </c>
      <c r="F45">
        <v>716506.06900000002</v>
      </c>
      <c r="G45">
        <v>805606.81900000002</v>
      </c>
      <c r="H45">
        <v>984773.30550000002</v>
      </c>
      <c r="I45">
        <v>987285.36499999999</v>
      </c>
      <c r="J45">
        <v>538659.07999999996</v>
      </c>
      <c r="K45">
        <v>707413.03</v>
      </c>
      <c r="L45">
        <v>800513.24600000004</v>
      </c>
      <c r="M45">
        <v>450913.46049999999</v>
      </c>
      <c r="N45" s="6">
        <v>722471.28399999999</v>
      </c>
    </row>
    <row r="46" spans="2:14">
      <c r="B46" s="17" t="s">
        <v>19</v>
      </c>
      <c r="C46" s="17" t="s">
        <v>23</v>
      </c>
      <c r="D46">
        <v>274716.33350000001</v>
      </c>
      <c r="E46">
        <v>243076.19699999999</v>
      </c>
      <c r="F46">
        <v>316204.74099999998</v>
      </c>
      <c r="G46">
        <v>335593.72</v>
      </c>
      <c r="H46">
        <v>346608.86949999997</v>
      </c>
      <c r="I46">
        <v>314580.20549999998</v>
      </c>
      <c r="J46">
        <v>178720.17050000001</v>
      </c>
      <c r="K46">
        <v>284797.10600000003</v>
      </c>
      <c r="L46">
        <v>216416.315</v>
      </c>
      <c r="M46">
        <v>112032.02899999999</v>
      </c>
      <c r="N46" s="6">
        <v>165874.5765</v>
      </c>
    </row>
    <row r="47" spans="2:14">
      <c r="B47" s="17" t="s">
        <v>19</v>
      </c>
      <c r="C47" s="17" t="s">
        <v>24</v>
      </c>
      <c r="D47">
        <v>44246.58</v>
      </c>
      <c r="E47">
        <v>89506.433999999994</v>
      </c>
      <c r="F47">
        <v>91001.517999999996</v>
      </c>
      <c r="G47">
        <v>49866.739500000003</v>
      </c>
      <c r="H47">
        <v>37938.678</v>
      </c>
      <c r="I47">
        <v>39864.4375</v>
      </c>
      <c r="J47">
        <v>30598.7595</v>
      </c>
      <c r="K47">
        <v>56735.693500000001</v>
      </c>
      <c r="L47">
        <v>35462.247000000003</v>
      </c>
      <c r="M47">
        <v>17989.162</v>
      </c>
      <c r="N47" s="6">
        <v>38376.282500000001</v>
      </c>
    </row>
    <row r="48" spans="2:14">
      <c r="B48" s="17" t="s">
        <v>25</v>
      </c>
      <c r="C48" s="17" t="s">
        <v>26</v>
      </c>
      <c r="D48">
        <v>40883.480499999998</v>
      </c>
      <c r="E48">
        <v>77538.377999999997</v>
      </c>
      <c r="F48">
        <v>74104.168000000005</v>
      </c>
      <c r="G48">
        <v>47601.4735</v>
      </c>
      <c r="H48">
        <v>23300.544000000002</v>
      </c>
      <c r="I48">
        <v>17578.6335</v>
      </c>
      <c r="J48">
        <v>19764.566999999999</v>
      </c>
      <c r="K48">
        <v>28741.1335</v>
      </c>
      <c r="L48">
        <v>21896.021000000001</v>
      </c>
      <c r="M48">
        <v>13055.285499999998</v>
      </c>
      <c r="N48" s="6">
        <v>16601.298500000001</v>
      </c>
    </row>
    <row r="49" spans="2:16">
      <c r="B49" s="17" t="s">
        <v>25</v>
      </c>
      <c r="C49" s="17" t="s">
        <v>27</v>
      </c>
      <c r="D49">
        <v>44710.152999999998</v>
      </c>
      <c r="E49">
        <v>118243.205</v>
      </c>
      <c r="F49">
        <v>121965.8575</v>
      </c>
      <c r="G49">
        <v>52668.772499999999</v>
      </c>
      <c r="H49">
        <v>32630.342000000001</v>
      </c>
      <c r="I49">
        <v>21732.839499999998</v>
      </c>
      <c r="J49">
        <v>15684.8595</v>
      </c>
      <c r="K49">
        <v>16359.595499999999</v>
      </c>
      <c r="L49">
        <v>11389.634</v>
      </c>
      <c r="M49">
        <v>7202.9650000000001</v>
      </c>
      <c r="N49" s="6">
        <v>9654.68</v>
      </c>
    </row>
    <row r="50" spans="2:16">
      <c r="B50" s="17" t="s">
        <v>28</v>
      </c>
      <c r="C50" s="17" t="s">
        <v>29</v>
      </c>
      <c r="D50">
        <v>21728.556</v>
      </c>
      <c r="E50">
        <v>76074.904999999999</v>
      </c>
      <c r="F50">
        <v>68106.794500000004</v>
      </c>
      <c r="G50">
        <v>71566.245999999999</v>
      </c>
      <c r="H50">
        <v>69379.98</v>
      </c>
      <c r="I50">
        <v>69402.554999999993</v>
      </c>
      <c r="J50">
        <v>22441.590499999998</v>
      </c>
      <c r="K50">
        <v>33291.281999999999</v>
      </c>
      <c r="L50">
        <v>47961.293000000005</v>
      </c>
      <c r="M50">
        <v>32862.960999999996</v>
      </c>
      <c r="N50" s="6">
        <v>31017.9735</v>
      </c>
    </row>
    <row r="51" spans="2:16">
      <c r="B51" s="17" t="s">
        <v>28</v>
      </c>
      <c r="C51" s="17" t="s">
        <v>30</v>
      </c>
      <c r="D51">
        <v>16902.470499999999</v>
      </c>
      <c r="E51">
        <v>225641.82800000001</v>
      </c>
      <c r="F51">
        <v>267837.7</v>
      </c>
      <c r="G51">
        <v>251258.65149999998</v>
      </c>
      <c r="H51">
        <v>254783.23850000001</v>
      </c>
      <c r="I51">
        <v>175492.05050000001</v>
      </c>
      <c r="J51">
        <v>86014.872000000003</v>
      </c>
      <c r="K51">
        <v>80986.733000000007</v>
      </c>
      <c r="L51">
        <v>105923.45499999999</v>
      </c>
      <c r="M51">
        <v>92690.363500000007</v>
      </c>
      <c r="N51" s="6">
        <v>61844.989000000001</v>
      </c>
    </row>
    <row r="52" spans="2:16">
      <c r="B52" s="17" t="s">
        <v>28</v>
      </c>
      <c r="C52" s="17" t="s">
        <v>31</v>
      </c>
      <c r="D52">
        <v>7425.0330000000004</v>
      </c>
      <c r="E52">
        <v>192662.36</v>
      </c>
      <c r="F52">
        <v>249615.33050000001</v>
      </c>
      <c r="G52">
        <v>224480.31599999999</v>
      </c>
      <c r="H52">
        <v>235056.34700000001</v>
      </c>
      <c r="I52">
        <v>184700.731</v>
      </c>
      <c r="J52">
        <v>83084.367499999993</v>
      </c>
      <c r="K52">
        <v>57960.118000000002</v>
      </c>
      <c r="L52">
        <v>68834.410499999998</v>
      </c>
      <c r="M52">
        <v>64039.409</v>
      </c>
      <c r="N52" s="6">
        <v>37975.177499999998</v>
      </c>
    </row>
    <row r="53" spans="2:16">
      <c r="B53" s="17" t="s">
        <v>28</v>
      </c>
      <c r="C53" s="17" t="s">
        <v>32</v>
      </c>
      <c r="D53">
        <v>4404.8249999999998</v>
      </c>
      <c r="E53">
        <v>50239.203499999996</v>
      </c>
      <c r="F53">
        <v>61056.427499999998</v>
      </c>
      <c r="G53">
        <v>66541.941999999995</v>
      </c>
      <c r="H53">
        <v>60142.015500000001</v>
      </c>
      <c r="I53">
        <v>51734.906499999997</v>
      </c>
      <c r="J53">
        <v>22631.952499999999</v>
      </c>
      <c r="K53">
        <v>20959.182000000001</v>
      </c>
      <c r="L53">
        <v>18513.228999999999</v>
      </c>
      <c r="M53">
        <v>11711.95</v>
      </c>
      <c r="N53" s="6">
        <v>8270.5125000000007</v>
      </c>
    </row>
    <row r="54" spans="2:16">
      <c r="B54" s="17" t="s">
        <v>33</v>
      </c>
      <c r="C54" s="17" t="s">
        <v>34</v>
      </c>
      <c r="D54">
        <v>0</v>
      </c>
      <c r="E54">
        <v>20858.882000000001</v>
      </c>
      <c r="F54">
        <v>15346.372499999999</v>
      </c>
      <c r="G54">
        <v>19185.373500000002</v>
      </c>
      <c r="H54">
        <v>14150.306500000001</v>
      </c>
      <c r="I54">
        <v>7969.991</v>
      </c>
      <c r="J54">
        <v>2650.1759999999999</v>
      </c>
      <c r="K54">
        <v>4007.3959999999997</v>
      </c>
      <c r="L54">
        <v>3442.192</v>
      </c>
      <c r="M54">
        <v>2707.9974999999999</v>
      </c>
      <c r="N54" s="6">
        <v>2007.316</v>
      </c>
    </row>
    <row r="55" spans="2:16" ht="15" thickBot="1">
      <c r="B55" s="18" t="s">
        <v>33</v>
      </c>
      <c r="C55" s="18" t="s">
        <v>35</v>
      </c>
      <c r="D55" s="8">
        <v>0</v>
      </c>
      <c r="E55" s="8">
        <v>19242.271499999999</v>
      </c>
      <c r="F55" s="8">
        <v>15653.791499999999</v>
      </c>
      <c r="G55" s="8">
        <v>22767.8285</v>
      </c>
      <c r="H55" s="8">
        <v>14992.468500000001</v>
      </c>
      <c r="I55" s="8">
        <v>11838.311</v>
      </c>
      <c r="J55" s="8">
        <v>5352.9345000000003</v>
      </c>
      <c r="K55" s="8">
        <v>6237.1279999999997</v>
      </c>
      <c r="L55" s="8">
        <v>6189.3824999999997</v>
      </c>
      <c r="M55" s="8">
        <v>4646.8539999999994</v>
      </c>
      <c r="N55" s="9">
        <v>2613.549</v>
      </c>
    </row>
    <row r="56" spans="2:16" ht="15" thickBot="1">
      <c r="D56" s="12">
        <f>D32+D33+D34+D35+D36+D37+D38+D39+D40+D41+D42+D43+D44+D45+D46+D47+D48+D49+D50+D51+D52+D53+D54+D55</f>
        <v>37099834.868499987</v>
      </c>
      <c r="E56" s="27">
        <f t="shared" ref="E56:M56" si="0">E32+E33+E34+E35+E36+E37+E38+E39+E40+E41+E42+E43+E44+E45+E46+E47+E48+E49+E50+E51+E52+E53+E54+E55</f>
        <v>9013126.7764999978</v>
      </c>
      <c r="F56" s="27">
        <f t="shared" si="0"/>
        <v>5007533.8229999999</v>
      </c>
      <c r="G56" s="27">
        <f t="shared" si="0"/>
        <v>4547002.0954999989</v>
      </c>
      <c r="H56" s="27">
        <f t="shared" si="0"/>
        <v>4125514.4480000003</v>
      </c>
      <c r="I56" s="27">
        <f t="shared" si="0"/>
        <v>4394721.5294999992</v>
      </c>
      <c r="J56" s="27">
        <f t="shared" si="0"/>
        <v>2293108.2920000004</v>
      </c>
      <c r="K56" s="27">
        <f t="shared" si="0"/>
        <v>2761947.19</v>
      </c>
      <c r="L56" s="27">
        <f t="shared" si="0"/>
        <v>2898111.5434999997</v>
      </c>
      <c r="M56" s="27">
        <f t="shared" si="0"/>
        <v>1505935.7880000002</v>
      </c>
      <c r="N56" s="28">
        <f>N32+N33+N34+N35+N36+N37+N38+N39+N40+N41+N42+N43+N44+N45+N46+N47+N48+N49+N50+N51+N52+N53+N54+N55</f>
        <v>2613512.475000001</v>
      </c>
      <c r="O56" t="s">
        <v>38</v>
      </c>
    </row>
    <row r="57" spans="2:16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</row>
    <row r="58" spans="2:16" ht="15" thickBot="1">
      <c r="C58" s="43" t="s">
        <v>39</v>
      </c>
    </row>
    <row r="59" spans="2:16" ht="15" thickBot="1">
      <c r="C59" s="26" t="s">
        <v>2</v>
      </c>
      <c r="D59" s="26" t="s">
        <v>3</v>
      </c>
      <c r="E59" s="14">
        <v>20</v>
      </c>
      <c r="F59" s="15">
        <v>100</v>
      </c>
      <c r="G59" s="15">
        <v>200</v>
      </c>
      <c r="H59" s="15">
        <v>300</v>
      </c>
      <c r="I59" s="15">
        <v>400</v>
      </c>
      <c r="J59" s="15">
        <v>500</v>
      </c>
      <c r="K59" s="15">
        <v>600</v>
      </c>
      <c r="L59" s="15">
        <v>700</v>
      </c>
      <c r="M59" s="15">
        <v>800</v>
      </c>
      <c r="N59" s="15">
        <v>900</v>
      </c>
      <c r="O59" s="13">
        <v>1000</v>
      </c>
      <c r="P59" t="s">
        <v>37</v>
      </c>
    </row>
    <row r="60" spans="2:16">
      <c r="C60" s="17" t="s">
        <v>6</v>
      </c>
      <c r="D60" s="17" t="s">
        <v>7</v>
      </c>
      <c r="E60" s="21">
        <f>(D32/D$56)*100</f>
        <v>1.1897219072928074</v>
      </c>
      <c r="F60" s="22">
        <f t="shared" ref="F60:N60" si="1">(E32/E$56)*100</f>
        <v>0.46980241762940222</v>
      </c>
      <c r="G60" s="22">
        <f t="shared" si="1"/>
        <v>0.10828404143961386</v>
      </c>
      <c r="H60" s="22">
        <f t="shared" si="1"/>
        <v>0.25717620652897727</v>
      </c>
      <c r="I60" s="22">
        <f t="shared" si="1"/>
        <v>5.7152472248474362E-2</v>
      </c>
      <c r="J60" s="22">
        <f t="shared" si="1"/>
        <v>0.32505537390955647</v>
      </c>
      <c r="K60" s="22">
        <f t="shared" si="1"/>
        <v>9.3791122185693951E-2</v>
      </c>
      <c r="L60" s="22">
        <f t="shared" si="1"/>
        <v>7.3282429415314057E-2</v>
      </c>
      <c r="M60" s="22">
        <f t="shared" si="1"/>
        <v>8.2306804420621507E-2</v>
      </c>
      <c r="N60" s="22">
        <f t="shared" si="1"/>
        <v>3.5424518379265711E-2</v>
      </c>
      <c r="O60" s="10">
        <f t="shared" ref="O60:O83" si="2">(N32/N$56)*100</f>
        <v>0.17000301481246988</v>
      </c>
    </row>
    <row r="61" spans="2:16">
      <c r="C61" s="17" t="s">
        <v>6</v>
      </c>
      <c r="D61" s="17" t="s">
        <v>8</v>
      </c>
      <c r="E61" s="23">
        <f>(D33/D56)*100</f>
        <v>11.970673227364587</v>
      </c>
      <c r="F61" s="1">
        <f t="shared" ref="F61:N61" si="3">(E33/E$56)*100</f>
        <v>10.58308987161954</v>
      </c>
      <c r="G61" s="1">
        <f t="shared" si="3"/>
        <v>4.1688527802081712</v>
      </c>
      <c r="H61" s="1">
        <f t="shared" si="3"/>
        <v>5.9821779226624532</v>
      </c>
      <c r="I61" s="1">
        <f t="shared" si="3"/>
        <v>1.2822205488977116</v>
      </c>
      <c r="J61" s="1">
        <f t="shared" si="3"/>
        <v>3.399142084367647</v>
      </c>
      <c r="K61" s="1">
        <f t="shared" si="3"/>
        <v>1.7118816907579344</v>
      </c>
      <c r="L61" s="1">
        <f t="shared" si="3"/>
        <v>1.3723683652329355</v>
      </c>
      <c r="M61" s="1">
        <f t="shared" si="3"/>
        <v>1.4978342568407772</v>
      </c>
      <c r="N61" s="1">
        <f t="shared" si="3"/>
        <v>0.47457816973003625</v>
      </c>
      <c r="O61" s="6">
        <f t="shared" si="2"/>
        <v>1.3214212608646525</v>
      </c>
    </row>
    <row r="62" spans="2:16">
      <c r="C62" s="17" t="s">
        <v>6</v>
      </c>
      <c r="D62" s="17" t="s">
        <v>9</v>
      </c>
      <c r="E62" s="23">
        <f t="shared" ref="E62:E83" si="4">(D34/D$56)*100</f>
        <v>1.3397105802808007</v>
      </c>
      <c r="F62" s="1">
        <f t="shared" ref="F62:N62" si="5">(E34/E$56)*100</f>
        <v>1.192907430086674</v>
      </c>
      <c r="G62" s="1">
        <f t="shared" si="5"/>
        <v>0.83380339456171471</v>
      </c>
      <c r="H62" s="1">
        <f t="shared" si="5"/>
        <v>0.82307192110243921</v>
      </c>
      <c r="I62" s="1">
        <f t="shared" si="5"/>
        <v>0.33401779762716272</v>
      </c>
      <c r="J62" s="1">
        <f t="shared" si="5"/>
        <v>1.3182828334197416</v>
      </c>
      <c r="K62" s="1">
        <f t="shared" si="5"/>
        <v>0.64962025788182876</v>
      </c>
      <c r="L62" s="1">
        <f t="shared" si="5"/>
        <v>0.48087603007355106</v>
      </c>
      <c r="M62" s="1">
        <f t="shared" si="5"/>
        <v>0</v>
      </c>
      <c r="N62" s="1">
        <f t="shared" si="5"/>
        <v>0</v>
      </c>
      <c r="O62" s="6">
        <f t="shared" si="2"/>
        <v>0.46090891530946282</v>
      </c>
    </row>
    <row r="63" spans="2:16">
      <c r="C63" s="17" t="s">
        <v>10</v>
      </c>
      <c r="D63" s="17" t="s">
        <v>11</v>
      </c>
      <c r="E63" s="23">
        <f t="shared" si="4"/>
        <v>3.9669448805271861</v>
      </c>
      <c r="F63" s="1">
        <f t="shared" ref="F63:N63" si="6">(E35/E$56)*100</f>
        <v>2.6573374417019671</v>
      </c>
      <c r="G63" s="1">
        <f t="shared" si="6"/>
        <v>1.955834807348839</v>
      </c>
      <c r="H63" s="1">
        <f t="shared" si="6"/>
        <v>1.5170522148707026</v>
      </c>
      <c r="I63" s="1">
        <f t="shared" si="6"/>
        <v>0.86841325976614281</v>
      </c>
      <c r="J63" s="1">
        <f t="shared" si="6"/>
        <v>1.545734981022306</v>
      </c>
      <c r="K63" s="1">
        <f t="shared" si="6"/>
        <v>1.8412447701357835</v>
      </c>
      <c r="L63" s="1">
        <f t="shared" si="6"/>
        <v>2.0351225107964499</v>
      </c>
      <c r="M63" s="1">
        <f t="shared" si="6"/>
        <v>2.4676387684385901</v>
      </c>
      <c r="N63" s="1">
        <f t="shared" si="6"/>
        <v>1.033060580933614</v>
      </c>
      <c r="O63" s="6">
        <f t="shared" si="2"/>
        <v>1.2320784502855679</v>
      </c>
    </row>
    <row r="64" spans="2:16">
      <c r="C64" s="17" t="s">
        <v>10</v>
      </c>
      <c r="D64" s="17" t="s">
        <v>12</v>
      </c>
      <c r="E64" s="23">
        <f t="shared" si="4"/>
        <v>25.898767566100716</v>
      </c>
      <c r="F64" s="1">
        <f t="shared" ref="F64:N64" si="7">(E36/E$56)*100</f>
        <v>14.925231091916178</v>
      </c>
      <c r="G64" s="1">
        <f t="shared" si="7"/>
        <v>10.570270430702591</v>
      </c>
      <c r="H64" s="1">
        <f t="shared" si="7"/>
        <v>7.8311171849337908</v>
      </c>
      <c r="I64" s="1">
        <f t="shared" si="7"/>
        <v>4.3324668172389824</v>
      </c>
      <c r="J64" s="1">
        <f t="shared" si="7"/>
        <v>7.0081222878993348</v>
      </c>
      <c r="K64" s="1">
        <f t="shared" si="7"/>
        <v>6.5197024720365873</v>
      </c>
      <c r="L64" s="1">
        <f t="shared" si="7"/>
        <v>3.9029599983046745</v>
      </c>
      <c r="M64" s="1">
        <f t="shared" si="7"/>
        <v>4.0365190312420429</v>
      </c>
      <c r="N64" s="1">
        <f t="shared" si="7"/>
        <v>3.1894877512533086</v>
      </c>
      <c r="O64" s="6">
        <f t="shared" si="2"/>
        <v>4.3814859540702962</v>
      </c>
    </row>
    <row r="65" spans="3:15">
      <c r="C65" s="17" t="s">
        <v>10</v>
      </c>
      <c r="D65" s="17" t="s">
        <v>13</v>
      </c>
      <c r="E65" s="23">
        <f t="shared" si="4"/>
        <v>5.6983542042527588</v>
      </c>
      <c r="F65" s="1">
        <f t="shared" ref="F65:N65" si="8">(E37/E$56)*100</f>
        <v>5.176094629184429</v>
      </c>
      <c r="G65" s="1">
        <f t="shared" si="8"/>
        <v>0.83380339456171471</v>
      </c>
      <c r="H65" s="1">
        <f t="shared" si="8"/>
        <v>2.807934245870638</v>
      </c>
      <c r="I65" s="1">
        <f t="shared" si="8"/>
        <v>2.2306480478964983</v>
      </c>
      <c r="J65" s="1">
        <f t="shared" si="8"/>
        <v>2.7876887347157688</v>
      </c>
      <c r="K65" s="1">
        <f t="shared" si="8"/>
        <v>0</v>
      </c>
      <c r="L65" s="1">
        <f t="shared" si="8"/>
        <v>0</v>
      </c>
      <c r="M65" s="1">
        <f t="shared" si="8"/>
        <v>0</v>
      </c>
      <c r="N65" s="1">
        <f t="shared" si="8"/>
        <v>0</v>
      </c>
      <c r="O65" s="6">
        <f t="shared" si="2"/>
        <v>0</v>
      </c>
    </row>
    <row r="66" spans="3:15">
      <c r="C66" s="17" t="s">
        <v>14</v>
      </c>
      <c r="D66" s="17" t="s">
        <v>15</v>
      </c>
      <c r="E66" s="23">
        <f t="shared" si="4"/>
        <v>8.0249683335595279</v>
      </c>
      <c r="F66" s="1">
        <f t="shared" ref="F66:N66" si="9">(E38/E$56)*100</f>
        <v>7.1690418932608937</v>
      </c>
      <c r="G66" s="1">
        <f t="shared" si="9"/>
        <v>1.955834807348839</v>
      </c>
      <c r="H66" s="1">
        <f t="shared" si="9"/>
        <v>5.3711817340419366</v>
      </c>
      <c r="I66" s="1">
        <f t="shared" si="9"/>
        <v>3.8340610484755713</v>
      </c>
      <c r="J66" s="1">
        <f t="shared" si="9"/>
        <v>6.0283265440516249</v>
      </c>
      <c r="K66" s="1">
        <f t="shared" si="9"/>
        <v>9.2988432227081219</v>
      </c>
      <c r="L66" s="1">
        <f t="shared" si="9"/>
        <v>6.0036580750119271</v>
      </c>
      <c r="M66" s="1">
        <f t="shared" si="9"/>
        <v>6.0694775842743551</v>
      </c>
      <c r="N66" s="1">
        <f t="shared" si="9"/>
        <v>4.0474175914863109</v>
      </c>
      <c r="O66" s="6">
        <f t="shared" si="2"/>
        <v>7.3225293673029022</v>
      </c>
    </row>
    <row r="67" spans="3:15">
      <c r="C67" s="17" t="s">
        <v>14</v>
      </c>
      <c r="D67" s="17" t="s">
        <v>16</v>
      </c>
      <c r="E67" s="23">
        <f t="shared" si="4"/>
        <v>23.598299105728547</v>
      </c>
      <c r="F67" s="1">
        <f t="shared" ref="F67:N67" si="10">(E39/E$56)*100</f>
        <v>21.485107754713944</v>
      </c>
      <c r="G67" s="1">
        <f t="shared" si="10"/>
        <v>10.613700701507971</v>
      </c>
      <c r="H67" s="1">
        <f t="shared" si="10"/>
        <v>7.6034891174155614</v>
      </c>
      <c r="I67" s="1">
        <f t="shared" si="10"/>
        <v>9.2593592221010681</v>
      </c>
      <c r="J67" s="1">
        <f t="shared" si="10"/>
        <v>6.2951206269370976</v>
      </c>
      <c r="K67" s="1">
        <f t="shared" si="10"/>
        <v>6.461347552442585</v>
      </c>
      <c r="L67" s="1">
        <f t="shared" si="10"/>
        <v>5.36453763621744</v>
      </c>
      <c r="M67" s="1">
        <f t="shared" si="10"/>
        <v>3.0724249623761941</v>
      </c>
      <c r="N67" s="1">
        <f t="shared" si="10"/>
        <v>2.0899078666427173</v>
      </c>
      <c r="O67" s="6">
        <f t="shared" si="2"/>
        <v>4.3340267009821698</v>
      </c>
    </row>
    <row r="68" spans="3:15">
      <c r="C68" s="17" t="s">
        <v>14</v>
      </c>
      <c r="D68" s="17" t="s">
        <v>11</v>
      </c>
      <c r="E68" s="23">
        <f t="shared" si="4"/>
        <v>2.2547384185535631</v>
      </c>
      <c r="F68" s="1">
        <f t="shared" ref="F68:N68" si="11">(E40/E$56)*100</f>
        <v>2.8307552176590653</v>
      </c>
      <c r="G68" s="1">
        <f t="shared" si="11"/>
        <v>4.031044285170073</v>
      </c>
      <c r="H68" s="1">
        <f t="shared" si="11"/>
        <v>1.9944791886010256</v>
      </c>
      <c r="I68" s="1">
        <f t="shared" si="11"/>
        <v>1.4323370756499649</v>
      </c>
      <c r="J68" s="1">
        <f t="shared" si="11"/>
        <v>2.1840762117849231</v>
      </c>
      <c r="K68" s="1">
        <f t="shared" si="11"/>
        <v>1.9082928901641247</v>
      </c>
      <c r="L68" s="1">
        <f t="shared" si="11"/>
        <v>0.88690050225037065</v>
      </c>
      <c r="M68" s="1">
        <f t="shared" si="11"/>
        <v>1.096405694641615</v>
      </c>
      <c r="N68" s="1">
        <f t="shared" si="11"/>
        <v>0.89602283228293922</v>
      </c>
      <c r="O68" s="6">
        <f t="shared" si="2"/>
        <v>1.2382976859523116</v>
      </c>
    </row>
    <row r="69" spans="3:15">
      <c r="C69" s="17" t="s">
        <v>17</v>
      </c>
      <c r="D69" s="17" t="s">
        <v>18</v>
      </c>
      <c r="E69" s="23">
        <f t="shared" si="4"/>
        <v>7.7363147576620079</v>
      </c>
      <c r="F69" s="1">
        <f t="shared" ref="F69:N69" si="12">(E41/E$56)*100</f>
        <v>5.7558912668646194</v>
      </c>
      <c r="G69" s="1">
        <f t="shared" si="12"/>
        <v>9.0467488990138776</v>
      </c>
      <c r="H69" s="1">
        <f t="shared" si="12"/>
        <v>5.326158937548704</v>
      </c>
      <c r="I69" s="1">
        <f t="shared" si="12"/>
        <v>4.1577814394312842</v>
      </c>
      <c r="J69" s="1">
        <f t="shared" si="12"/>
        <v>3.65463744225617</v>
      </c>
      <c r="K69" s="1">
        <f t="shared" si="12"/>
        <v>5.4680943738002927</v>
      </c>
      <c r="L69" s="1">
        <f t="shared" si="12"/>
        <v>2.3642081838646596</v>
      </c>
      <c r="M69" s="1">
        <f t="shared" si="12"/>
        <v>1.5380512044118293</v>
      </c>
      <c r="N69" s="1">
        <f t="shared" si="12"/>
        <v>1.2304753062950646</v>
      </c>
      <c r="O69" s="6">
        <f t="shared" si="2"/>
        <v>1.9790551985025433</v>
      </c>
    </row>
    <row r="70" spans="3:15">
      <c r="C70" s="17" t="s">
        <v>17</v>
      </c>
      <c r="D70" s="17" t="s">
        <v>15</v>
      </c>
      <c r="E70" s="23">
        <f t="shared" si="4"/>
        <v>2.1722017924242674</v>
      </c>
      <c r="F70" s="1">
        <f t="shared" ref="F70:N70" si="13">(E42/E$56)*100</f>
        <v>2.040876213786385</v>
      </c>
      <c r="G70" s="1">
        <f t="shared" si="13"/>
        <v>3.5526387297254609</v>
      </c>
      <c r="H70" s="1">
        <f t="shared" si="13"/>
        <v>2.0294413453498272</v>
      </c>
      <c r="I70" s="1">
        <f t="shared" si="13"/>
        <v>1.7033074271274495</v>
      </c>
      <c r="J70" s="1">
        <f t="shared" si="13"/>
        <v>0.92134290485082737</v>
      </c>
      <c r="K70" s="1">
        <f t="shared" si="13"/>
        <v>2.1575586147677668</v>
      </c>
      <c r="L70" s="1">
        <f t="shared" si="13"/>
        <v>0.62552553729312987</v>
      </c>
      <c r="M70" s="1">
        <f t="shared" si="13"/>
        <v>0</v>
      </c>
      <c r="N70" s="1">
        <f t="shared" si="13"/>
        <v>0</v>
      </c>
      <c r="O70" s="6">
        <f t="shared" si="2"/>
        <v>0</v>
      </c>
    </row>
    <row r="71" spans="3:15">
      <c r="C71" s="17" t="s">
        <v>19</v>
      </c>
      <c r="D71" s="17" t="s">
        <v>20</v>
      </c>
      <c r="E71" s="23">
        <f t="shared" si="4"/>
        <v>1.807196700137518</v>
      </c>
      <c r="F71" s="1">
        <f t="shared" ref="F71:N71" si="14">(E43/E$56)*100</f>
        <v>0.99372984782069784</v>
      </c>
      <c r="G71" s="1">
        <f t="shared" si="14"/>
        <v>1.425452209072378</v>
      </c>
      <c r="H71" s="1">
        <f t="shared" si="14"/>
        <v>1.1285636760709958</v>
      </c>
      <c r="I71" s="1">
        <f t="shared" si="14"/>
        <v>1.2073497651704261</v>
      </c>
      <c r="J71" s="1">
        <f t="shared" si="14"/>
        <v>1.8646575317668261</v>
      </c>
      <c r="K71" s="1">
        <f t="shared" si="14"/>
        <v>1.2889878817812062</v>
      </c>
      <c r="L71" s="1">
        <f t="shared" si="14"/>
        <v>2.5608176997765115</v>
      </c>
      <c r="M71" s="1">
        <f t="shared" si="14"/>
        <v>3.6907487649983204</v>
      </c>
      <c r="N71" s="1">
        <f t="shared" si="14"/>
        <v>3.3309328923392312</v>
      </c>
      <c r="O71" s="6">
        <f t="shared" si="2"/>
        <v>4.1236181204759683</v>
      </c>
    </row>
    <row r="72" spans="3:15">
      <c r="C72" s="17" t="s">
        <v>19</v>
      </c>
      <c r="D72" s="17" t="s">
        <v>21</v>
      </c>
      <c r="E72" s="23">
        <f t="shared" si="4"/>
        <v>1.1614287557539782</v>
      </c>
      <c r="F72" s="1">
        <f t="shared" ref="F72:N72" si="15">(E44/E$56)*100</f>
        <v>5.4655293464239234</v>
      </c>
      <c r="G72" s="1">
        <f t="shared" si="15"/>
        <v>11.015857755495384</v>
      </c>
      <c r="H72" s="1">
        <f t="shared" si="15"/>
        <v>14.505702276952032</v>
      </c>
      <c r="I72" s="1">
        <f t="shared" si="15"/>
        <v>19.03427903108388</v>
      </c>
      <c r="J72" s="1">
        <f t="shared" si="15"/>
        <v>19.839614720689667</v>
      </c>
      <c r="K72" s="1">
        <f t="shared" si="15"/>
        <v>18.747349503718944</v>
      </c>
      <c r="L72" s="1">
        <f t="shared" si="15"/>
        <v>27.352436506941324</v>
      </c>
      <c r="M72" s="1">
        <f t="shared" si="15"/>
        <v>30.330926132622821</v>
      </c>
      <c r="N72" s="1">
        <f t="shared" si="15"/>
        <v>29.89533734356009</v>
      </c>
      <c r="O72" s="6">
        <f t="shared" si="2"/>
        <v>31.473598322885358</v>
      </c>
    </row>
    <row r="73" spans="3:15">
      <c r="C73" s="17" t="s">
        <v>19</v>
      </c>
      <c r="D73" s="17" t="s">
        <v>22</v>
      </c>
      <c r="E73" s="23">
        <f t="shared" si="4"/>
        <v>1.9542122318597626</v>
      </c>
      <c r="F73" s="1">
        <f t="shared" ref="F73:N73" si="16">(E45/E$56)*100</f>
        <v>6.9050215583639645</v>
      </c>
      <c r="G73" s="1">
        <f t="shared" si="16"/>
        <v>14.308561745684688</v>
      </c>
      <c r="H73" s="1">
        <f t="shared" si="16"/>
        <v>17.717317962032162</v>
      </c>
      <c r="I73" s="1">
        <f t="shared" si="16"/>
        <v>23.870315276132562</v>
      </c>
      <c r="J73" s="1">
        <f t="shared" si="16"/>
        <v>22.465254245866323</v>
      </c>
      <c r="K73" s="1">
        <f t="shared" si="16"/>
        <v>23.490346351248547</v>
      </c>
      <c r="L73" s="1">
        <f t="shared" si="16"/>
        <v>25.612836934800338</v>
      </c>
      <c r="M73" s="1">
        <f t="shared" si="16"/>
        <v>27.621892186842263</v>
      </c>
      <c r="N73" s="1">
        <f t="shared" si="16"/>
        <v>29.9424095033194</v>
      </c>
      <c r="O73" s="6">
        <f t="shared" si="2"/>
        <v>27.643689896678215</v>
      </c>
    </row>
    <row r="74" spans="3:15">
      <c r="C74" s="17" t="s">
        <v>19</v>
      </c>
      <c r="D74" s="17" t="s">
        <v>23</v>
      </c>
      <c r="E74" s="23">
        <f t="shared" si="4"/>
        <v>0.74047858831105162</v>
      </c>
      <c r="F74" s="1">
        <f t="shared" ref="F74:N74" si="17">(E46/E$56)*100</f>
        <v>2.6969131027178563</v>
      </c>
      <c r="G74" s="1">
        <f t="shared" si="17"/>
        <v>6.3145802340394894</v>
      </c>
      <c r="H74" s="1">
        <f t="shared" si="17"/>
        <v>7.380549050815806</v>
      </c>
      <c r="I74" s="1">
        <f t="shared" si="17"/>
        <v>8.4015914589277898</v>
      </c>
      <c r="J74" s="1">
        <f t="shared" si="17"/>
        <v>7.1581374016157673</v>
      </c>
      <c r="K74" s="1">
        <f t="shared" si="17"/>
        <v>7.7937954837764805</v>
      </c>
      <c r="L74" s="1">
        <f t="shared" si="17"/>
        <v>10.311460951575979</v>
      </c>
      <c r="M74" s="1">
        <f t="shared" si="17"/>
        <v>7.4674943235151572</v>
      </c>
      <c r="N74" s="1">
        <f t="shared" si="17"/>
        <v>7.4393629457991191</v>
      </c>
      <c r="O74" s="6">
        <f t="shared" si="2"/>
        <v>6.3468063797935361</v>
      </c>
    </row>
    <row r="75" spans="3:15">
      <c r="C75" s="17" t="s">
        <v>19</v>
      </c>
      <c r="D75" s="17" t="s">
        <v>24</v>
      </c>
      <c r="E75" s="23">
        <f t="shared" si="4"/>
        <v>0.11926354970805554</v>
      </c>
      <c r="F75" s="1">
        <f t="shared" ref="F75:N75" si="18">(E47/E$56)*100</f>
        <v>0.99306751385513492</v>
      </c>
      <c r="G75" s="1">
        <f t="shared" si="18"/>
        <v>1.8172921285528381</v>
      </c>
      <c r="H75" s="1">
        <f t="shared" si="18"/>
        <v>1.0966948871510591</v>
      </c>
      <c r="I75" s="1">
        <f t="shared" si="18"/>
        <v>0.91961083831356394</v>
      </c>
      <c r="J75" s="1">
        <f t="shared" si="18"/>
        <v>0.90709814563689761</v>
      </c>
      <c r="K75" s="1">
        <f t="shared" si="18"/>
        <v>1.3343791746229487</v>
      </c>
      <c r="L75" s="1">
        <f t="shared" si="18"/>
        <v>2.0541918290624523</v>
      </c>
      <c r="M75" s="1">
        <f t="shared" si="18"/>
        <v>1.2236329232922778</v>
      </c>
      <c r="N75" s="1">
        <f t="shared" si="18"/>
        <v>1.1945504013747494</v>
      </c>
      <c r="O75" s="6">
        <f t="shared" si="2"/>
        <v>1.4683795415975578</v>
      </c>
    </row>
    <row r="76" spans="3:15">
      <c r="C76" s="17" t="s">
        <v>25</v>
      </c>
      <c r="D76" s="17" t="s">
        <v>26</v>
      </c>
      <c r="E76" s="23">
        <f t="shared" si="4"/>
        <v>0.11019855113886924</v>
      </c>
      <c r="F76" s="1">
        <f t="shared" ref="F76:N76" si="19">(E48/E$56)*100</f>
        <v>0.86028278446239614</v>
      </c>
      <c r="G76" s="1">
        <f t="shared" si="19"/>
        <v>1.4798535690290036</v>
      </c>
      <c r="H76" s="1">
        <f t="shared" si="19"/>
        <v>1.0468759965408732</v>
      </c>
      <c r="I76" s="1">
        <f t="shared" si="19"/>
        <v>0.56479123497666628</v>
      </c>
      <c r="J76" s="1">
        <f t="shared" si="19"/>
        <v>0.3999942517859596</v>
      </c>
      <c r="K76" s="1">
        <f t="shared" si="19"/>
        <v>0.86191162750372186</v>
      </c>
      <c r="L76" s="1">
        <f t="shared" si="19"/>
        <v>1.0406112616512411</v>
      </c>
      <c r="M76" s="1">
        <f t="shared" si="19"/>
        <v>0.7555272000868728</v>
      </c>
      <c r="N76" s="1">
        <f t="shared" si="19"/>
        <v>0.86692179069191477</v>
      </c>
      <c r="O76" s="6">
        <f t="shared" si="2"/>
        <v>0.63521022603880983</v>
      </c>
    </row>
    <row r="77" spans="3:15">
      <c r="C77" s="17" t="s">
        <v>25</v>
      </c>
      <c r="D77" s="17" t="s">
        <v>27</v>
      </c>
      <c r="E77" s="23">
        <f t="shared" si="4"/>
        <v>0.12051307818073777</v>
      </c>
      <c r="F77" s="1">
        <f t="shared" ref="F77:N77" si="20">(E49/E$56)*100</f>
        <v>1.3118999425182447</v>
      </c>
      <c r="G77" s="1">
        <f t="shared" si="20"/>
        <v>2.4356472030164058</v>
      </c>
      <c r="H77" s="1">
        <f t="shared" si="20"/>
        <v>1.1583186326684201</v>
      </c>
      <c r="I77" s="1">
        <f t="shared" si="20"/>
        <v>0.79093995212691104</v>
      </c>
      <c r="J77" s="1">
        <f t="shared" si="20"/>
        <v>0.49452142426126849</v>
      </c>
      <c r="K77" s="1">
        <f t="shared" si="20"/>
        <v>0.68399994691572108</v>
      </c>
      <c r="L77" s="1">
        <f t="shared" si="20"/>
        <v>0.59232108272135353</v>
      </c>
      <c r="M77" s="1">
        <f t="shared" si="20"/>
        <v>0.39300191966541548</v>
      </c>
      <c r="N77" s="1">
        <f t="shared" si="20"/>
        <v>0.4783049222547594</v>
      </c>
      <c r="O77" s="6">
        <f t="shared" si="2"/>
        <v>0.36941396271697524</v>
      </c>
    </row>
    <row r="78" spans="3:15">
      <c r="C78" s="17" t="s">
        <v>28</v>
      </c>
      <c r="D78" s="17" t="s">
        <v>29</v>
      </c>
      <c r="E78" s="23">
        <f t="shared" si="4"/>
        <v>5.8567797072457767E-2</v>
      </c>
      <c r="F78" s="1">
        <f t="shared" ref="F78:N78" si="21">(E50/E$56)*100</f>
        <v>0.84404565570242229</v>
      </c>
      <c r="G78" s="1">
        <f t="shared" si="21"/>
        <v>1.3600865597188798</v>
      </c>
      <c r="H78" s="1">
        <f t="shared" si="21"/>
        <v>1.5739215530783786</v>
      </c>
      <c r="I78" s="1">
        <f t="shared" si="21"/>
        <v>1.6817291727976995</v>
      </c>
      <c r="J78" s="1">
        <f t="shared" si="21"/>
        <v>1.5792253168745398</v>
      </c>
      <c r="K78" s="1">
        <f t="shared" si="21"/>
        <v>0.97865375910471819</v>
      </c>
      <c r="L78" s="1">
        <f t="shared" si="21"/>
        <v>1.205355486901978</v>
      </c>
      <c r="M78" s="1">
        <f t="shared" si="21"/>
        <v>1.6549153571252115</v>
      </c>
      <c r="N78" s="1">
        <f t="shared" si="21"/>
        <v>2.1822285692303365</v>
      </c>
      <c r="O78" s="6">
        <f t="shared" si="2"/>
        <v>1.1868308950773228</v>
      </c>
    </row>
    <row r="79" spans="3:15">
      <c r="C79" s="17" t="s">
        <v>28</v>
      </c>
      <c r="D79" s="17" t="s">
        <v>30</v>
      </c>
      <c r="E79" s="23">
        <f t="shared" si="4"/>
        <v>4.555942246080244E-2</v>
      </c>
      <c r="F79" s="1">
        <f t="shared" ref="F79:N79" si="22">(E51/E$56)*100</f>
        <v>2.5034800197010196</v>
      </c>
      <c r="G79" s="1">
        <f t="shared" si="22"/>
        <v>5.3486947760552361</v>
      </c>
      <c r="H79" s="1">
        <f t="shared" si="22"/>
        <v>5.5258090104832247</v>
      </c>
      <c r="I79" s="1">
        <f t="shared" si="22"/>
        <v>6.1757931455922028</v>
      </c>
      <c r="J79" s="1">
        <f t="shared" si="22"/>
        <v>3.9932462005156051</v>
      </c>
      <c r="K79" s="1">
        <f t="shared" si="22"/>
        <v>3.7510165699579616</v>
      </c>
      <c r="L79" s="1">
        <f t="shared" si="22"/>
        <v>2.932233219129726</v>
      </c>
      <c r="M79" s="1">
        <f t="shared" si="22"/>
        <v>3.654912980750149</v>
      </c>
      <c r="N79" s="1">
        <f t="shared" si="22"/>
        <v>6.1550010457683602</v>
      </c>
      <c r="O79" s="6">
        <f t="shared" si="2"/>
        <v>2.3663552246866537</v>
      </c>
    </row>
    <row r="80" spans="3:15">
      <c r="C80" s="17" t="s">
        <v>28</v>
      </c>
      <c r="D80" s="17" t="s">
        <v>31</v>
      </c>
      <c r="E80" s="23">
        <f t="shared" si="4"/>
        <v>2.0013655118191118E-2</v>
      </c>
      <c r="F80" s="1">
        <f t="shared" ref="F80:N80" si="23">(E52/E$56)*100</f>
        <v>2.1375751698326293</v>
      </c>
      <c r="G80" s="1">
        <f t="shared" si="23"/>
        <v>4.9847956963065734</v>
      </c>
      <c r="H80" s="1">
        <f t="shared" si="23"/>
        <v>4.9368861347603055</v>
      </c>
      <c r="I80" s="1">
        <f t="shared" si="23"/>
        <v>5.6976251074324198</v>
      </c>
      <c r="J80" s="1">
        <f t="shared" si="23"/>
        <v>4.2027857683400009</v>
      </c>
      <c r="K80" s="1">
        <f t="shared" si="23"/>
        <v>3.6232204030597952</v>
      </c>
      <c r="L80" s="1">
        <f t="shared" si="23"/>
        <v>2.0985237592468233</v>
      </c>
      <c r="M80" s="1">
        <f t="shared" si="23"/>
        <v>2.3751470385736035</v>
      </c>
      <c r="N80" s="1">
        <f t="shared" si="23"/>
        <v>4.2524661084686297</v>
      </c>
      <c r="O80" s="6">
        <f t="shared" si="2"/>
        <v>1.4530321880326966</v>
      </c>
    </row>
    <row r="81" spans="3:20">
      <c r="C81" s="17" t="s">
        <v>28</v>
      </c>
      <c r="D81" s="17" t="s">
        <v>32</v>
      </c>
      <c r="E81" s="23">
        <f t="shared" si="4"/>
        <v>1.1872896511838558E-2</v>
      </c>
      <c r="F81" s="1">
        <f t="shared" ref="F81:N81" si="24">(E53/E$56)*100</f>
        <v>0.55740038663373848</v>
      </c>
      <c r="G81" s="1">
        <f t="shared" si="24"/>
        <v>1.2192913649342314</v>
      </c>
      <c r="H81" s="1">
        <f t="shared" si="24"/>
        <v>1.463424485021771</v>
      </c>
      <c r="I81" s="1">
        <f t="shared" si="24"/>
        <v>1.4578064447006389</v>
      </c>
      <c r="J81" s="1">
        <f t="shared" si="24"/>
        <v>1.1772055670131625</v>
      </c>
      <c r="K81" s="1">
        <f t="shared" si="24"/>
        <v>0.98695524232136844</v>
      </c>
      <c r="L81" s="1">
        <f t="shared" si="24"/>
        <v>0.75885527702649525</v>
      </c>
      <c r="M81" s="1">
        <f t="shared" si="24"/>
        <v>0.63880319035760402</v>
      </c>
      <c r="N81" s="1">
        <f t="shared" si="24"/>
        <v>0.77771908293343506</v>
      </c>
      <c r="O81" s="6">
        <f t="shared" si="2"/>
        <v>0.31645200009998026</v>
      </c>
    </row>
    <row r="82" spans="3:20">
      <c r="C82" s="17" t="s">
        <v>33</v>
      </c>
      <c r="D82" s="17" t="s">
        <v>34</v>
      </c>
      <c r="E82" s="23">
        <f t="shared" si="4"/>
        <v>0</v>
      </c>
      <c r="F82" s="1">
        <f t="shared" ref="F82:N82" si="25">(E54/E$56)*100</f>
        <v>0.2314278109832599</v>
      </c>
      <c r="G82" s="1">
        <f t="shared" si="25"/>
        <v>0.30646567836472505</v>
      </c>
      <c r="H82" s="1">
        <f t="shared" si="25"/>
        <v>0.42193456473193763</v>
      </c>
      <c r="I82" s="1">
        <f t="shared" si="25"/>
        <v>0.34299495683162373</v>
      </c>
      <c r="J82" s="1">
        <f t="shared" si="25"/>
        <v>0.18135372051450027</v>
      </c>
      <c r="K82" s="1">
        <f t="shared" si="25"/>
        <v>0.11557134084097584</v>
      </c>
      <c r="L82" s="1">
        <f t="shared" si="25"/>
        <v>0.14509314350793218</v>
      </c>
      <c r="M82" s="1">
        <f t="shared" si="25"/>
        <v>0.11877362028112017</v>
      </c>
      <c r="N82" s="1">
        <f t="shared" si="25"/>
        <v>0.17982157815615971</v>
      </c>
      <c r="O82" s="6">
        <f t="shared" si="2"/>
        <v>7.6805296290005237E-2</v>
      </c>
    </row>
    <row r="83" spans="3:20" ht="15" thickBot="1">
      <c r="C83" s="18" t="s">
        <v>33</v>
      </c>
      <c r="D83" s="18" t="s">
        <v>35</v>
      </c>
      <c r="E83" s="24">
        <f t="shared" si="4"/>
        <v>0</v>
      </c>
      <c r="F83" s="25">
        <f t="shared" ref="F83:N83" si="26">(E55/E$56)*100</f>
        <v>0.21349163256163817</v>
      </c>
      <c r="G83" s="25">
        <f t="shared" si="26"/>
        <v>0.31260480814130287</v>
      </c>
      <c r="H83" s="25">
        <f t="shared" si="26"/>
        <v>0.50072175076700509</v>
      </c>
      <c r="I83" s="25">
        <f t="shared" si="26"/>
        <v>0.36340845945329725</v>
      </c>
      <c r="J83" s="25">
        <f t="shared" si="26"/>
        <v>0.26937567990449857</v>
      </c>
      <c r="K83" s="25">
        <f t="shared" si="26"/>
        <v>0.23343574826687688</v>
      </c>
      <c r="L83" s="25">
        <f t="shared" si="26"/>
        <v>0.22582357919739951</v>
      </c>
      <c r="M83" s="25">
        <f t="shared" si="26"/>
        <v>0.2135660552431736</v>
      </c>
      <c r="N83" s="25">
        <f t="shared" si="26"/>
        <v>0.30856919910053954</v>
      </c>
      <c r="O83" s="9">
        <f t="shared" si="2"/>
        <v>0.10000139754450564</v>
      </c>
    </row>
    <row r="84" spans="3:20">
      <c r="E84">
        <f t="shared" ref="E84:O84" si="27">E60+E61+E62+E63+E64+E65+E66+E67+E68+E69+E70+E71+E72+E73+E74+E75+E76+E77+E78+E79+E80+E81+E82+E83</f>
        <v>100</v>
      </c>
      <c r="F84">
        <f t="shared" si="27"/>
        <v>100.00000000000004</v>
      </c>
      <c r="G84">
        <f t="shared" si="27"/>
        <v>100.00000000000001</v>
      </c>
      <c r="H84">
        <f t="shared" si="27"/>
        <v>100.00000000000003</v>
      </c>
      <c r="I84">
        <f t="shared" si="27"/>
        <v>99.999999999999972</v>
      </c>
      <c r="J84">
        <f t="shared" si="27"/>
        <v>99.999999999999986</v>
      </c>
      <c r="K84">
        <f t="shared" si="27"/>
        <v>99.999999999999957</v>
      </c>
      <c r="L84">
        <f t="shared" si="27"/>
        <v>100</v>
      </c>
      <c r="M84">
        <f t="shared" si="27"/>
        <v>100</v>
      </c>
      <c r="N84">
        <f t="shared" si="27"/>
        <v>99.999999999999986</v>
      </c>
      <c r="O84">
        <f t="shared" si="27"/>
        <v>99.999999999999957</v>
      </c>
      <c r="P84" t="s">
        <v>40</v>
      </c>
    </row>
    <row r="86" spans="3:20" ht="15" thickBot="1">
      <c r="C86" s="43" t="s">
        <v>41</v>
      </c>
    </row>
    <row r="87" spans="3:20" ht="13.9" customHeight="1">
      <c r="C87" s="29" t="s">
        <v>42</v>
      </c>
      <c r="D87" s="30" t="s">
        <v>2</v>
      </c>
      <c r="E87" s="30" t="s">
        <v>43</v>
      </c>
      <c r="F87" s="30" t="s">
        <v>44</v>
      </c>
      <c r="G87" s="30"/>
      <c r="H87" s="30" t="s">
        <v>43</v>
      </c>
      <c r="I87" s="30" t="s">
        <v>44</v>
      </c>
      <c r="J87" s="30"/>
      <c r="K87" s="30" t="s">
        <v>43</v>
      </c>
      <c r="L87" s="30" t="s">
        <v>44</v>
      </c>
      <c r="M87" s="30"/>
      <c r="N87" s="30" t="s">
        <v>43</v>
      </c>
      <c r="O87" s="30" t="s">
        <v>44</v>
      </c>
      <c r="P87" s="30"/>
      <c r="Q87" s="30" t="s">
        <v>43</v>
      </c>
      <c r="R87" s="30" t="s">
        <v>44</v>
      </c>
      <c r="S87" s="31"/>
    </row>
    <row r="88" spans="3:20" ht="15" thickBot="1">
      <c r="C88" s="32"/>
      <c r="E88">
        <v>1</v>
      </c>
      <c r="F88">
        <v>0</v>
      </c>
      <c r="G88">
        <v>0</v>
      </c>
      <c r="H88">
        <v>1</v>
      </c>
      <c r="I88">
        <v>0</v>
      </c>
      <c r="J88">
        <v>0</v>
      </c>
      <c r="K88">
        <v>1</v>
      </c>
      <c r="L88">
        <v>0</v>
      </c>
      <c r="M88">
        <v>0</v>
      </c>
      <c r="N88">
        <v>1</v>
      </c>
      <c r="O88">
        <v>0</v>
      </c>
      <c r="P88">
        <v>0</v>
      </c>
      <c r="Q88">
        <v>1</v>
      </c>
      <c r="S88" s="33"/>
    </row>
    <row r="89" spans="3:20">
      <c r="C89" s="137">
        <v>20</v>
      </c>
      <c r="D89" s="138" t="s">
        <v>6</v>
      </c>
      <c r="E89" s="138">
        <v>2</v>
      </c>
      <c r="F89" s="138">
        <v>0</v>
      </c>
      <c r="G89" s="138">
        <f>E62</f>
        <v>1.3397105802808007</v>
      </c>
      <c r="H89" s="138">
        <v>2</v>
      </c>
      <c r="I89" s="139">
        <f>G89</f>
        <v>1.3397105802808007</v>
      </c>
      <c r="J89" s="139">
        <f>I89+E61</f>
        <v>13.310383807645389</v>
      </c>
      <c r="K89" s="138">
        <v>2</v>
      </c>
      <c r="L89" s="139">
        <f>J89</f>
        <v>13.310383807645389</v>
      </c>
      <c r="M89" s="139">
        <f>L89+E60</f>
        <v>14.500105714938195</v>
      </c>
      <c r="N89" s="138">
        <v>2</v>
      </c>
      <c r="O89" s="138"/>
      <c r="P89" s="138"/>
      <c r="Q89" s="138">
        <v>2</v>
      </c>
      <c r="R89" s="138"/>
      <c r="S89" s="140"/>
    </row>
    <row r="90" spans="3:20">
      <c r="C90" s="141"/>
      <c r="D90" s="142" t="s">
        <v>45</v>
      </c>
      <c r="E90" s="142">
        <v>3</v>
      </c>
      <c r="F90" s="142">
        <v>0</v>
      </c>
      <c r="G90" s="143">
        <f>E65</f>
        <v>5.6983542042527588</v>
      </c>
      <c r="H90" s="142">
        <v>3</v>
      </c>
      <c r="I90" s="143">
        <f>G90</f>
        <v>5.6983542042527588</v>
      </c>
      <c r="J90" s="143">
        <f>I90+E64</f>
        <v>31.597121770353475</v>
      </c>
      <c r="K90" s="142">
        <v>3</v>
      </c>
      <c r="L90" s="143">
        <f>J90</f>
        <v>31.597121770353475</v>
      </c>
      <c r="M90" s="143">
        <f>L90+E63</f>
        <v>35.564066650880662</v>
      </c>
      <c r="N90" s="142">
        <v>3</v>
      </c>
      <c r="O90" s="142"/>
      <c r="P90" s="142"/>
      <c r="Q90" s="142">
        <v>3</v>
      </c>
      <c r="R90" s="142"/>
      <c r="S90" s="144"/>
    </row>
    <row r="91" spans="3:20">
      <c r="C91" s="141"/>
      <c r="D91" s="142" t="s">
        <v>46</v>
      </c>
      <c r="E91" s="142">
        <v>4</v>
      </c>
      <c r="F91" s="142">
        <v>0</v>
      </c>
      <c r="G91" s="143">
        <f>E68</f>
        <v>2.2547384185535631</v>
      </c>
      <c r="H91" s="142">
        <v>4</v>
      </c>
      <c r="I91" s="143">
        <f>E68</f>
        <v>2.2547384185535631</v>
      </c>
      <c r="J91" s="143">
        <f>I91+E67</f>
        <v>25.853037524282108</v>
      </c>
      <c r="K91" s="142">
        <v>4</v>
      </c>
      <c r="L91" s="143">
        <f>J91</f>
        <v>25.853037524282108</v>
      </c>
      <c r="M91" s="143">
        <f>L91+E66</f>
        <v>33.878005857841636</v>
      </c>
      <c r="N91" s="142">
        <v>4</v>
      </c>
      <c r="O91" s="142"/>
      <c r="P91" s="142"/>
      <c r="Q91" s="142">
        <v>4</v>
      </c>
      <c r="R91" s="142"/>
      <c r="S91" s="144"/>
    </row>
    <row r="92" spans="3:20">
      <c r="C92" s="141"/>
      <c r="D92" s="142" t="s">
        <v>47</v>
      </c>
      <c r="E92" s="142">
        <v>5</v>
      </c>
      <c r="F92" s="142">
        <v>0</v>
      </c>
      <c r="G92" s="143">
        <f>E70</f>
        <v>2.1722017924242674</v>
      </c>
      <c r="H92" s="142">
        <v>5</v>
      </c>
      <c r="I92" s="143">
        <f>E70</f>
        <v>2.1722017924242674</v>
      </c>
      <c r="J92" s="142">
        <f>E70+E69</f>
        <v>9.9085165500862757</v>
      </c>
      <c r="K92" s="142">
        <v>5</v>
      </c>
      <c r="L92" s="143"/>
      <c r="M92" s="142"/>
      <c r="N92" s="142">
        <v>5</v>
      </c>
      <c r="O92" s="142"/>
      <c r="P92" s="142"/>
      <c r="Q92" s="142">
        <v>5</v>
      </c>
      <c r="R92" s="142"/>
      <c r="S92" s="144"/>
      <c r="T92" s="142" t="s">
        <v>48</v>
      </c>
    </row>
    <row r="93" spans="3:20">
      <c r="C93" s="141"/>
      <c r="D93" s="142" t="s">
        <v>49</v>
      </c>
      <c r="E93" s="142">
        <v>6</v>
      </c>
      <c r="F93" s="142">
        <v>0</v>
      </c>
      <c r="G93" s="143">
        <f>E75</f>
        <v>0.11926354970805554</v>
      </c>
      <c r="H93" s="142">
        <v>6</v>
      </c>
      <c r="I93" s="143">
        <f>E75</f>
        <v>0.11926354970805554</v>
      </c>
      <c r="J93" s="143">
        <f>I93+E74</f>
        <v>0.85974213801910715</v>
      </c>
      <c r="K93" s="142">
        <v>6</v>
      </c>
      <c r="L93" s="143">
        <f>J93</f>
        <v>0.85974213801910715</v>
      </c>
      <c r="M93" s="143">
        <f>L93+E73</f>
        <v>2.8139543698788696</v>
      </c>
      <c r="N93" s="142">
        <v>6</v>
      </c>
      <c r="O93" s="143">
        <f>M93</f>
        <v>2.8139543698788696</v>
      </c>
      <c r="P93" s="143">
        <f>O93+E72</f>
        <v>3.975383125632848</v>
      </c>
      <c r="Q93" s="142">
        <v>6</v>
      </c>
      <c r="R93" s="143">
        <f>P93</f>
        <v>3.975383125632848</v>
      </c>
      <c r="S93" s="145">
        <f>R93+E71</f>
        <v>5.782579825770366</v>
      </c>
    </row>
    <row r="94" spans="3:20">
      <c r="C94" s="141"/>
      <c r="D94" s="142" t="s">
        <v>50</v>
      </c>
      <c r="E94" s="142">
        <v>7</v>
      </c>
      <c r="F94" s="142">
        <v>0</v>
      </c>
      <c r="G94" s="143">
        <f>E77</f>
        <v>0.12051307818073777</v>
      </c>
      <c r="H94" s="142">
        <v>7</v>
      </c>
      <c r="I94" s="143">
        <f>G94</f>
        <v>0.12051307818073777</v>
      </c>
      <c r="J94" s="143">
        <f>I94+E76</f>
        <v>0.23071162931960701</v>
      </c>
      <c r="K94" s="142">
        <v>7</v>
      </c>
      <c r="L94" s="143"/>
      <c r="M94" s="143"/>
      <c r="N94" s="142">
        <v>7</v>
      </c>
      <c r="O94" s="143"/>
      <c r="P94" s="142"/>
      <c r="Q94" s="142">
        <v>7</v>
      </c>
      <c r="R94" s="142"/>
      <c r="S94" s="144"/>
    </row>
    <row r="95" spans="3:20">
      <c r="C95" s="141"/>
      <c r="D95" s="142" t="s">
        <v>51</v>
      </c>
      <c r="E95" s="142">
        <v>8</v>
      </c>
      <c r="F95" s="142">
        <v>0</v>
      </c>
      <c r="G95" s="143">
        <f>E81</f>
        <v>1.1872896511838558E-2</v>
      </c>
      <c r="H95" s="142">
        <v>8</v>
      </c>
      <c r="I95" s="143">
        <f>G95</f>
        <v>1.1872896511838558E-2</v>
      </c>
      <c r="J95" s="143">
        <f>I95+E80</f>
        <v>3.188655163002968E-2</v>
      </c>
      <c r="K95" s="142">
        <v>8</v>
      </c>
      <c r="L95" s="143">
        <f>J95</f>
        <v>3.188655163002968E-2</v>
      </c>
      <c r="M95" s="143">
        <f>L95+E79</f>
        <v>7.744597409083212E-2</v>
      </c>
      <c r="N95" s="142">
        <v>8</v>
      </c>
      <c r="O95" s="143">
        <f>M95</f>
        <v>7.744597409083212E-2</v>
      </c>
      <c r="P95" s="143">
        <f>O95+E78</f>
        <v>0.13601377116328989</v>
      </c>
      <c r="Q95" s="142">
        <v>8</v>
      </c>
      <c r="R95" s="142"/>
      <c r="S95" s="144"/>
    </row>
    <row r="96" spans="3:20" ht="15" thickBot="1">
      <c r="C96" s="146"/>
      <c r="D96" s="147" t="s">
        <v>52</v>
      </c>
      <c r="E96" s="147">
        <v>9</v>
      </c>
      <c r="F96" s="147">
        <v>0</v>
      </c>
      <c r="G96" s="148">
        <f>E82</f>
        <v>0</v>
      </c>
      <c r="H96" s="147">
        <v>9</v>
      </c>
      <c r="I96" s="148"/>
      <c r="J96" s="148"/>
      <c r="K96" s="147">
        <v>9</v>
      </c>
      <c r="L96" s="148"/>
      <c r="M96" s="147"/>
      <c r="N96" s="147">
        <v>9</v>
      </c>
      <c r="O96" s="148"/>
      <c r="P96" s="147"/>
      <c r="Q96" s="147">
        <v>9</v>
      </c>
      <c r="R96" s="147"/>
      <c r="S96" s="149"/>
    </row>
    <row r="97" spans="3:19">
      <c r="C97" s="32"/>
      <c r="E97">
        <v>10</v>
      </c>
      <c r="F97">
        <v>0</v>
      </c>
      <c r="G97">
        <v>0</v>
      </c>
      <c r="H97">
        <v>10</v>
      </c>
      <c r="I97">
        <v>0</v>
      </c>
      <c r="J97">
        <v>0</v>
      </c>
      <c r="K97">
        <v>10</v>
      </c>
      <c r="L97">
        <v>0</v>
      </c>
      <c r="M97">
        <v>0</v>
      </c>
      <c r="N97">
        <v>10</v>
      </c>
      <c r="O97">
        <v>0</v>
      </c>
      <c r="P97">
        <v>0</v>
      </c>
      <c r="Q97">
        <v>10</v>
      </c>
      <c r="S97" s="33"/>
    </row>
    <row r="98" spans="3:19">
      <c r="C98" s="32">
        <v>100</v>
      </c>
      <c r="D98" t="s">
        <v>6</v>
      </c>
      <c r="E98">
        <v>11</v>
      </c>
      <c r="F98">
        <v>0</v>
      </c>
      <c r="G98" s="19">
        <f>F62</f>
        <v>1.192907430086674</v>
      </c>
      <c r="H98">
        <v>11</v>
      </c>
      <c r="I98" s="19">
        <f t="shared" ref="I98:I105" si="28">G98</f>
        <v>1.192907430086674</v>
      </c>
      <c r="J98" s="19">
        <f>I98+F61</f>
        <v>11.775997301706214</v>
      </c>
      <c r="K98">
        <v>11</v>
      </c>
      <c r="L98" s="19">
        <f>J98</f>
        <v>11.775997301706214</v>
      </c>
      <c r="M98" s="19">
        <f>L98+F60</f>
        <v>12.245799719335617</v>
      </c>
      <c r="N98">
        <v>11</v>
      </c>
      <c r="O98" s="19"/>
      <c r="Q98">
        <v>11</v>
      </c>
      <c r="S98" s="33"/>
    </row>
    <row r="99" spans="3:19">
      <c r="C99" s="32"/>
      <c r="D99" t="s">
        <v>45</v>
      </c>
      <c r="E99">
        <v>12</v>
      </c>
      <c r="F99">
        <v>0</v>
      </c>
      <c r="G99" s="19">
        <f>F65</f>
        <v>5.176094629184429</v>
      </c>
      <c r="H99">
        <v>12</v>
      </c>
      <c r="I99" s="19">
        <f t="shared" si="28"/>
        <v>5.176094629184429</v>
      </c>
      <c r="J99" s="19">
        <f>I99+F64</f>
        <v>20.101325721100608</v>
      </c>
      <c r="K99">
        <v>12</v>
      </c>
      <c r="L99" s="19">
        <f>J99</f>
        <v>20.101325721100608</v>
      </c>
      <c r="M99" s="19">
        <f>L99+F63</f>
        <v>22.758663162802574</v>
      </c>
      <c r="N99">
        <v>12</v>
      </c>
      <c r="O99" s="19"/>
      <c r="Q99">
        <v>12</v>
      </c>
      <c r="S99" s="33"/>
    </row>
    <row r="100" spans="3:19">
      <c r="C100" s="32"/>
      <c r="D100" t="s">
        <v>46</v>
      </c>
      <c r="E100">
        <v>13</v>
      </c>
      <c r="F100">
        <v>0</v>
      </c>
      <c r="G100" s="19">
        <f>F68</f>
        <v>2.8307552176590653</v>
      </c>
      <c r="H100">
        <v>13</v>
      </c>
      <c r="I100" s="19">
        <f t="shared" si="28"/>
        <v>2.8307552176590653</v>
      </c>
      <c r="J100" s="19">
        <f>I100+F67</f>
        <v>24.315862972373008</v>
      </c>
      <c r="K100">
        <v>13</v>
      </c>
      <c r="L100" s="19">
        <f>J100</f>
        <v>24.315862972373008</v>
      </c>
      <c r="M100" s="19">
        <f>L100+F66</f>
        <v>31.484904865633901</v>
      </c>
      <c r="N100">
        <v>13</v>
      </c>
      <c r="O100" s="19"/>
      <c r="Q100">
        <v>13</v>
      </c>
      <c r="S100" s="33"/>
    </row>
    <row r="101" spans="3:19">
      <c r="C101" s="32"/>
      <c r="D101" t="s">
        <v>47</v>
      </c>
      <c r="E101">
        <v>14</v>
      </c>
      <c r="F101">
        <v>0</v>
      </c>
      <c r="G101" s="19">
        <f>F70</f>
        <v>2.040876213786385</v>
      </c>
      <c r="H101">
        <v>14</v>
      </c>
      <c r="I101" s="19">
        <f t="shared" si="28"/>
        <v>2.040876213786385</v>
      </c>
      <c r="J101" s="19">
        <f>I101+F69</f>
        <v>7.7967674806510043</v>
      </c>
      <c r="K101">
        <v>14</v>
      </c>
      <c r="L101" s="19"/>
      <c r="M101" s="19"/>
      <c r="N101">
        <v>14</v>
      </c>
      <c r="O101" s="19"/>
      <c r="P101" s="19"/>
      <c r="Q101">
        <v>14</v>
      </c>
      <c r="S101" s="33"/>
    </row>
    <row r="102" spans="3:19">
      <c r="C102" s="32"/>
      <c r="D102" t="s">
        <v>49</v>
      </c>
      <c r="E102">
        <v>15</v>
      </c>
      <c r="F102">
        <v>0</v>
      </c>
      <c r="G102" s="19">
        <f>F75</f>
        <v>0.99306751385513492</v>
      </c>
      <c r="H102">
        <v>15</v>
      </c>
      <c r="I102" s="19">
        <f t="shared" si="28"/>
        <v>0.99306751385513492</v>
      </c>
      <c r="J102" s="19">
        <f>I102+F74</f>
        <v>3.6899806165729911</v>
      </c>
      <c r="K102">
        <v>15</v>
      </c>
      <c r="L102" s="19">
        <f>J102</f>
        <v>3.6899806165729911</v>
      </c>
      <c r="M102" s="19">
        <f>L102+F73</f>
        <v>10.595002174936955</v>
      </c>
      <c r="N102">
        <v>15</v>
      </c>
      <c r="O102" s="19">
        <f>M102</f>
        <v>10.595002174936955</v>
      </c>
      <c r="P102" s="19">
        <f>O102+F72</f>
        <v>16.060531521360879</v>
      </c>
      <c r="Q102">
        <v>15</v>
      </c>
      <c r="R102" s="19">
        <f>P102</f>
        <v>16.060531521360879</v>
      </c>
      <c r="S102" s="34">
        <f>R102+F71</f>
        <v>17.054261369181578</v>
      </c>
    </row>
    <row r="103" spans="3:19">
      <c r="C103" s="32"/>
      <c r="D103" t="s">
        <v>50</v>
      </c>
      <c r="E103">
        <v>16</v>
      </c>
      <c r="F103">
        <v>0</v>
      </c>
      <c r="G103" s="19">
        <f>F77</f>
        <v>1.3118999425182447</v>
      </c>
      <c r="H103">
        <v>16</v>
      </c>
      <c r="I103" s="19">
        <f t="shared" si="28"/>
        <v>1.3118999425182447</v>
      </c>
      <c r="J103" s="19">
        <f>I103+F76</f>
        <v>2.1721827269806409</v>
      </c>
      <c r="K103">
        <v>16</v>
      </c>
      <c r="L103" s="19"/>
      <c r="N103">
        <v>16</v>
      </c>
      <c r="O103" s="19"/>
      <c r="Q103">
        <v>16</v>
      </c>
      <c r="S103" s="33"/>
    </row>
    <row r="104" spans="3:19">
      <c r="C104" s="32"/>
      <c r="D104" t="s">
        <v>51</v>
      </c>
      <c r="E104">
        <v>17</v>
      </c>
      <c r="F104">
        <v>0</v>
      </c>
      <c r="G104" s="19">
        <f>F81</f>
        <v>0.55740038663373848</v>
      </c>
      <c r="H104">
        <v>17</v>
      </c>
      <c r="I104" s="19">
        <f t="shared" si="28"/>
        <v>0.55740038663373848</v>
      </c>
      <c r="J104" s="19">
        <f>I104+F80</f>
        <v>2.6949755564663676</v>
      </c>
      <c r="K104">
        <v>17</v>
      </c>
      <c r="L104" s="19">
        <f>J104</f>
        <v>2.6949755564663676</v>
      </c>
      <c r="M104" s="19">
        <f>L104+F79</f>
        <v>5.1984555761673867</v>
      </c>
      <c r="N104">
        <v>17</v>
      </c>
      <c r="O104" s="19">
        <f>M104</f>
        <v>5.1984555761673867</v>
      </c>
      <c r="P104" s="19">
        <f>O104+F78</f>
        <v>6.0425012318698093</v>
      </c>
      <c r="Q104">
        <v>17</v>
      </c>
      <c r="S104" s="33"/>
    </row>
    <row r="105" spans="3:19">
      <c r="C105" s="32"/>
      <c r="D105" t="s">
        <v>52</v>
      </c>
      <c r="E105">
        <v>18</v>
      </c>
      <c r="F105">
        <v>0</v>
      </c>
      <c r="G105" s="19">
        <f>F83</f>
        <v>0.21349163256163817</v>
      </c>
      <c r="H105">
        <v>18</v>
      </c>
      <c r="I105" s="19">
        <f t="shared" si="28"/>
        <v>0.21349163256163817</v>
      </c>
      <c r="J105" s="19">
        <f>I105+F82</f>
        <v>0.4449194435448981</v>
      </c>
      <c r="K105">
        <v>18</v>
      </c>
      <c r="L105" s="19"/>
      <c r="M105" s="19"/>
      <c r="N105">
        <v>18</v>
      </c>
      <c r="O105" s="19"/>
      <c r="Q105">
        <v>18</v>
      </c>
      <c r="S105" s="33"/>
    </row>
    <row r="106" spans="3:19">
      <c r="C106" s="32"/>
      <c r="E106">
        <v>19</v>
      </c>
      <c r="F106">
        <v>0</v>
      </c>
      <c r="H106">
        <v>19</v>
      </c>
      <c r="K106">
        <v>19</v>
      </c>
      <c r="N106">
        <v>19</v>
      </c>
      <c r="Q106">
        <v>19</v>
      </c>
      <c r="S106" s="33"/>
    </row>
    <row r="107" spans="3:19">
      <c r="C107" s="32">
        <v>200</v>
      </c>
      <c r="D107" t="s">
        <v>6</v>
      </c>
      <c r="E107">
        <v>20</v>
      </c>
      <c r="F107">
        <v>0</v>
      </c>
      <c r="G107" s="19">
        <f>G62</f>
        <v>0.83380339456171471</v>
      </c>
      <c r="H107">
        <v>20</v>
      </c>
      <c r="I107" s="19">
        <f>G107</f>
        <v>0.83380339456171471</v>
      </c>
      <c r="J107" s="19">
        <f>I107+G61</f>
        <v>5.0026561747698857</v>
      </c>
      <c r="K107">
        <v>20</v>
      </c>
      <c r="L107" s="19">
        <f>J107</f>
        <v>5.0026561747698857</v>
      </c>
      <c r="M107" s="19">
        <f>L107+G60</f>
        <v>5.1109402162094995</v>
      </c>
      <c r="N107">
        <v>20</v>
      </c>
      <c r="O107" s="19"/>
      <c r="Q107">
        <v>20</v>
      </c>
      <c r="S107" s="33"/>
    </row>
    <row r="108" spans="3:19">
      <c r="C108" s="32"/>
      <c r="D108" t="s">
        <v>45</v>
      </c>
      <c r="E108">
        <v>21</v>
      </c>
      <c r="F108">
        <v>0</v>
      </c>
      <c r="G108" s="19">
        <f>G65</f>
        <v>0.83380339456171471</v>
      </c>
      <c r="H108">
        <v>21</v>
      </c>
      <c r="I108" s="19">
        <f>G108</f>
        <v>0.83380339456171471</v>
      </c>
      <c r="J108" s="19">
        <f>I108+G64</f>
        <v>11.404073825264305</v>
      </c>
      <c r="K108">
        <v>21</v>
      </c>
      <c r="L108" s="19">
        <f>J108</f>
        <v>11.404073825264305</v>
      </c>
      <c r="M108" s="19">
        <f>L108+G63</f>
        <v>13.359908632613145</v>
      </c>
      <c r="N108">
        <v>21</v>
      </c>
      <c r="O108" s="19"/>
      <c r="Q108">
        <v>21</v>
      </c>
      <c r="S108" s="33"/>
    </row>
    <row r="109" spans="3:19">
      <c r="C109" s="32"/>
      <c r="D109" t="s">
        <v>46</v>
      </c>
      <c r="E109">
        <v>22</v>
      </c>
      <c r="F109">
        <v>0</v>
      </c>
      <c r="G109" s="19">
        <f>G68</f>
        <v>4.031044285170073</v>
      </c>
      <c r="H109">
        <v>22</v>
      </c>
      <c r="I109" s="19">
        <f>G109</f>
        <v>4.031044285170073</v>
      </c>
      <c r="J109" s="19">
        <f>I109+G67</f>
        <v>14.644744986678045</v>
      </c>
      <c r="K109">
        <v>22</v>
      </c>
      <c r="L109" s="19">
        <f>J109</f>
        <v>14.644744986678045</v>
      </c>
      <c r="M109" s="19">
        <f>L109+G66</f>
        <v>16.600579794026885</v>
      </c>
      <c r="N109">
        <v>22</v>
      </c>
      <c r="O109" s="19"/>
      <c r="P109" s="19"/>
      <c r="Q109">
        <v>22</v>
      </c>
      <c r="S109" s="33"/>
    </row>
    <row r="110" spans="3:19">
      <c r="C110" s="32"/>
      <c r="D110" t="s">
        <v>47</v>
      </c>
      <c r="E110">
        <v>23</v>
      </c>
      <c r="F110">
        <v>0</v>
      </c>
      <c r="G110" s="19">
        <f>G70</f>
        <v>3.5526387297254609</v>
      </c>
      <c r="H110">
        <v>23</v>
      </c>
      <c r="I110" s="19">
        <f>G110</f>
        <v>3.5526387297254609</v>
      </c>
      <c r="J110" s="19">
        <f>I110+G69</f>
        <v>12.599387628739338</v>
      </c>
      <c r="K110">
        <v>23</v>
      </c>
      <c r="L110" s="19"/>
      <c r="M110" s="19"/>
      <c r="N110">
        <v>23</v>
      </c>
      <c r="O110" s="19"/>
      <c r="Q110">
        <v>23</v>
      </c>
      <c r="S110" s="33"/>
    </row>
    <row r="111" spans="3:19">
      <c r="C111" s="32"/>
      <c r="D111" t="s">
        <v>49</v>
      </c>
      <c r="E111">
        <v>24</v>
      </c>
      <c r="F111">
        <v>0</v>
      </c>
      <c r="G111" s="19">
        <f>G75</f>
        <v>1.8172921285528381</v>
      </c>
      <c r="H111">
        <v>24</v>
      </c>
      <c r="I111" s="19">
        <f t="shared" ref="I111:I114" si="29">G111</f>
        <v>1.8172921285528381</v>
      </c>
      <c r="J111" s="19">
        <f>I111+G74</f>
        <v>8.1318723625923273</v>
      </c>
      <c r="K111">
        <v>24</v>
      </c>
      <c r="L111" s="19">
        <f>J111</f>
        <v>8.1318723625923273</v>
      </c>
      <c r="M111" s="19">
        <f>L111+G73</f>
        <v>22.440434108277017</v>
      </c>
      <c r="N111">
        <v>24</v>
      </c>
      <c r="O111" s="19">
        <f>M111</f>
        <v>22.440434108277017</v>
      </c>
      <c r="P111" s="19">
        <f>O111+G72</f>
        <v>33.4562918637724</v>
      </c>
      <c r="Q111">
        <v>24</v>
      </c>
      <c r="R111" s="19">
        <f>P111</f>
        <v>33.4562918637724</v>
      </c>
      <c r="S111" s="34">
        <f>R111+G71</f>
        <v>34.881744072844775</v>
      </c>
    </row>
    <row r="112" spans="3:19">
      <c r="C112" s="32"/>
      <c r="D112" t="s">
        <v>50</v>
      </c>
      <c r="E112">
        <v>25</v>
      </c>
      <c r="F112">
        <v>0</v>
      </c>
      <c r="G112" s="19">
        <f>G77</f>
        <v>2.4356472030164058</v>
      </c>
      <c r="H112">
        <v>25</v>
      </c>
      <c r="I112" s="19">
        <f t="shared" si="29"/>
        <v>2.4356472030164058</v>
      </c>
      <c r="J112" s="19">
        <f>I112+G76</f>
        <v>3.9155007720454096</v>
      </c>
      <c r="K112">
        <v>25</v>
      </c>
      <c r="L112" s="19"/>
      <c r="N112">
        <v>25</v>
      </c>
      <c r="O112" s="19"/>
      <c r="Q112">
        <v>25</v>
      </c>
      <c r="S112" s="33"/>
    </row>
    <row r="113" spans="3:19">
      <c r="C113" s="32"/>
      <c r="D113" t="s">
        <v>51</v>
      </c>
      <c r="E113">
        <v>26</v>
      </c>
      <c r="F113">
        <v>0</v>
      </c>
      <c r="G113" s="19">
        <f>G81</f>
        <v>1.2192913649342314</v>
      </c>
      <c r="H113">
        <v>26</v>
      </c>
      <c r="I113" s="19">
        <f t="shared" si="29"/>
        <v>1.2192913649342314</v>
      </c>
      <c r="J113" s="19">
        <f>I113+G80</f>
        <v>6.2040870612408048</v>
      </c>
      <c r="K113">
        <v>26</v>
      </c>
      <c r="L113" s="19">
        <f>J113</f>
        <v>6.2040870612408048</v>
      </c>
      <c r="M113" s="19">
        <f>L113+G79</f>
        <v>11.552781837296042</v>
      </c>
      <c r="N113">
        <v>26</v>
      </c>
      <c r="O113" s="19">
        <f>M113</f>
        <v>11.552781837296042</v>
      </c>
      <c r="P113" s="19">
        <f>O113+G78</f>
        <v>12.912868397014922</v>
      </c>
      <c r="Q113">
        <v>26</v>
      </c>
      <c r="S113" s="33"/>
    </row>
    <row r="114" spans="3:19">
      <c r="C114" s="32"/>
      <c r="D114" t="s">
        <v>52</v>
      </c>
      <c r="E114">
        <v>27</v>
      </c>
      <c r="F114">
        <v>0</v>
      </c>
      <c r="G114" s="19">
        <f>G83</f>
        <v>0.31260480814130287</v>
      </c>
      <c r="H114">
        <v>27</v>
      </c>
      <c r="I114" s="19">
        <f t="shared" si="29"/>
        <v>0.31260480814130287</v>
      </c>
      <c r="J114" s="19">
        <f>I114+G82</f>
        <v>0.61907048650602792</v>
      </c>
      <c r="K114">
        <v>27</v>
      </c>
      <c r="L114" s="19"/>
      <c r="N114">
        <v>27</v>
      </c>
      <c r="O114" s="19"/>
      <c r="Q114">
        <v>27</v>
      </c>
      <c r="S114" s="33"/>
    </row>
    <row r="115" spans="3:19">
      <c r="C115" s="32"/>
      <c r="E115">
        <v>28</v>
      </c>
      <c r="F115">
        <v>0</v>
      </c>
      <c r="H115">
        <v>28</v>
      </c>
      <c r="K115">
        <v>28</v>
      </c>
      <c r="N115">
        <v>28</v>
      </c>
      <c r="Q115">
        <v>28</v>
      </c>
      <c r="S115" s="33"/>
    </row>
    <row r="116" spans="3:19">
      <c r="C116" s="32">
        <v>300</v>
      </c>
      <c r="D116" t="s">
        <v>6</v>
      </c>
      <c r="E116">
        <v>29</v>
      </c>
      <c r="F116">
        <v>0</v>
      </c>
      <c r="G116" s="19">
        <f>H62</f>
        <v>0.82307192110243921</v>
      </c>
      <c r="H116">
        <v>29</v>
      </c>
      <c r="I116" s="19">
        <f t="shared" ref="I116:I123" si="30">G116</f>
        <v>0.82307192110243921</v>
      </c>
      <c r="J116" s="19">
        <f>I116+H61</f>
        <v>6.8052498437648925</v>
      </c>
      <c r="K116">
        <v>29</v>
      </c>
      <c r="L116" s="19">
        <f>J116</f>
        <v>6.8052498437648925</v>
      </c>
      <c r="M116" s="19">
        <f>L116+H60</f>
        <v>7.0624260502938698</v>
      </c>
      <c r="N116">
        <v>29</v>
      </c>
      <c r="O116" s="19"/>
      <c r="Q116">
        <v>29</v>
      </c>
      <c r="S116" s="33"/>
    </row>
    <row r="117" spans="3:19">
      <c r="C117" s="32"/>
      <c r="D117" t="s">
        <v>45</v>
      </c>
      <c r="E117">
        <v>30</v>
      </c>
      <c r="F117">
        <v>0</v>
      </c>
      <c r="G117" s="19">
        <f>H65</f>
        <v>2.807934245870638</v>
      </c>
      <c r="H117">
        <v>30</v>
      </c>
      <c r="I117" s="19">
        <f t="shared" si="30"/>
        <v>2.807934245870638</v>
      </c>
      <c r="J117" s="19">
        <f>I117+H64</f>
        <v>10.639051430804429</v>
      </c>
      <c r="K117">
        <v>30</v>
      </c>
      <c r="L117" s="19">
        <f>J117</f>
        <v>10.639051430804429</v>
      </c>
      <c r="M117" s="19">
        <f>L117+H63</f>
        <v>12.156103645675131</v>
      </c>
      <c r="N117">
        <v>30</v>
      </c>
      <c r="O117" s="19"/>
      <c r="P117" s="19"/>
      <c r="Q117">
        <v>30</v>
      </c>
      <c r="S117" s="33"/>
    </row>
    <row r="118" spans="3:19">
      <c r="C118" s="32"/>
      <c r="D118" t="s">
        <v>46</v>
      </c>
      <c r="E118">
        <v>31</v>
      </c>
      <c r="F118">
        <v>0</v>
      </c>
      <c r="G118" s="19">
        <f>H68</f>
        <v>1.9944791886010256</v>
      </c>
      <c r="H118">
        <v>31</v>
      </c>
      <c r="I118" s="19">
        <f t="shared" si="30"/>
        <v>1.9944791886010256</v>
      </c>
      <c r="J118" s="19">
        <f>I118+H67</f>
        <v>9.5979683060165861</v>
      </c>
      <c r="K118">
        <v>31</v>
      </c>
      <c r="L118" s="19">
        <f>J118</f>
        <v>9.5979683060165861</v>
      </c>
      <c r="M118" s="19">
        <f>L118+H66</f>
        <v>14.969150040058523</v>
      </c>
      <c r="N118">
        <v>31</v>
      </c>
      <c r="O118" s="19"/>
      <c r="Q118">
        <v>31</v>
      </c>
      <c r="S118" s="33"/>
    </row>
    <row r="119" spans="3:19">
      <c r="C119" s="32"/>
      <c r="D119" t="s">
        <v>47</v>
      </c>
      <c r="E119">
        <v>32</v>
      </c>
      <c r="F119">
        <v>0</v>
      </c>
      <c r="G119" s="19">
        <f>H70</f>
        <v>2.0294413453498272</v>
      </c>
      <c r="H119">
        <v>32</v>
      </c>
      <c r="I119" s="19">
        <f t="shared" si="30"/>
        <v>2.0294413453498272</v>
      </c>
      <c r="J119" s="19">
        <f>I119+H69</f>
        <v>7.3556002828985312</v>
      </c>
      <c r="K119">
        <v>32</v>
      </c>
      <c r="L119" s="19"/>
      <c r="N119">
        <v>32</v>
      </c>
      <c r="O119" s="19"/>
      <c r="Q119">
        <v>32</v>
      </c>
      <c r="S119" s="33"/>
    </row>
    <row r="120" spans="3:19">
      <c r="C120" s="32"/>
      <c r="D120" t="s">
        <v>49</v>
      </c>
      <c r="E120">
        <v>33</v>
      </c>
      <c r="F120">
        <v>0</v>
      </c>
      <c r="G120" s="19">
        <f>H75</f>
        <v>1.0966948871510591</v>
      </c>
      <c r="H120">
        <v>33</v>
      </c>
      <c r="I120" s="19">
        <f t="shared" si="30"/>
        <v>1.0966948871510591</v>
      </c>
      <c r="J120" s="19">
        <f>I120+H74</f>
        <v>8.4772439379668647</v>
      </c>
      <c r="K120">
        <v>33</v>
      </c>
      <c r="L120" s="19">
        <f>J120</f>
        <v>8.4772439379668647</v>
      </c>
      <c r="M120" s="19">
        <f>L120+H73</f>
        <v>26.194561899999027</v>
      </c>
      <c r="N120">
        <v>33</v>
      </c>
      <c r="O120" s="19">
        <f>M120</f>
        <v>26.194561899999027</v>
      </c>
      <c r="P120" s="19">
        <f>O120+H72</f>
        <v>40.700264176951059</v>
      </c>
      <c r="Q120">
        <v>33</v>
      </c>
      <c r="R120" s="19">
        <f>P120</f>
        <v>40.700264176951059</v>
      </c>
      <c r="S120" s="34">
        <f>R120+H71</f>
        <v>41.828827853022055</v>
      </c>
    </row>
    <row r="121" spans="3:19">
      <c r="C121" s="32"/>
      <c r="D121" t="s">
        <v>50</v>
      </c>
      <c r="E121">
        <v>34</v>
      </c>
      <c r="F121">
        <v>0</v>
      </c>
      <c r="G121" s="19">
        <f>H77</f>
        <v>1.1583186326684201</v>
      </c>
      <c r="H121">
        <v>34</v>
      </c>
      <c r="I121" s="19">
        <f t="shared" si="30"/>
        <v>1.1583186326684201</v>
      </c>
      <c r="J121" s="19">
        <f>I121+H76</f>
        <v>2.2051946292092932</v>
      </c>
      <c r="K121">
        <v>34</v>
      </c>
      <c r="L121" s="19"/>
      <c r="M121" s="19"/>
      <c r="N121">
        <v>34</v>
      </c>
      <c r="O121" s="19"/>
      <c r="Q121">
        <v>34</v>
      </c>
      <c r="S121" s="33"/>
    </row>
    <row r="122" spans="3:19">
      <c r="C122" s="32"/>
      <c r="D122" t="s">
        <v>51</v>
      </c>
      <c r="E122">
        <v>35</v>
      </c>
      <c r="F122">
        <v>0</v>
      </c>
      <c r="G122" s="19">
        <f>H81</f>
        <v>1.463424485021771</v>
      </c>
      <c r="H122">
        <v>35</v>
      </c>
      <c r="I122" s="19">
        <f t="shared" si="30"/>
        <v>1.463424485021771</v>
      </c>
      <c r="J122" s="19">
        <f>I122+H80</f>
        <v>6.4003106197820765</v>
      </c>
      <c r="K122">
        <v>35</v>
      </c>
      <c r="L122" s="19">
        <f>J122</f>
        <v>6.4003106197820765</v>
      </c>
      <c r="M122" s="19">
        <f>L122+H79</f>
        <v>11.926119630265301</v>
      </c>
      <c r="N122">
        <v>35</v>
      </c>
      <c r="O122" s="19">
        <f>M122</f>
        <v>11.926119630265301</v>
      </c>
      <c r="P122" s="19">
        <f>O122+H78</f>
        <v>13.500041183343679</v>
      </c>
      <c r="Q122">
        <v>35</v>
      </c>
      <c r="R122" s="19"/>
      <c r="S122" s="33"/>
    </row>
    <row r="123" spans="3:19">
      <c r="C123" s="32"/>
      <c r="D123" t="s">
        <v>52</v>
      </c>
      <c r="E123">
        <v>36</v>
      </c>
      <c r="F123">
        <v>0</v>
      </c>
      <c r="G123" s="19">
        <f>H83</f>
        <v>0.50072175076700509</v>
      </c>
      <c r="H123">
        <v>36</v>
      </c>
      <c r="I123" s="19">
        <f t="shared" si="30"/>
        <v>0.50072175076700509</v>
      </c>
      <c r="J123" s="19">
        <f>I123+H82</f>
        <v>0.92265631549894267</v>
      </c>
      <c r="K123">
        <v>36</v>
      </c>
      <c r="L123" s="19"/>
      <c r="N123">
        <v>36</v>
      </c>
      <c r="O123" s="19"/>
      <c r="Q123">
        <v>36</v>
      </c>
      <c r="S123" s="33"/>
    </row>
    <row r="124" spans="3:19">
      <c r="C124" s="32"/>
      <c r="E124">
        <v>37</v>
      </c>
      <c r="F124">
        <v>0</v>
      </c>
      <c r="H124">
        <v>37</v>
      </c>
      <c r="K124">
        <v>37</v>
      </c>
      <c r="N124">
        <v>37</v>
      </c>
      <c r="Q124">
        <v>37</v>
      </c>
      <c r="S124" s="33"/>
    </row>
    <row r="125" spans="3:19">
      <c r="C125" s="32">
        <v>400</v>
      </c>
      <c r="D125" t="s">
        <v>6</v>
      </c>
      <c r="E125">
        <v>38</v>
      </c>
      <c r="F125">
        <v>0</v>
      </c>
      <c r="G125" s="19">
        <f>I62</f>
        <v>0.33401779762716272</v>
      </c>
      <c r="H125">
        <v>38</v>
      </c>
      <c r="I125" s="19">
        <f t="shared" ref="I125:I132" si="31">G125</f>
        <v>0.33401779762716272</v>
      </c>
      <c r="J125" s="19">
        <f>I125+I61</f>
        <v>1.6162383465248744</v>
      </c>
      <c r="K125">
        <v>38</v>
      </c>
      <c r="L125" s="19">
        <f>J125</f>
        <v>1.6162383465248744</v>
      </c>
      <c r="M125" s="19">
        <f>L125+I60</f>
        <v>1.6733908187733488</v>
      </c>
      <c r="N125">
        <v>38</v>
      </c>
      <c r="O125" s="19"/>
      <c r="P125" s="19"/>
      <c r="Q125">
        <v>38</v>
      </c>
      <c r="S125" s="33"/>
    </row>
    <row r="126" spans="3:19">
      <c r="C126" s="32"/>
      <c r="D126" t="s">
        <v>45</v>
      </c>
      <c r="E126">
        <v>39</v>
      </c>
      <c r="F126">
        <v>0</v>
      </c>
      <c r="G126" s="19">
        <f>I65</f>
        <v>2.2306480478964983</v>
      </c>
      <c r="H126">
        <v>39</v>
      </c>
      <c r="I126" s="19">
        <f t="shared" si="31"/>
        <v>2.2306480478964983</v>
      </c>
      <c r="J126" s="19">
        <f>I126+I64</f>
        <v>6.5631148651354803</v>
      </c>
      <c r="K126">
        <v>39</v>
      </c>
      <c r="L126" s="19">
        <f>J126</f>
        <v>6.5631148651354803</v>
      </c>
      <c r="M126" s="19">
        <f>L126+I63</f>
        <v>7.4315281249016234</v>
      </c>
      <c r="N126">
        <v>39</v>
      </c>
      <c r="O126" s="19"/>
      <c r="Q126">
        <v>39</v>
      </c>
      <c r="S126" s="33"/>
    </row>
    <row r="127" spans="3:19">
      <c r="C127" s="32"/>
      <c r="D127" t="s">
        <v>46</v>
      </c>
      <c r="E127">
        <v>40</v>
      </c>
      <c r="F127">
        <v>0</v>
      </c>
      <c r="G127" s="19">
        <f>I68</f>
        <v>1.4323370756499649</v>
      </c>
      <c r="H127">
        <v>40</v>
      </c>
      <c r="I127" s="19">
        <f t="shared" si="31"/>
        <v>1.4323370756499649</v>
      </c>
      <c r="J127" s="19">
        <f>I127+I67</f>
        <v>10.691696297751033</v>
      </c>
      <c r="K127">
        <v>40</v>
      </c>
      <c r="L127" s="19">
        <f>J127</f>
        <v>10.691696297751033</v>
      </c>
      <c r="M127" s="19">
        <f>L127+I66</f>
        <v>14.525757346226605</v>
      </c>
      <c r="N127">
        <v>40</v>
      </c>
      <c r="O127" s="19"/>
      <c r="Q127">
        <v>40</v>
      </c>
      <c r="S127" s="33"/>
    </row>
    <row r="128" spans="3:19">
      <c r="C128" s="32"/>
      <c r="D128" t="s">
        <v>47</v>
      </c>
      <c r="E128">
        <v>41</v>
      </c>
      <c r="F128">
        <v>0</v>
      </c>
      <c r="G128" s="19">
        <f>I70</f>
        <v>1.7033074271274495</v>
      </c>
      <c r="H128">
        <v>41</v>
      </c>
      <c r="I128" s="19">
        <f t="shared" si="31"/>
        <v>1.7033074271274495</v>
      </c>
      <c r="J128" s="19">
        <f>I128+I69</f>
        <v>5.8610888665587337</v>
      </c>
      <c r="K128">
        <v>41</v>
      </c>
      <c r="L128" s="19"/>
      <c r="N128">
        <v>41</v>
      </c>
      <c r="O128" s="19"/>
      <c r="Q128">
        <v>41</v>
      </c>
      <c r="S128" s="33"/>
    </row>
    <row r="129" spans="3:20">
      <c r="C129" s="32"/>
      <c r="D129" t="s">
        <v>49</v>
      </c>
      <c r="E129">
        <v>42</v>
      </c>
      <c r="F129">
        <v>0</v>
      </c>
      <c r="G129" s="19">
        <f>I75</f>
        <v>0.91961083831356394</v>
      </c>
      <c r="H129">
        <v>42</v>
      </c>
      <c r="I129" s="19">
        <f t="shared" si="31"/>
        <v>0.91961083831356394</v>
      </c>
      <c r="J129" s="19">
        <f>I129+I74</f>
        <v>9.3212022972413529</v>
      </c>
      <c r="K129">
        <v>42</v>
      </c>
      <c r="L129" s="19">
        <f>J129</f>
        <v>9.3212022972413529</v>
      </c>
      <c r="M129" s="19">
        <f>L129+I73</f>
        <v>33.191517573373915</v>
      </c>
      <c r="N129">
        <v>42</v>
      </c>
      <c r="O129" s="19">
        <f>M129</f>
        <v>33.191517573373915</v>
      </c>
      <c r="P129" s="19">
        <f>O129+I72</f>
        <v>52.225796604457798</v>
      </c>
      <c r="Q129">
        <v>42</v>
      </c>
      <c r="R129" s="19">
        <f>P129</f>
        <v>52.225796604457798</v>
      </c>
      <c r="S129" s="34">
        <f>R129+I71</f>
        <v>53.433146369628226</v>
      </c>
    </row>
    <row r="130" spans="3:20">
      <c r="C130" s="32"/>
      <c r="D130" t="s">
        <v>50</v>
      </c>
      <c r="E130">
        <v>43</v>
      </c>
      <c r="F130">
        <v>0</v>
      </c>
      <c r="G130" s="19">
        <f>I77</f>
        <v>0.79093995212691104</v>
      </c>
      <c r="H130">
        <v>43</v>
      </c>
      <c r="I130" s="19">
        <f t="shared" si="31"/>
        <v>0.79093995212691104</v>
      </c>
      <c r="J130" s="19">
        <f>I130+I76</f>
        <v>1.3557311871035773</v>
      </c>
      <c r="K130">
        <v>43</v>
      </c>
      <c r="L130" s="19"/>
      <c r="N130">
        <v>43</v>
      </c>
      <c r="O130" s="19"/>
      <c r="Q130">
        <v>43</v>
      </c>
      <c r="S130" s="33"/>
    </row>
    <row r="131" spans="3:20">
      <c r="C131" s="32"/>
      <c r="D131" t="s">
        <v>51</v>
      </c>
      <c r="E131">
        <v>44</v>
      </c>
      <c r="F131">
        <v>0</v>
      </c>
      <c r="G131" s="19">
        <f>I81</f>
        <v>1.4578064447006389</v>
      </c>
      <c r="H131">
        <v>44</v>
      </c>
      <c r="I131" s="19">
        <f t="shared" si="31"/>
        <v>1.4578064447006389</v>
      </c>
      <c r="J131" s="19">
        <f>I131+I80</f>
        <v>7.1554315521330585</v>
      </c>
      <c r="K131">
        <v>44</v>
      </c>
      <c r="L131" s="19">
        <f>J131</f>
        <v>7.1554315521330585</v>
      </c>
      <c r="M131" s="19">
        <f>L131+I79</f>
        <v>13.331224697725261</v>
      </c>
      <c r="N131">
        <v>44</v>
      </c>
      <c r="O131" s="19">
        <f>M131</f>
        <v>13.331224697725261</v>
      </c>
      <c r="P131" s="19">
        <f>O131+I78</f>
        <v>15.01295387052296</v>
      </c>
      <c r="Q131">
        <v>44</v>
      </c>
      <c r="S131" s="33"/>
    </row>
    <row r="132" spans="3:20">
      <c r="C132" s="32"/>
      <c r="D132" t="s">
        <v>52</v>
      </c>
      <c r="E132">
        <v>45</v>
      </c>
      <c r="F132">
        <v>0</v>
      </c>
      <c r="G132" s="19">
        <f>I83</f>
        <v>0.36340845945329725</v>
      </c>
      <c r="H132">
        <v>45</v>
      </c>
      <c r="I132" s="19">
        <f t="shared" si="31"/>
        <v>0.36340845945329725</v>
      </c>
      <c r="J132" s="19">
        <f>I132+I82</f>
        <v>0.70640341628492098</v>
      </c>
      <c r="K132">
        <v>45</v>
      </c>
      <c r="L132" s="19"/>
      <c r="M132" s="19"/>
      <c r="N132">
        <v>45</v>
      </c>
      <c r="O132" s="19"/>
      <c r="P132" s="19"/>
      <c r="Q132">
        <v>45</v>
      </c>
      <c r="S132" s="33"/>
    </row>
    <row r="133" spans="3:20">
      <c r="C133" s="32"/>
      <c r="E133">
        <v>46</v>
      </c>
      <c r="F133">
        <v>0</v>
      </c>
      <c r="H133">
        <v>46</v>
      </c>
      <c r="K133">
        <v>46</v>
      </c>
      <c r="N133">
        <v>46</v>
      </c>
      <c r="Q133">
        <v>46</v>
      </c>
      <c r="S133" s="33"/>
    </row>
    <row r="134" spans="3:20">
      <c r="C134" s="32">
        <v>500</v>
      </c>
      <c r="D134" t="s">
        <v>6</v>
      </c>
      <c r="E134">
        <v>47</v>
      </c>
      <c r="F134">
        <v>0</v>
      </c>
      <c r="G134" s="19">
        <f>J62</f>
        <v>1.3182828334197416</v>
      </c>
      <c r="H134">
        <v>47</v>
      </c>
      <c r="I134" s="19">
        <f t="shared" ref="I134:I141" si="32">G134</f>
        <v>1.3182828334197416</v>
      </c>
      <c r="J134" s="19">
        <f>I134+J61</f>
        <v>4.7174249177873886</v>
      </c>
      <c r="K134">
        <v>47</v>
      </c>
      <c r="L134" s="19">
        <f>J134</f>
        <v>4.7174249177873886</v>
      </c>
      <c r="M134" s="19">
        <f>L134+J60</f>
        <v>5.0424802916969451</v>
      </c>
      <c r="N134">
        <v>47</v>
      </c>
      <c r="O134" s="19"/>
      <c r="Q134">
        <v>47</v>
      </c>
      <c r="S134" s="33"/>
    </row>
    <row r="135" spans="3:20">
      <c r="C135" s="32"/>
      <c r="D135" t="s">
        <v>45</v>
      </c>
      <c r="E135">
        <v>48</v>
      </c>
      <c r="F135">
        <v>0</v>
      </c>
      <c r="G135" s="19">
        <f>J65</f>
        <v>2.7876887347157688</v>
      </c>
      <c r="H135">
        <v>48</v>
      </c>
      <c r="I135" s="19">
        <f t="shared" si="32"/>
        <v>2.7876887347157688</v>
      </c>
      <c r="J135" s="19">
        <f>I135+J64</f>
        <v>9.7958110226151032</v>
      </c>
      <c r="K135">
        <v>48</v>
      </c>
      <c r="L135" s="19">
        <f>J135</f>
        <v>9.7958110226151032</v>
      </c>
      <c r="M135" s="19">
        <f>L135+J63</f>
        <v>11.34154600363741</v>
      </c>
      <c r="N135">
        <v>48</v>
      </c>
      <c r="O135" s="19"/>
      <c r="Q135">
        <v>48</v>
      </c>
      <c r="S135" s="33"/>
    </row>
    <row r="136" spans="3:20">
      <c r="C136" s="32"/>
      <c r="D136" t="s">
        <v>46</v>
      </c>
      <c r="E136">
        <v>49</v>
      </c>
      <c r="F136">
        <v>0</v>
      </c>
      <c r="G136">
        <f>J68</f>
        <v>2.1840762117849231</v>
      </c>
      <c r="H136">
        <v>49</v>
      </c>
      <c r="I136" s="19">
        <f t="shared" si="32"/>
        <v>2.1840762117849231</v>
      </c>
      <c r="J136" s="19">
        <f>I136+J67</f>
        <v>8.4791968387220216</v>
      </c>
      <c r="K136">
        <v>49</v>
      </c>
      <c r="L136" s="19">
        <f>J136</f>
        <v>8.4791968387220216</v>
      </c>
      <c r="M136" s="19">
        <f>L136+J66</f>
        <v>14.507523382773647</v>
      </c>
      <c r="N136">
        <v>49</v>
      </c>
      <c r="Q136">
        <v>49</v>
      </c>
      <c r="S136" s="33"/>
    </row>
    <row r="137" spans="3:20">
      <c r="C137" s="32"/>
      <c r="D137" t="s">
        <v>47</v>
      </c>
      <c r="E137">
        <v>50</v>
      </c>
      <c r="F137">
        <v>0</v>
      </c>
      <c r="G137">
        <f>J70</f>
        <v>0.92134290485082737</v>
      </c>
      <c r="H137">
        <v>50</v>
      </c>
      <c r="I137" s="19">
        <f t="shared" si="32"/>
        <v>0.92134290485082737</v>
      </c>
      <c r="J137" s="19">
        <f>I137+J69</f>
        <v>4.5759803471069977</v>
      </c>
      <c r="K137">
        <v>50</v>
      </c>
      <c r="N137">
        <v>50</v>
      </c>
      <c r="Q137">
        <v>50</v>
      </c>
      <c r="S137" s="33"/>
    </row>
    <row r="138" spans="3:20">
      <c r="C138" s="32"/>
      <c r="D138" t="s">
        <v>49</v>
      </c>
      <c r="E138">
        <v>51</v>
      </c>
      <c r="F138">
        <v>0</v>
      </c>
      <c r="G138">
        <f>J75</f>
        <v>0.90709814563689761</v>
      </c>
      <c r="H138">
        <v>51</v>
      </c>
      <c r="I138" s="19">
        <f t="shared" si="32"/>
        <v>0.90709814563689761</v>
      </c>
      <c r="J138" s="19">
        <f>I138+J74</f>
        <v>8.0652355472526658</v>
      </c>
      <c r="K138">
        <v>51</v>
      </c>
      <c r="L138" s="19">
        <f>J138</f>
        <v>8.0652355472526658</v>
      </c>
      <c r="M138" s="19">
        <f>L138+J73</f>
        <v>30.530489793118988</v>
      </c>
      <c r="N138">
        <v>51</v>
      </c>
      <c r="O138" s="19">
        <f>M138</f>
        <v>30.530489793118988</v>
      </c>
      <c r="P138" s="19">
        <f>O138+J72</f>
        <v>50.370104513808656</v>
      </c>
      <c r="Q138">
        <v>51</v>
      </c>
      <c r="R138" s="19">
        <f>P138</f>
        <v>50.370104513808656</v>
      </c>
      <c r="S138" s="34">
        <f>R138+J71</f>
        <v>52.234762045575479</v>
      </c>
    </row>
    <row r="139" spans="3:20">
      <c r="C139" s="32"/>
      <c r="D139" t="s">
        <v>50</v>
      </c>
      <c r="E139">
        <v>52</v>
      </c>
      <c r="F139">
        <v>0</v>
      </c>
      <c r="G139">
        <f>J77</f>
        <v>0.49452142426126849</v>
      </c>
      <c r="H139">
        <v>52</v>
      </c>
      <c r="I139" s="19">
        <f t="shared" si="32"/>
        <v>0.49452142426126849</v>
      </c>
      <c r="J139" s="19">
        <f>I139+J76</f>
        <v>0.89451567604722815</v>
      </c>
      <c r="K139">
        <v>52</v>
      </c>
      <c r="N139">
        <v>52</v>
      </c>
      <c r="Q139">
        <v>52</v>
      </c>
      <c r="S139" s="33"/>
    </row>
    <row r="140" spans="3:20">
      <c r="C140" s="32"/>
      <c r="D140" t="s">
        <v>51</v>
      </c>
      <c r="E140">
        <v>53</v>
      </c>
      <c r="F140">
        <v>0</v>
      </c>
      <c r="G140">
        <f>J81</f>
        <v>1.1772055670131625</v>
      </c>
      <c r="H140">
        <v>53</v>
      </c>
      <c r="I140" s="19">
        <f t="shared" si="32"/>
        <v>1.1772055670131625</v>
      </c>
      <c r="J140" s="19">
        <f>I140+J80</f>
        <v>5.3799913353531634</v>
      </c>
      <c r="K140">
        <v>53</v>
      </c>
      <c r="L140" s="19">
        <f>J140</f>
        <v>5.3799913353531634</v>
      </c>
      <c r="M140" s="19">
        <f>L140+J79</f>
        <v>9.3732375358687676</v>
      </c>
      <c r="N140">
        <v>53</v>
      </c>
      <c r="O140" s="19">
        <f>M140</f>
        <v>9.3732375358687676</v>
      </c>
      <c r="P140" s="19">
        <f>O140+J78</f>
        <v>10.952462852743308</v>
      </c>
      <c r="Q140">
        <v>53</v>
      </c>
      <c r="S140" s="33"/>
      <c r="T140" s="41" t="s">
        <v>53</v>
      </c>
    </row>
    <row r="141" spans="3:20">
      <c r="C141" s="32"/>
      <c r="D141" t="s">
        <v>52</v>
      </c>
      <c r="E141">
        <v>54</v>
      </c>
      <c r="F141">
        <v>0</v>
      </c>
      <c r="G141">
        <f>J83</f>
        <v>0.26937567990449857</v>
      </c>
      <c r="H141">
        <v>54</v>
      </c>
      <c r="I141" s="19">
        <f t="shared" si="32"/>
        <v>0.26937567990449857</v>
      </c>
      <c r="J141" s="19">
        <f>I141+J82</f>
        <v>0.45072940041899884</v>
      </c>
      <c r="K141">
        <v>54</v>
      </c>
      <c r="N141">
        <v>54</v>
      </c>
      <c r="Q141">
        <v>54</v>
      </c>
      <c r="S141" s="33"/>
    </row>
    <row r="142" spans="3:20">
      <c r="C142" s="32"/>
      <c r="E142">
        <v>55</v>
      </c>
      <c r="F142">
        <v>0</v>
      </c>
      <c r="H142">
        <v>55</v>
      </c>
      <c r="K142">
        <v>55</v>
      </c>
      <c r="N142">
        <v>55</v>
      </c>
      <c r="Q142">
        <v>55</v>
      </c>
      <c r="S142" s="33"/>
    </row>
    <row r="143" spans="3:20">
      <c r="C143" s="32">
        <v>600</v>
      </c>
      <c r="D143" t="s">
        <v>6</v>
      </c>
      <c r="E143">
        <v>56</v>
      </c>
      <c r="F143">
        <v>0</v>
      </c>
      <c r="G143">
        <f>K62</f>
        <v>0.64962025788182876</v>
      </c>
      <c r="H143">
        <v>56</v>
      </c>
      <c r="I143" s="19">
        <f t="shared" ref="I143:I150" si="33">G143</f>
        <v>0.64962025788182876</v>
      </c>
      <c r="J143" s="19">
        <f>I143+K61</f>
        <v>2.3615019486397633</v>
      </c>
      <c r="K143">
        <v>56</v>
      </c>
      <c r="L143" s="19">
        <f>J143</f>
        <v>2.3615019486397633</v>
      </c>
      <c r="M143" s="19">
        <f>L143+K60</f>
        <v>2.4552930708254572</v>
      </c>
      <c r="N143">
        <v>56</v>
      </c>
      <c r="Q143">
        <v>56</v>
      </c>
      <c r="S143" s="33"/>
    </row>
    <row r="144" spans="3:20">
      <c r="C144" s="32"/>
      <c r="D144" t="s">
        <v>45</v>
      </c>
      <c r="E144">
        <v>57</v>
      </c>
      <c r="F144">
        <v>0</v>
      </c>
      <c r="G144">
        <f>K65</f>
        <v>0</v>
      </c>
      <c r="H144">
        <v>57</v>
      </c>
      <c r="I144" s="19">
        <f t="shared" si="33"/>
        <v>0</v>
      </c>
      <c r="J144" s="19">
        <f>I144+K64</f>
        <v>6.5197024720365873</v>
      </c>
      <c r="K144">
        <v>57</v>
      </c>
      <c r="L144" s="19">
        <f>J144</f>
        <v>6.5197024720365873</v>
      </c>
      <c r="M144" s="19">
        <f>L144+K63</f>
        <v>8.3609472421723705</v>
      </c>
      <c r="N144">
        <v>57</v>
      </c>
      <c r="Q144">
        <v>57</v>
      </c>
      <c r="S144" s="33"/>
    </row>
    <row r="145" spans="3:19">
      <c r="C145" s="32"/>
      <c r="D145" t="s">
        <v>46</v>
      </c>
      <c r="E145">
        <v>58</v>
      </c>
      <c r="F145">
        <v>0</v>
      </c>
      <c r="G145">
        <f>K68</f>
        <v>1.9082928901641247</v>
      </c>
      <c r="H145">
        <v>58</v>
      </c>
      <c r="I145" s="19">
        <f t="shared" si="33"/>
        <v>1.9082928901641247</v>
      </c>
      <c r="J145" s="19">
        <f>I145+K67</f>
        <v>8.369640442606709</v>
      </c>
      <c r="K145">
        <v>58</v>
      </c>
      <c r="L145" s="19">
        <f>J145</f>
        <v>8.369640442606709</v>
      </c>
      <c r="M145" s="19">
        <f>L145+K66</f>
        <v>17.668483665314831</v>
      </c>
      <c r="N145">
        <v>58</v>
      </c>
      <c r="Q145">
        <v>58</v>
      </c>
      <c r="S145" s="33"/>
    </row>
    <row r="146" spans="3:19">
      <c r="C146" s="32"/>
      <c r="D146" t="s">
        <v>47</v>
      </c>
      <c r="E146">
        <v>59</v>
      </c>
      <c r="F146">
        <v>0</v>
      </c>
      <c r="G146">
        <f>K70</f>
        <v>2.1575586147677668</v>
      </c>
      <c r="H146">
        <v>59</v>
      </c>
      <c r="I146" s="19">
        <f t="shared" si="33"/>
        <v>2.1575586147677668</v>
      </c>
      <c r="J146" s="19">
        <f>I146+K69</f>
        <v>7.62565298856806</v>
      </c>
      <c r="K146">
        <v>59</v>
      </c>
      <c r="N146">
        <v>59</v>
      </c>
      <c r="Q146">
        <v>59</v>
      </c>
      <c r="S146" s="33"/>
    </row>
    <row r="147" spans="3:19">
      <c r="C147" s="32"/>
      <c r="D147" t="s">
        <v>49</v>
      </c>
      <c r="E147">
        <v>60</v>
      </c>
      <c r="F147">
        <v>0</v>
      </c>
      <c r="G147">
        <f>K75</f>
        <v>1.3343791746229487</v>
      </c>
      <c r="H147">
        <v>60</v>
      </c>
      <c r="I147" s="19">
        <f t="shared" si="33"/>
        <v>1.3343791746229487</v>
      </c>
      <c r="J147" s="19">
        <f>I147+K74</f>
        <v>9.1281746583994288</v>
      </c>
      <c r="K147">
        <v>60</v>
      </c>
      <c r="L147" s="19">
        <f>J147</f>
        <v>9.1281746583994288</v>
      </c>
      <c r="M147" s="19">
        <f>L147+K73</f>
        <v>32.618521009647978</v>
      </c>
      <c r="N147">
        <v>60</v>
      </c>
      <c r="O147" s="19">
        <f>M147</f>
        <v>32.618521009647978</v>
      </c>
      <c r="P147" s="19">
        <f>O147+K72</f>
        <v>51.365870513366922</v>
      </c>
      <c r="Q147">
        <v>60</v>
      </c>
      <c r="R147" s="19">
        <f>P147</f>
        <v>51.365870513366922</v>
      </c>
      <c r="S147" s="34">
        <f>R147+K71</f>
        <v>52.654858395148125</v>
      </c>
    </row>
    <row r="148" spans="3:19">
      <c r="C148" s="32"/>
      <c r="D148" t="s">
        <v>50</v>
      </c>
      <c r="E148">
        <v>61</v>
      </c>
      <c r="F148">
        <v>0</v>
      </c>
      <c r="G148">
        <f>K77</f>
        <v>0.68399994691572108</v>
      </c>
      <c r="H148">
        <v>61</v>
      </c>
      <c r="I148" s="19">
        <f t="shared" si="33"/>
        <v>0.68399994691572108</v>
      </c>
      <c r="J148" s="19">
        <f>I148+K76</f>
        <v>1.5459115744194429</v>
      </c>
      <c r="K148">
        <v>61</v>
      </c>
      <c r="N148">
        <v>61</v>
      </c>
      <c r="Q148">
        <v>61</v>
      </c>
      <c r="S148" s="33"/>
    </row>
    <row r="149" spans="3:19">
      <c r="C149" s="32"/>
      <c r="D149" t="s">
        <v>51</v>
      </c>
      <c r="E149">
        <v>62</v>
      </c>
      <c r="F149">
        <v>0</v>
      </c>
      <c r="G149">
        <f>K81</f>
        <v>0.98695524232136844</v>
      </c>
      <c r="H149">
        <v>62</v>
      </c>
      <c r="I149" s="19">
        <f t="shared" si="33"/>
        <v>0.98695524232136844</v>
      </c>
      <c r="J149" s="19">
        <f>I149+K80</f>
        <v>4.6101756453811635</v>
      </c>
      <c r="K149">
        <v>62</v>
      </c>
      <c r="L149" s="19">
        <f>J149</f>
        <v>4.6101756453811635</v>
      </c>
      <c r="M149" s="19">
        <f>L149+K79</f>
        <v>8.3611922153391252</v>
      </c>
      <c r="N149">
        <v>62</v>
      </c>
      <c r="O149" s="19">
        <f>M149</f>
        <v>8.3611922153391252</v>
      </c>
      <c r="P149" s="19">
        <f>O149+K78</f>
        <v>9.3398459744438433</v>
      </c>
      <c r="Q149">
        <v>62</v>
      </c>
      <c r="S149" s="33"/>
    </row>
    <row r="150" spans="3:19">
      <c r="C150" s="32"/>
      <c r="D150" t="s">
        <v>52</v>
      </c>
      <c r="E150">
        <v>63</v>
      </c>
      <c r="F150">
        <v>0</v>
      </c>
      <c r="G150">
        <f>K83</f>
        <v>0.23343574826687688</v>
      </c>
      <c r="H150">
        <v>63</v>
      </c>
      <c r="I150" s="19">
        <f t="shared" si="33"/>
        <v>0.23343574826687688</v>
      </c>
      <c r="J150" s="19">
        <f>I150+K82</f>
        <v>0.34900708910785272</v>
      </c>
      <c r="K150">
        <v>63</v>
      </c>
      <c r="N150">
        <v>63</v>
      </c>
      <c r="Q150">
        <v>63</v>
      </c>
      <c r="S150" s="33"/>
    </row>
    <row r="151" spans="3:19">
      <c r="C151" s="32"/>
      <c r="E151">
        <v>64</v>
      </c>
      <c r="F151">
        <v>0</v>
      </c>
      <c r="H151">
        <v>64</v>
      </c>
      <c r="K151">
        <v>64</v>
      </c>
      <c r="N151">
        <v>64</v>
      </c>
      <c r="Q151">
        <v>64</v>
      </c>
      <c r="S151" s="33"/>
    </row>
    <row r="152" spans="3:19">
      <c r="C152" s="32">
        <v>700</v>
      </c>
      <c r="D152" t="s">
        <v>6</v>
      </c>
      <c r="E152">
        <v>65</v>
      </c>
      <c r="F152">
        <v>0</v>
      </c>
      <c r="G152">
        <f>L62</f>
        <v>0.48087603007355106</v>
      </c>
      <c r="H152">
        <v>65</v>
      </c>
      <c r="I152" s="19">
        <f t="shared" ref="I152:I159" si="34">G152</f>
        <v>0.48087603007355106</v>
      </c>
      <c r="J152" s="19">
        <f>I152+L61</f>
        <v>1.8532443953064865</v>
      </c>
      <c r="K152">
        <v>65</v>
      </c>
      <c r="L152" s="19">
        <f>J152</f>
        <v>1.8532443953064865</v>
      </c>
      <c r="M152" s="19">
        <f>L152+L60</f>
        <v>1.9265268247218006</v>
      </c>
      <c r="N152">
        <v>65</v>
      </c>
      <c r="Q152">
        <v>65</v>
      </c>
      <c r="S152" s="33"/>
    </row>
    <row r="153" spans="3:19">
      <c r="C153" s="32"/>
      <c r="D153" t="s">
        <v>45</v>
      </c>
      <c r="E153">
        <v>66</v>
      </c>
      <c r="F153">
        <v>0</v>
      </c>
      <c r="G153">
        <f>L65</f>
        <v>0</v>
      </c>
      <c r="H153">
        <v>66</v>
      </c>
      <c r="I153" s="19">
        <f t="shared" si="34"/>
        <v>0</v>
      </c>
      <c r="J153" s="19">
        <f>I153+L64</f>
        <v>3.9029599983046745</v>
      </c>
      <c r="K153">
        <v>66</v>
      </c>
      <c r="L153" s="19">
        <f>J153</f>
        <v>3.9029599983046745</v>
      </c>
      <c r="M153" s="19">
        <f>L153+L63</f>
        <v>5.9380825091011245</v>
      </c>
      <c r="N153">
        <v>66</v>
      </c>
      <c r="Q153">
        <v>66</v>
      </c>
      <c r="S153" s="33"/>
    </row>
    <row r="154" spans="3:19">
      <c r="C154" s="32"/>
      <c r="D154" t="s">
        <v>46</v>
      </c>
      <c r="E154">
        <v>67</v>
      </c>
      <c r="F154">
        <v>0</v>
      </c>
      <c r="G154">
        <f>L68</f>
        <v>0.88690050225037065</v>
      </c>
      <c r="H154">
        <v>67</v>
      </c>
      <c r="I154" s="19">
        <f t="shared" si="34"/>
        <v>0.88690050225037065</v>
      </c>
      <c r="J154" s="19">
        <f>I154+L67</f>
        <v>6.2514381384678108</v>
      </c>
      <c r="K154">
        <v>67</v>
      </c>
      <c r="L154" s="19">
        <f>J154</f>
        <v>6.2514381384678108</v>
      </c>
      <c r="M154" s="19">
        <f>L154+L66</f>
        <v>12.255096213479739</v>
      </c>
      <c r="N154">
        <v>67</v>
      </c>
      <c r="Q154">
        <v>67</v>
      </c>
      <c r="S154" s="33"/>
    </row>
    <row r="155" spans="3:19">
      <c r="C155" s="32"/>
      <c r="D155" t="s">
        <v>47</v>
      </c>
      <c r="E155">
        <v>68</v>
      </c>
      <c r="F155">
        <v>0</v>
      </c>
      <c r="G155">
        <f>L70</f>
        <v>0.62552553729312987</v>
      </c>
      <c r="H155">
        <v>68</v>
      </c>
      <c r="I155" s="19">
        <f t="shared" si="34"/>
        <v>0.62552553729312987</v>
      </c>
      <c r="J155" s="19">
        <f>I155+L69</f>
        <v>2.9897337211577897</v>
      </c>
      <c r="K155">
        <v>68</v>
      </c>
      <c r="N155">
        <v>68</v>
      </c>
      <c r="Q155">
        <v>68</v>
      </c>
      <c r="S155" s="33"/>
    </row>
    <row r="156" spans="3:19">
      <c r="C156" s="32"/>
      <c r="D156" t="s">
        <v>49</v>
      </c>
      <c r="E156">
        <v>69</v>
      </c>
      <c r="F156">
        <v>0</v>
      </c>
      <c r="G156">
        <f>L75</f>
        <v>2.0541918290624523</v>
      </c>
      <c r="H156">
        <v>69</v>
      </c>
      <c r="I156" s="19">
        <f t="shared" si="34"/>
        <v>2.0541918290624523</v>
      </c>
      <c r="J156" s="19">
        <f>I156+L74</f>
        <v>12.365652780638431</v>
      </c>
      <c r="K156">
        <v>69</v>
      </c>
      <c r="L156" s="19">
        <f>J156</f>
        <v>12.365652780638431</v>
      </c>
      <c r="M156" s="19">
        <f>L156+L73</f>
        <v>37.978489715438769</v>
      </c>
      <c r="N156">
        <v>69</v>
      </c>
      <c r="O156" s="19">
        <f>M156</f>
        <v>37.978489715438769</v>
      </c>
      <c r="P156" s="19">
        <f>O156+L72</f>
        <v>65.3309262223801</v>
      </c>
      <c r="Q156">
        <v>69</v>
      </c>
      <c r="R156" s="19">
        <f>P156</f>
        <v>65.3309262223801</v>
      </c>
      <c r="S156" s="34">
        <f>R156+L71</f>
        <v>67.891743922156607</v>
      </c>
    </row>
    <row r="157" spans="3:19">
      <c r="C157" s="32"/>
      <c r="D157" t="s">
        <v>50</v>
      </c>
      <c r="E157" s="1">
        <v>70</v>
      </c>
      <c r="F157">
        <v>0</v>
      </c>
      <c r="G157">
        <f>L77</f>
        <v>0.59232108272135353</v>
      </c>
      <c r="H157" s="1">
        <v>70</v>
      </c>
      <c r="I157" s="19">
        <f t="shared" si="34"/>
        <v>0.59232108272135353</v>
      </c>
      <c r="J157" s="19">
        <f>I157+L76</f>
        <v>1.6329323443725947</v>
      </c>
      <c r="K157" s="1">
        <v>70</v>
      </c>
      <c r="N157" s="1">
        <v>70</v>
      </c>
      <c r="Q157" s="1">
        <v>70</v>
      </c>
      <c r="S157" s="33"/>
    </row>
    <row r="158" spans="3:19">
      <c r="C158" s="32"/>
      <c r="D158" t="s">
        <v>51</v>
      </c>
      <c r="E158" s="1">
        <v>71</v>
      </c>
      <c r="F158">
        <v>0</v>
      </c>
      <c r="G158">
        <f>L81</f>
        <v>0.75885527702649525</v>
      </c>
      <c r="H158" s="1">
        <v>71</v>
      </c>
      <c r="I158" s="19">
        <f t="shared" si="34"/>
        <v>0.75885527702649525</v>
      </c>
      <c r="J158" s="19">
        <f>I158+L80</f>
        <v>2.8573790362733185</v>
      </c>
      <c r="K158" s="1">
        <v>71</v>
      </c>
      <c r="L158" s="19">
        <f>J158</f>
        <v>2.8573790362733185</v>
      </c>
      <c r="M158" s="19">
        <f>L158+L79</f>
        <v>5.7896122554030445</v>
      </c>
      <c r="N158" s="1">
        <v>71</v>
      </c>
      <c r="O158" s="19">
        <f>M158</f>
        <v>5.7896122554030445</v>
      </c>
      <c r="P158" s="19">
        <f>O158+L78</f>
        <v>6.9949677423050227</v>
      </c>
      <c r="Q158" s="1">
        <v>71</v>
      </c>
      <c r="S158" s="33"/>
    </row>
    <row r="159" spans="3:19">
      <c r="C159" s="32"/>
      <c r="D159" t="s">
        <v>52</v>
      </c>
      <c r="E159" s="1">
        <v>72</v>
      </c>
      <c r="F159">
        <v>0</v>
      </c>
      <c r="G159">
        <f>L83</f>
        <v>0.22582357919739951</v>
      </c>
      <c r="H159" s="1">
        <v>72</v>
      </c>
      <c r="I159" s="19">
        <f t="shared" si="34"/>
        <v>0.22582357919739951</v>
      </c>
      <c r="J159" s="19">
        <f>I159+L82</f>
        <v>0.37091672270533171</v>
      </c>
      <c r="K159" s="1">
        <v>72</v>
      </c>
      <c r="N159" s="1">
        <v>72</v>
      </c>
      <c r="Q159" s="1">
        <v>72</v>
      </c>
      <c r="S159" s="33"/>
    </row>
    <row r="160" spans="3:19">
      <c r="C160" s="32"/>
      <c r="E160" s="1">
        <v>73</v>
      </c>
      <c r="F160">
        <v>0</v>
      </c>
      <c r="H160" s="1">
        <v>73</v>
      </c>
      <c r="K160" s="1">
        <v>73</v>
      </c>
      <c r="N160" s="1">
        <v>73</v>
      </c>
      <c r="Q160" s="1">
        <v>73</v>
      </c>
      <c r="S160" s="33"/>
    </row>
    <row r="161" spans="3:19">
      <c r="C161" s="35">
        <v>800</v>
      </c>
      <c r="D161" s="1" t="s">
        <v>6</v>
      </c>
      <c r="E161" s="1">
        <v>74</v>
      </c>
      <c r="F161">
        <v>0</v>
      </c>
      <c r="G161" s="1">
        <f>M62</f>
        <v>0</v>
      </c>
      <c r="H161" s="1">
        <v>74</v>
      </c>
      <c r="I161" s="20">
        <f t="shared" ref="I161:I168" si="35">G161</f>
        <v>0</v>
      </c>
      <c r="J161" s="20">
        <f>I161+M61</f>
        <v>1.4978342568407772</v>
      </c>
      <c r="K161" s="1">
        <v>74</v>
      </c>
      <c r="L161" s="20">
        <f>J161</f>
        <v>1.4978342568407772</v>
      </c>
      <c r="M161" s="20">
        <f>L161+M60</f>
        <v>1.5801410612613986</v>
      </c>
      <c r="N161" s="1">
        <v>74</v>
      </c>
      <c r="O161" s="1"/>
      <c r="P161" s="1"/>
      <c r="Q161" s="1">
        <v>74</v>
      </c>
      <c r="R161" s="1"/>
      <c r="S161" s="36"/>
    </row>
    <row r="162" spans="3:19">
      <c r="C162" s="35"/>
      <c r="D162" s="1" t="s">
        <v>45</v>
      </c>
      <c r="E162" s="1">
        <v>75</v>
      </c>
      <c r="F162">
        <v>0</v>
      </c>
      <c r="G162" s="1">
        <f>M65</f>
        <v>0</v>
      </c>
      <c r="H162" s="1">
        <v>75</v>
      </c>
      <c r="I162" s="20">
        <f t="shared" si="35"/>
        <v>0</v>
      </c>
      <c r="J162" s="20">
        <f>I162+M64</f>
        <v>4.0365190312420429</v>
      </c>
      <c r="K162" s="1">
        <v>75</v>
      </c>
      <c r="L162" s="20">
        <f>J162</f>
        <v>4.0365190312420429</v>
      </c>
      <c r="M162" s="20">
        <f>L162+M63</f>
        <v>6.504157799680633</v>
      </c>
      <c r="N162" s="1">
        <v>75</v>
      </c>
      <c r="O162" s="1"/>
      <c r="P162" s="1"/>
      <c r="Q162" s="1">
        <v>75</v>
      </c>
      <c r="R162" s="1"/>
      <c r="S162" s="36"/>
    </row>
    <row r="163" spans="3:19">
      <c r="C163" s="35"/>
      <c r="D163" s="1" t="s">
        <v>46</v>
      </c>
      <c r="E163" s="1">
        <v>76</v>
      </c>
      <c r="F163">
        <v>0</v>
      </c>
      <c r="G163" s="1">
        <f>M68</f>
        <v>1.096405694641615</v>
      </c>
      <c r="H163" s="1">
        <v>76</v>
      </c>
      <c r="I163" s="20">
        <f t="shared" si="35"/>
        <v>1.096405694641615</v>
      </c>
      <c r="J163" s="20">
        <f>I163+M67</f>
        <v>4.1688306570178089</v>
      </c>
      <c r="K163" s="1">
        <v>76</v>
      </c>
      <c r="L163" s="20">
        <f>J163</f>
        <v>4.1688306570178089</v>
      </c>
      <c r="M163" s="20">
        <f>L163+M66</f>
        <v>10.238308241292163</v>
      </c>
      <c r="N163" s="1">
        <v>76</v>
      </c>
      <c r="O163" s="1"/>
      <c r="P163" s="1"/>
      <c r="Q163" s="1">
        <v>76</v>
      </c>
      <c r="R163" s="1"/>
      <c r="S163" s="36"/>
    </row>
    <row r="164" spans="3:19">
      <c r="C164" s="35"/>
      <c r="D164" s="1" t="s">
        <v>47</v>
      </c>
      <c r="E164" s="1">
        <v>77</v>
      </c>
      <c r="F164">
        <v>0</v>
      </c>
      <c r="G164" s="1">
        <f>M70</f>
        <v>0</v>
      </c>
      <c r="H164" s="1">
        <v>77</v>
      </c>
      <c r="I164" s="20">
        <f t="shared" si="35"/>
        <v>0</v>
      </c>
      <c r="J164" s="20">
        <f>I164+M69</f>
        <v>1.5380512044118293</v>
      </c>
      <c r="K164" s="1">
        <v>77</v>
      </c>
      <c r="L164" s="1"/>
      <c r="M164" s="1"/>
      <c r="N164" s="1">
        <v>77</v>
      </c>
      <c r="O164" s="1"/>
      <c r="P164" s="1"/>
      <c r="Q164" s="1">
        <v>77</v>
      </c>
      <c r="R164" s="1"/>
      <c r="S164" s="36"/>
    </row>
    <row r="165" spans="3:19">
      <c r="C165" s="35"/>
      <c r="D165" s="1" t="s">
        <v>49</v>
      </c>
      <c r="E165">
        <v>78</v>
      </c>
      <c r="F165">
        <v>0</v>
      </c>
      <c r="G165" s="1">
        <f>M75</f>
        <v>1.2236329232922778</v>
      </c>
      <c r="H165">
        <v>78</v>
      </c>
      <c r="I165" s="20">
        <f t="shared" si="35"/>
        <v>1.2236329232922778</v>
      </c>
      <c r="J165" s="20">
        <f>I165+M74</f>
        <v>8.6911272468074348</v>
      </c>
      <c r="K165">
        <v>78</v>
      </c>
      <c r="L165" s="20">
        <f>J165</f>
        <v>8.6911272468074348</v>
      </c>
      <c r="M165" s="20">
        <f>L165+M73</f>
        <v>36.3130194336497</v>
      </c>
      <c r="N165">
        <v>78</v>
      </c>
      <c r="O165" s="20">
        <f>M165</f>
        <v>36.3130194336497</v>
      </c>
      <c r="P165" s="20">
        <f>O165+M72</f>
        <v>66.643945566272521</v>
      </c>
      <c r="Q165">
        <v>78</v>
      </c>
      <c r="R165" s="20">
        <f>P165</f>
        <v>66.643945566272521</v>
      </c>
      <c r="S165" s="37">
        <f>R165+M71</f>
        <v>70.334694331270839</v>
      </c>
    </row>
    <row r="166" spans="3:19">
      <c r="C166" s="35"/>
      <c r="D166" s="1" t="s">
        <v>50</v>
      </c>
      <c r="E166">
        <v>79</v>
      </c>
      <c r="F166">
        <v>0</v>
      </c>
      <c r="G166" s="1">
        <f>M77</f>
        <v>0.39300191966541548</v>
      </c>
      <c r="H166">
        <v>79</v>
      </c>
      <c r="I166" s="20">
        <f t="shared" si="35"/>
        <v>0.39300191966541548</v>
      </c>
      <c r="J166" s="20">
        <f>I166+M76</f>
        <v>1.1485291197522882</v>
      </c>
      <c r="K166">
        <v>79</v>
      </c>
      <c r="L166" s="1"/>
      <c r="M166" s="1"/>
      <c r="N166">
        <v>79</v>
      </c>
      <c r="O166" s="1"/>
      <c r="P166" s="1"/>
      <c r="Q166">
        <v>79</v>
      </c>
      <c r="R166" s="1"/>
      <c r="S166" s="36"/>
    </row>
    <row r="167" spans="3:19">
      <c r="C167" s="35"/>
      <c r="D167" s="1" t="s">
        <v>51</v>
      </c>
      <c r="E167">
        <v>80</v>
      </c>
      <c r="F167">
        <v>0</v>
      </c>
      <c r="G167" s="1">
        <f>M81</f>
        <v>0.63880319035760402</v>
      </c>
      <c r="H167">
        <v>80</v>
      </c>
      <c r="I167" s="20">
        <f t="shared" si="35"/>
        <v>0.63880319035760402</v>
      </c>
      <c r="J167" s="20">
        <f>I167+M80</f>
        <v>3.0139502289312077</v>
      </c>
      <c r="K167">
        <v>80</v>
      </c>
      <c r="L167" s="20">
        <f>J167</f>
        <v>3.0139502289312077</v>
      </c>
      <c r="M167" s="20">
        <f>L167+M79</f>
        <v>6.6688632096813567</v>
      </c>
      <c r="N167">
        <v>80</v>
      </c>
      <c r="O167" s="20">
        <f>M167</f>
        <v>6.6688632096813567</v>
      </c>
      <c r="P167" s="20">
        <f>O167+M78</f>
        <v>8.3237785668065687</v>
      </c>
      <c r="Q167">
        <v>80</v>
      </c>
      <c r="R167" s="1"/>
      <c r="S167" s="36"/>
    </row>
    <row r="168" spans="3:19">
      <c r="C168" s="35"/>
      <c r="D168" s="1" t="s">
        <v>52</v>
      </c>
      <c r="E168">
        <v>81</v>
      </c>
      <c r="F168">
        <v>0</v>
      </c>
      <c r="G168" s="1">
        <f>M83</f>
        <v>0.2135660552431736</v>
      </c>
      <c r="H168">
        <v>81</v>
      </c>
      <c r="I168" s="20">
        <f t="shared" si="35"/>
        <v>0.2135660552431736</v>
      </c>
      <c r="J168" s="20">
        <f>I168+M82</f>
        <v>0.33233967552429378</v>
      </c>
      <c r="K168">
        <v>81</v>
      </c>
      <c r="L168" s="1"/>
      <c r="M168" s="1"/>
      <c r="N168">
        <v>81</v>
      </c>
      <c r="O168" s="1"/>
      <c r="P168" s="1"/>
      <c r="Q168">
        <v>81</v>
      </c>
      <c r="R168" s="1"/>
      <c r="S168" s="36"/>
    </row>
    <row r="169" spans="3:19">
      <c r="C169" s="32"/>
      <c r="E169">
        <v>82</v>
      </c>
      <c r="F169">
        <v>0</v>
      </c>
      <c r="H169">
        <v>82</v>
      </c>
      <c r="K169">
        <v>82</v>
      </c>
      <c r="N169">
        <v>82</v>
      </c>
      <c r="Q169">
        <v>82</v>
      </c>
      <c r="S169" s="33"/>
    </row>
    <row r="170" spans="3:19">
      <c r="C170" s="32">
        <v>900</v>
      </c>
      <c r="D170" t="s">
        <v>6</v>
      </c>
      <c r="E170">
        <v>83</v>
      </c>
      <c r="F170">
        <v>0</v>
      </c>
      <c r="G170">
        <f>N62</f>
        <v>0</v>
      </c>
      <c r="H170">
        <v>83</v>
      </c>
      <c r="I170" s="19">
        <f t="shared" ref="I170:I177" si="36">G170</f>
        <v>0</v>
      </c>
      <c r="J170" s="19">
        <f>I170+N61</f>
        <v>0.47457816973003625</v>
      </c>
      <c r="K170">
        <v>83</v>
      </c>
      <c r="L170" s="19">
        <f>J170</f>
        <v>0.47457816973003625</v>
      </c>
      <c r="M170" s="19">
        <f>L170+N60</f>
        <v>0.51000268810930194</v>
      </c>
      <c r="N170">
        <v>83</v>
      </c>
      <c r="Q170">
        <v>83</v>
      </c>
      <c r="S170" s="33"/>
    </row>
    <row r="171" spans="3:19">
      <c r="C171" s="32"/>
      <c r="D171" t="s">
        <v>45</v>
      </c>
      <c r="E171">
        <v>84</v>
      </c>
      <c r="F171">
        <v>0</v>
      </c>
      <c r="G171">
        <f>N65</f>
        <v>0</v>
      </c>
      <c r="H171">
        <v>84</v>
      </c>
      <c r="I171" s="19">
        <f t="shared" si="36"/>
        <v>0</v>
      </c>
      <c r="J171" s="19">
        <f>I171+N64</f>
        <v>3.1894877512533086</v>
      </c>
      <c r="K171">
        <v>84</v>
      </c>
      <c r="L171" s="19">
        <f>J171</f>
        <v>3.1894877512533086</v>
      </c>
      <c r="M171" s="19">
        <f>L171+N63</f>
        <v>4.222548332186923</v>
      </c>
      <c r="N171">
        <v>84</v>
      </c>
      <c r="Q171">
        <v>84</v>
      </c>
      <c r="S171" s="33"/>
    </row>
    <row r="172" spans="3:19">
      <c r="C172" s="32"/>
      <c r="D172" t="s">
        <v>46</v>
      </c>
      <c r="E172">
        <v>85</v>
      </c>
      <c r="F172">
        <v>0</v>
      </c>
      <c r="G172">
        <f>N68</f>
        <v>0.89602283228293922</v>
      </c>
      <c r="H172">
        <v>85</v>
      </c>
      <c r="I172" s="19">
        <f t="shared" si="36"/>
        <v>0.89602283228293922</v>
      </c>
      <c r="J172" s="19">
        <f>I172+N67</f>
        <v>2.9859306989256567</v>
      </c>
      <c r="K172">
        <v>85</v>
      </c>
      <c r="L172" s="19">
        <f>J172</f>
        <v>2.9859306989256567</v>
      </c>
      <c r="M172" s="19">
        <f>L172+N66</f>
        <v>7.0333482904119675</v>
      </c>
      <c r="N172">
        <v>85</v>
      </c>
      <c r="Q172">
        <v>85</v>
      </c>
      <c r="S172" s="33"/>
    </row>
    <row r="173" spans="3:19">
      <c r="C173" s="32"/>
      <c r="D173" t="s">
        <v>47</v>
      </c>
      <c r="E173">
        <v>86</v>
      </c>
      <c r="F173">
        <v>0</v>
      </c>
      <c r="G173">
        <f>N70</f>
        <v>0</v>
      </c>
      <c r="H173">
        <v>86</v>
      </c>
      <c r="I173" s="19">
        <f t="shared" si="36"/>
        <v>0</v>
      </c>
      <c r="J173" s="19">
        <f>I173+N69</f>
        <v>1.2304753062950646</v>
      </c>
      <c r="K173">
        <v>86</v>
      </c>
      <c r="N173">
        <v>86</v>
      </c>
      <c r="Q173">
        <v>86</v>
      </c>
      <c r="S173" s="33"/>
    </row>
    <row r="174" spans="3:19">
      <c r="C174" s="32"/>
      <c r="D174" t="s">
        <v>49</v>
      </c>
      <c r="E174">
        <v>87</v>
      </c>
      <c r="F174">
        <v>0</v>
      </c>
      <c r="G174">
        <f>N75</f>
        <v>1.1945504013747494</v>
      </c>
      <c r="H174">
        <v>87</v>
      </c>
      <c r="I174" s="19">
        <f t="shared" si="36"/>
        <v>1.1945504013747494</v>
      </c>
      <c r="J174" s="19">
        <f>I174+N74</f>
        <v>8.633913347173868</v>
      </c>
      <c r="K174">
        <v>87</v>
      </c>
      <c r="L174" s="19">
        <f>J174</f>
        <v>8.633913347173868</v>
      </c>
      <c r="M174" s="19">
        <f>L174+N73</f>
        <v>38.57632285049327</v>
      </c>
      <c r="N174">
        <v>87</v>
      </c>
      <c r="O174" s="19">
        <f>M174</f>
        <v>38.57632285049327</v>
      </c>
      <c r="P174" s="19">
        <f>O174+N72</f>
        <v>68.471660194053356</v>
      </c>
      <c r="Q174">
        <v>87</v>
      </c>
      <c r="R174" s="19">
        <f>P174</f>
        <v>68.471660194053356</v>
      </c>
      <c r="S174" s="34">
        <f>R174+N71</f>
        <v>71.802593086392591</v>
      </c>
    </row>
    <row r="175" spans="3:19">
      <c r="C175" s="32"/>
      <c r="D175" t="s">
        <v>50</v>
      </c>
      <c r="E175">
        <v>88</v>
      </c>
      <c r="F175">
        <v>0</v>
      </c>
      <c r="G175">
        <f>N77</f>
        <v>0.4783049222547594</v>
      </c>
      <c r="H175">
        <v>88</v>
      </c>
      <c r="I175" s="19">
        <f t="shared" si="36"/>
        <v>0.4783049222547594</v>
      </c>
      <c r="J175" s="19">
        <f>I175+N76</f>
        <v>1.3452267129466742</v>
      </c>
      <c r="K175">
        <v>88</v>
      </c>
      <c r="N175">
        <v>88</v>
      </c>
      <c r="Q175">
        <v>88</v>
      </c>
      <c r="S175" s="33"/>
    </row>
    <row r="176" spans="3:19">
      <c r="C176" s="32"/>
      <c r="D176" t="s">
        <v>51</v>
      </c>
      <c r="E176">
        <v>89</v>
      </c>
      <c r="F176">
        <v>0</v>
      </c>
      <c r="G176">
        <f>N81</f>
        <v>0.77771908293343506</v>
      </c>
      <c r="H176">
        <v>89</v>
      </c>
      <c r="I176" s="19">
        <f t="shared" si="36"/>
        <v>0.77771908293343506</v>
      </c>
      <c r="J176" s="19">
        <f>I176+N80</f>
        <v>5.0301851914020652</v>
      </c>
      <c r="K176">
        <v>89</v>
      </c>
      <c r="L176" s="19">
        <f>J176</f>
        <v>5.0301851914020652</v>
      </c>
      <c r="M176" s="19">
        <f>L176+N79</f>
        <v>11.185186237170425</v>
      </c>
      <c r="N176">
        <v>89</v>
      </c>
      <c r="O176" s="19">
        <f>M176</f>
        <v>11.185186237170425</v>
      </c>
      <c r="P176" s="19">
        <f>O176+N78</f>
        <v>13.367414806400761</v>
      </c>
      <c r="Q176">
        <v>89</v>
      </c>
      <c r="S176" s="33"/>
    </row>
    <row r="177" spans="3:20">
      <c r="C177" s="32"/>
      <c r="D177" t="s">
        <v>52</v>
      </c>
      <c r="E177">
        <v>90</v>
      </c>
      <c r="F177">
        <v>0</v>
      </c>
      <c r="G177">
        <f>N83</f>
        <v>0.30856919910053954</v>
      </c>
      <c r="H177">
        <v>90</v>
      </c>
      <c r="I177" s="19">
        <f t="shared" si="36"/>
        <v>0.30856919910053954</v>
      </c>
      <c r="J177" s="19">
        <f>I177+N82</f>
        <v>0.48839077725669922</v>
      </c>
      <c r="K177">
        <v>90</v>
      </c>
      <c r="N177">
        <v>90</v>
      </c>
      <c r="Q177">
        <v>90</v>
      </c>
      <c r="S177" s="33"/>
    </row>
    <row r="178" spans="3:20" ht="15" thickBot="1">
      <c r="C178" s="32"/>
      <c r="E178">
        <v>91</v>
      </c>
      <c r="F178">
        <v>0</v>
      </c>
      <c r="H178">
        <v>91</v>
      </c>
      <c r="K178">
        <v>91</v>
      </c>
      <c r="N178">
        <v>91</v>
      </c>
      <c r="Q178">
        <v>91</v>
      </c>
      <c r="S178" s="33"/>
    </row>
    <row r="179" spans="3:20">
      <c r="C179" s="137">
        <v>1000</v>
      </c>
      <c r="D179" s="138" t="s">
        <v>6</v>
      </c>
      <c r="E179" s="138">
        <v>92</v>
      </c>
      <c r="F179" s="138">
        <v>0</v>
      </c>
      <c r="G179" s="138">
        <f>O62</f>
        <v>0.46090891530946282</v>
      </c>
      <c r="H179" s="138">
        <v>92</v>
      </c>
      <c r="I179" s="139">
        <f>G179</f>
        <v>0.46090891530946282</v>
      </c>
      <c r="J179" s="139">
        <f>I179+O61</f>
        <v>1.7823301761741153</v>
      </c>
      <c r="K179" s="138">
        <v>92</v>
      </c>
      <c r="L179" s="139">
        <f>J179</f>
        <v>1.7823301761741153</v>
      </c>
      <c r="M179" s="139">
        <f>L179+O60</f>
        <v>1.9523331909865851</v>
      </c>
      <c r="N179" s="138">
        <v>92</v>
      </c>
      <c r="O179" s="138"/>
      <c r="P179" s="138"/>
      <c r="Q179" s="138">
        <v>92</v>
      </c>
      <c r="R179" s="138"/>
      <c r="S179" s="140"/>
    </row>
    <row r="180" spans="3:20">
      <c r="C180" s="141"/>
      <c r="D180" s="142" t="s">
        <v>45</v>
      </c>
      <c r="E180" s="142">
        <v>93</v>
      </c>
      <c r="F180" s="142">
        <v>0</v>
      </c>
      <c r="G180" s="142">
        <f>O65</f>
        <v>0</v>
      </c>
      <c r="H180" s="142">
        <v>93</v>
      </c>
      <c r="I180" s="143">
        <f>G180</f>
        <v>0</v>
      </c>
      <c r="J180" s="143">
        <f>I180+O64</f>
        <v>4.3814859540702962</v>
      </c>
      <c r="K180" s="142">
        <v>93</v>
      </c>
      <c r="L180" s="143">
        <f>J180</f>
        <v>4.3814859540702962</v>
      </c>
      <c r="M180" s="143">
        <f>L180+O63</f>
        <v>5.6135644043558646</v>
      </c>
      <c r="N180" s="142">
        <v>93</v>
      </c>
      <c r="O180" s="142"/>
      <c r="P180" s="142"/>
      <c r="Q180" s="142">
        <v>93</v>
      </c>
      <c r="R180" s="142"/>
      <c r="S180" s="144"/>
    </row>
    <row r="181" spans="3:20">
      <c r="C181" s="141"/>
      <c r="D181" s="142" t="s">
        <v>46</v>
      </c>
      <c r="E181" s="142">
        <v>94</v>
      </c>
      <c r="F181" s="142">
        <v>0</v>
      </c>
      <c r="G181" s="142">
        <f>O68</f>
        <v>1.2382976859523116</v>
      </c>
      <c r="H181" s="142">
        <v>94</v>
      </c>
      <c r="I181" s="143">
        <f>G181</f>
        <v>1.2382976859523116</v>
      </c>
      <c r="J181" s="143">
        <f>I181+O67</f>
        <v>5.572324386934481</v>
      </c>
      <c r="K181" s="142">
        <v>94</v>
      </c>
      <c r="L181" s="143">
        <f>J181</f>
        <v>5.572324386934481</v>
      </c>
      <c r="M181" s="143">
        <f>L181+O66</f>
        <v>12.894853754237383</v>
      </c>
      <c r="N181" s="142">
        <v>94</v>
      </c>
      <c r="O181" s="142"/>
      <c r="P181" s="142"/>
      <c r="Q181" s="142">
        <v>94</v>
      </c>
      <c r="R181" s="142"/>
      <c r="S181" s="144"/>
    </row>
    <row r="182" spans="3:20">
      <c r="C182" s="141"/>
      <c r="D182" s="142" t="s">
        <v>47</v>
      </c>
      <c r="E182" s="142">
        <v>95</v>
      </c>
      <c r="F182" s="142">
        <v>0</v>
      </c>
      <c r="G182" s="142">
        <f>O70</f>
        <v>0</v>
      </c>
      <c r="H182" s="142">
        <v>95</v>
      </c>
      <c r="I182" s="143">
        <f>G182</f>
        <v>0</v>
      </c>
      <c r="J182" s="143">
        <f>I182+O69</f>
        <v>1.9790551985025433</v>
      </c>
      <c r="K182" s="142">
        <v>95</v>
      </c>
      <c r="L182" s="142"/>
      <c r="M182" s="142"/>
      <c r="N182" s="142">
        <v>95</v>
      </c>
      <c r="O182" s="142"/>
      <c r="P182" s="142"/>
      <c r="Q182" s="142">
        <v>95</v>
      </c>
      <c r="R182" s="142"/>
      <c r="S182" s="144"/>
      <c r="T182" s="142" t="s">
        <v>48</v>
      </c>
    </row>
    <row r="183" spans="3:20">
      <c r="C183" s="141"/>
      <c r="D183" s="142" t="s">
        <v>49</v>
      </c>
      <c r="E183" s="142">
        <v>96</v>
      </c>
      <c r="F183" s="142">
        <v>0</v>
      </c>
      <c r="G183" s="142">
        <f>O75</f>
        <v>1.4683795415975578</v>
      </c>
      <c r="H183" s="142">
        <v>96</v>
      </c>
      <c r="I183" s="143">
        <f t="shared" ref="I183:I186" si="37">G183</f>
        <v>1.4683795415975578</v>
      </c>
      <c r="J183" s="143">
        <f>I183+O74</f>
        <v>7.8151859213910937</v>
      </c>
      <c r="K183" s="142">
        <v>96</v>
      </c>
      <c r="L183" s="143">
        <f>J183</f>
        <v>7.8151859213910937</v>
      </c>
      <c r="M183" s="143">
        <f>L183+O73</f>
        <v>35.458875818069309</v>
      </c>
      <c r="N183" s="142">
        <v>96</v>
      </c>
      <c r="O183" s="143">
        <f>M183</f>
        <v>35.458875818069309</v>
      </c>
      <c r="P183" s="143">
        <f>O183+O72</f>
        <v>66.932474140954668</v>
      </c>
      <c r="Q183" s="142">
        <v>96</v>
      </c>
      <c r="R183" s="143">
        <f>P183</f>
        <v>66.932474140954668</v>
      </c>
      <c r="S183" s="145">
        <f>R183+O71</f>
        <v>71.056092261430635</v>
      </c>
    </row>
    <row r="184" spans="3:20">
      <c r="C184" s="141"/>
      <c r="D184" s="142" t="s">
        <v>50</v>
      </c>
      <c r="E184" s="142">
        <v>97</v>
      </c>
      <c r="F184" s="142">
        <v>0</v>
      </c>
      <c r="G184" s="142">
        <f>O77</f>
        <v>0.36941396271697524</v>
      </c>
      <c r="H184" s="142">
        <v>97</v>
      </c>
      <c r="I184" s="143">
        <f t="shared" si="37"/>
        <v>0.36941396271697524</v>
      </c>
      <c r="J184" s="143">
        <f>I184+O76</f>
        <v>1.004624188755785</v>
      </c>
      <c r="K184" s="142">
        <v>97</v>
      </c>
      <c r="L184" s="142"/>
      <c r="M184" s="142"/>
      <c r="N184" s="142">
        <v>97</v>
      </c>
      <c r="O184" s="142"/>
      <c r="P184" s="142"/>
      <c r="Q184" s="142">
        <v>97</v>
      </c>
      <c r="R184" s="142"/>
      <c r="S184" s="144"/>
    </row>
    <row r="185" spans="3:20">
      <c r="C185" s="141"/>
      <c r="D185" s="142" t="s">
        <v>51</v>
      </c>
      <c r="E185" s="142">
        <v>98</v>
      </c>
      <c r="F185" s="142">
        <v>0</v>
      </c>
      <c r="G185" s="142">
        <f>O81</f>
        <v>0.31645200009998026</v>
      </c>
      <c r="H185" s="142">
        <v>98</v>
      </c>
      <c r="I185" s="143">
        <f t="shared" si="37"/>
        <v>0.31645200009998026</v>
      </c>
      <c r="J185" s="143">
        <f>I185+O80</f>
        <v>1.7694841881326768</v>
      </c>
      <c r="K185" s="142">
        <v>98</v>
      </c>
      <c r="L185" s="143">
        <f>J185</f>
        <v>1.7694841881326768</v>
      </c>
      <c r="M185" s="143">
        <f>L185+O79</f>
        <v>4.1358394128193305</v>
      </c>
      <c r="N185" s="142">
        <v>98</v>
      </c>
      <c r="O185" s="143">
        <f>M185</f>
        <v>4.1358394128193305</v>
      </c>
      <c r="P185" s="143">
        <f>O185+O78</f>
        <v>5.3226703078966535</v>
      </c>
      <c r="Q185" s="142">
        <v>98</v>
      </c>
      <c r="R185" s="142"/>
      <c r="S185" s="144"/>
    </row>
    <row r="186" spans="3:20" ht="15" thickBot="1">
      <c r="C186" s="146"/>
      <c r="D186" s="147" t="s">
        <v>52</v>
      </c>
      <c r="E186" s="147">
        <v>99</v>
      </c>
      <c r="F186" s="147">
        <v>0</v>
      </c>
      <c r="G186" s="147">
        <f>O83</f>
        <v>0.10000139754450564</v>
      </c>
      <c r="H186" s="147">
        <v>99</v>
      </c>
      <c r="I186" s="148">
        <f t="shared" si="37"/>
        <v>0.10000139754450564</v>
      </c>
      <c r="J186" s="148">
        <f>I186+O82</f>
        <v>0.17680669383451086</v>
      </c>
      <c r="K186" s="147">
        <v>99</v>
      </c>
      <c r="L186" s="147"/>
      <c r="M186" s="147"/>
      <c r="N186" s="147">
        <v>99</v>
      </c>
      <c r="O186" s="147"/>
      <c r="P186" s="147"/>
      <c r="Q186" s="147">
        <v>99</v>
      </c>
      <c r="R186" s="147"/>
      <c r="S186" s="149"/>
    </row>
    <row r="187" spans="3:20" ht="15" thickBot="1">
      <c r="C187" s="38"/>
      <c r="D187" s="39"/>
      <c r="E187" s="39">
        <v>100</v>
      </c>
      <c r="F187" s="39">
        <v>0</v>
      </c>
      <c r="G187" s="39"/>
      <c r="H187" s="39">
        <v>100</v>
      </c>
      <c r="I187" s="39"/>
      <c r="J187" s="39"/>
      <c r="K187" s="39">
        <v>100</v>
      </c>
      <c r="L187" s="39"/>
      <c r="M187" s="39"/>
      <c r="N187" s="39">
        <v>100</v>
      </c>
      <c r="O187" s="39"/>
      <c r="P187" s="39"/>
      <c r="Q187" s="39">
        <v>100</v>
      </c>
      <c r="R187" s="39"/>
      <c r="S187" s="4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43C4-4918-4269-854D-E0A0E8AE0B69}">
  <dimension ref="A1:P1507"/>
  <sheetViews>
    <sheetView zoomScaleNormal="80" zoomScalePageLayoutView="80" workbookViewId="0">
      <selection activeCell="C23" sqref="C23"/>
    </sheetView>
  </sheetViews>
  <sheetFormatPr defaultColWidth="10.85546875" defaultRowHeight="14.45"/>
  <cols>
    <col min="1" max="1" width="10.85546875" style="2"/>
    <col min="2" max="2" width="4.28515625" customWidth="1"/>
    <col min="5" max="5" width="11.28515625" style="2" customWidth="1"/>
    <col min="6" max="6" width="16.28515625" style="2" bestFit="1" customWidth="1"/>
    <col min="7" max="7" width="40" customWidth="1"/>
    <col min="9" max="10" width="10.85546875" style="110"/>
    <col min="11" max="11" width="7.28515625" customWidth="1"/>
    <col min="17" max="17" width="12.7109375" customWidth="1"/>
  </cols>
  <sheetData>
    <row r="1" spans="1:12" ht="25.9">
      <c r="A1" s="123" t="s">
        <v>201</v>
      </c>
    </row>
    <row r="2" spans="1:12">
      <c r="A2"/>
      <c r="I2"/>
    </row>
    <row r="3" spans="1:12" ht="28.9">
      <c r="A3" s="174" t="s">
        <v>69</v>
      </c>
      <c r="B3" s="175" t="s">
        <v>70</v>
      </c>
      <c r="C3" s="176" t="s">
        <v>71</v>
      </c>
      <c r="D3" s="176" t="s">
        <v>73</v>
      </c>
      <c r="E3" s="122" t="s">
        <v>103</v>
      </c>
      <c r="F3" s="121" t="s">
        <v>104</v>
      </c>
      <c r="G3" s="47" t="s">
        <v>202</v>
      </c>
      <c r="H3" s="120" t="s">
        <v>85</v>
      </c>
      <c r="I3" s="120" t="s">
        <v>75</v>
      </c>
      <c r="J3"/>
    </row>
    <row r="4" spans="1:12">
      <c r="A4" s="177">
        <v>5784</v>
      </c>
      <c r="B4" s="177">
        <v>16</v>
      </c>
      <c r="C4" s="178">
        <v>92527</v>
      </c>
      <c r="D4" s="179">
        <v>13.3</v>
      </c>
      <c r="E4" s="114">
        <f>I4*'CALIBRATION  suppl fig 2'!$Q$17</f>
        <v>4428.5361166659495</v>
      </c>
      <c r="F4" s="111">
        <f>(H4*'CALIBRATION  suppl fig 2'!$Q$32+'CALIBRATION  suppl fig 2'!$Q$33)*ABS(B4)*(1/'ESTIMATED CCS suppl fig 2 '!C4+1/'CALIBRATION  suppl fig 2'!$D$5)^0.5</f>
        <v>4430.5403545397467</v>
      </c>
      <c r="G4" t="s">
        <v>203</v>
      </c>
      <c r="H4" s="56">
        <f>D4-0.001*'CALIBRATION  suppl fig 2'!$D$4*A4^0.5</f>
        <v>13.180597397013299</v>
      </c>
      <c r="I4" s="56">
        <f>H4^'CALIBRATION  suppl fig 2'!$Q$15*ABS(B4)*(1/'ESTIMATED CCS suppl fig 2 '!C4+1/'CALIBRATION  suppl fig 2'!$D$5)^0.5</f>
        <v>9.6441898143381923</v>
      </c>
      <c r="K4" s="119"/>
      <c r="L4" s="105" t="s">
        <v>55</v>
      </c>
    </row>
    <row r="5" spans="1:12">
      <c r="A5" s="178">
        <v>5784</v>
      </c>
      <c r="B5" s="177">
        <v>16</v>
      </c>
      <c r="C5" s="178">
        <v>92527</v>
      </c>
      <c r="D5" s="179">
        <v>13.49</v>
      </c>
      <c r="E5" s="114">
        <f>I5*'CALIBRATION  suppl fig 2'!$Q$17</f>
        <v>4457.1323852331307</v>
      </c>
      <c r="F5" s="111">
        <f>(H5*'CALIBRATION  suppl fig 2'!$Q$32+'CALIBRATION  suppl fig 2'!$Q$33)*ABS(B5)*(1/'ESTIMATED CCS suppl fig 2 '!C5+1/'CALIBRATION  suppl fig 2'!$D$5)^0.5</f>
        <v>4455.8160174434079</v>
      </c>
      <c r="G5" t="s">
        <v>204</v>
      </c>
      <c r="H5" s="56">
        <f>D5-0.001*'CALIBRATION  suppl fig 2'!$D$4*A5^0.5</f>
        <v>13.370597397013299</v>
      </c>
      <c r="I5" s="56">
        <f>H5^'CALIBRATION  suppl fig 2'!$Q$15*ABS(B5)*(1/'ESTIMATED CCS suppl fig 2 '!C5+1/'CALIBRATION  suppl fig 2'!$D$5)^0.5</f>
        <v>9.70646498490885</v>
      </c>
      <c r="K5" s="105" t="s">
        <v>60</v>
      </c>
      <c r="L5" s="105" t="s">
        <v>61</v>
      </c>
    </row>
    <row r="6" spans="1:12">
      <c r="A6" s="180">
        <v>5784</v>
      </c>
      <c r="B6" s="180">
        <v>16</v>
      </c>
      <c r="C6" s="181">
        <v>92527</v>
      </c>
      <c r="D6" s="182">
        <v>13.67</v>
      </c>
      <c r="E6" s="114">
        <f>I6*'CALIBRATION  suppl fig 2'!$Q$17</f>
        <v>4484.0180360023705</v>
      </c>
      <c r="F6" s="111">
        <f>(H6*'CALIBRATION  suppl fig 2'!$Q$32+'CALIBRATION  suppl fig 2'!$Q$33)*ABS(B6)*(1/'ESTIMATED CCS suppl fig 2 '!C6+1/'CALIBRATION  suppl fig 2'!$D$5)^0.5</f>
        <v>4479.761382299509</v>
      </c>
      <c r="G6" t="s">
        <v>205</v>
      </c>
      <c r="H6" s="56">
        <f>D6-0.001*'CALIBRATION  suppl fig 2'!$D$4*A6^0.5</f>
        <v>13.550597397013298</v>
      </c>
      <c r="I6" s="56">
        <f>H6^'CALIBRATION  suppl fig 2'!$Q$15*ABS(B6)*(1/'ESTIMATED CCS suppl fig 2 '!C6+1/'CALIBRATION  suppl fig 2'!$D$5)^0.5</f>
        <v>9.7650148787044024</v>
      </c>
      <c r="K6" s="96" t="s">
        <v>64</v>
      </c>
      <c r="L6" s="96" t="s">
        <v>65</v>
      </c>
    </row>
    <row r="7" spans="1:12">
      <c r="A7" s="181">
        <v>5835</v>
      </c>
      <c r="B7" s="180">
        <v>16</v>
      </c>
      <c r="C7" s="181">
        <v>93305</v>
      </c>
      <c r="D7" s="182">
        <v>13.85</v>
      </c>
      <c r="E7" s="114">
        <f>I7*'CALIBRATION  suppl fig 2'!$Q$17</f>
        <v>4510.6245798651189</v>
      </c>
      <c r="F7" s="111">
        <f>(H7*'CALIBRATION  suppl fig 2'!$Q$32+'CALIBRATION  suppl fig 2'!$Q$33)*ABS(B7)*(1/'ESTIMATED CCS suppl fig 2 '!C7+1/'CALIBRATION  suppl fig 2'!$D$5)^0.5</f>
        <v>4503.6311921382821</v>
      </c>
      <c r="G7" t="s">
        <v>206</v>
      </c>
      <c r="H7" s="56">
        <f>D7-0.001*'CALIBRATION  suppl fig 2'!$D$4*A7^0.5</f>
        <v>13.730072140434343</v>
      </c>
      <c r="I7" s="56">
        <f>H7^'CALIBRATION  suppl fig 2'!$Q$15*ABS(B7)*(1/'ESTIMATED CCS suppl fig 2 '!C7+1/'CALIBRATION  suppl fig 2'!$D$5)^0.5</f>
        <v>9.8229569508826557</v>
      </c>
      <c r="K7" s="96" t="s">
        <v>106</v>
      </c>
      <c r="L7" s="96" t="s">
        <v>107</v>
      </c>
    </row>
    <row r="8" spans="1:12">
      <c r="A8" s="183">
        <v>5784</v>
      </c>
      <c r="B8" s="184">
        <v>16</v>
      </c>
      <c r="C8" s="183">
        <v>92977</v>
      </c>
      <c r="D8" s="184">
        <v>13.85</v>
      </c>
      <c r="E8" s="114">
        <f>I8*'CALIBRATION  suppl fig 2'!$Q$17</f>
        <v>4510.7045690727273</v>
      </c>
      <c r="F8" s="111">
        <f>(H8*'CALIBRATION  suppl fig 2'!$Q$32+'CALIBRATION  suppl fig 2'!$Q$33)*ABS(B8)*(1/'ESTIMATED CCS suppl fig 2 '!C8+1/'CALIBRATION  suppl fig 2'!$D$5)^0.5</f>
        <v>4503.7034500307145</v>
      </c>
      <c r="G8" t="s">
        <v>207</v>
      </c>
      <c r="H8" s="56">
        <f>D8-0.001*'CALIBRATION  suppl fig 2'!$D$4*A8^0.5</f>
        <v>13.730597397013298</v>
      </c>
      <c r="I8" s="56">
        <f>H8^'CALIBRATION  suppl fig 2'!$Q$15*ABS(B8)*(1/'ESTIMATED CCS suppl fig 2 '!C8+1/'CALIBRATION  suppl fig 2'!$D$5)^0.5</f>
        <v>9.8231311463912725</v>
      </c>
      <c r="K8" s="92" t="s">
        <v>85</v>
      </c>
      <c r="L8" s="92" t="s">
        <v>86</v>
      </c>
    </row>
    <row r="9" spans="1:12">
      <c r="A9" s="183">
        <v>5827</v>
      </c>
      <c r="B9" s="184">
        <v>16</v>
      </c>
      <c r="C9" s="183">
        <v>92977</v>
      </c>
      <c r="D9" s="185">
        <v>14.03</v>
      </c>
      <c r="E9" s="114">
        <f>I9*'CALIBRATION  suppl fig 2'!$Q$17</f>
        <v>4537.1375506666436</v>
      </c>
      <c r="F9" s="111">
        <f>(H9*'CALIBRATION  suppl fig 2'!$Q$32+'CALIBRATION  suppl fig 2'!$Q$33)*ABS(B9)*(1/'ESTIMATED CCS suppl fig 2 '!C9+1/'CALIBRATION  suppl fig 2'!$D$5)^0.5</f>
        <v>4527.5898631179016</v>
      </c>
      <c r="G9" t="s">
        <v>208</v>
      </c>
      <c r="H9" s="56">
        <f>D9-0.001*'CALIBRATION  suppl fig 2'!$D$4*A9^0.5</f>
        <v>13.910154381390056</v>
      </c>
      <c r="I9" s="56">
        <f>H9^'CALIBRATION  suppl fig 2'!$Q$15*ABS(B9)*(1/'ESTIMATED CCS suppl fig 2 '!C9+1/'CALIBRATION  suppl fig 2'!$D$5)^0.5</f>
        <v>9.8806952454829062</v>
      </c>
      <c r="K9" s="92" t="s">
        <v>75</v>
      </c>
      <c r="L9" s="92" t="s">
        <v>88</v>
      </c>
    </row>
    <row r="10" spans="1:12">
      <c r="A10" s="178">
        <v>5784</v>
      </c>
      <c r="B10" s="177">
        <v>16</v>
      </c>
      <c r="C10" s="178">
        <v>92527</v>
      </c>
      <c r="D10" s="179">
        <v>13.12</v>
      </c>
      <c r="E10" s="114">
        <f>I10*'CALIBRATION  suppl fig 2'!$Q$17</f>
        <v>4401.234915302809</v>
      </c>
      <c r="F10" s="111">
        <f>(H10*'CALIBRATION  suppl fig 2'!$Q$32+'CALIBRATION  suppl fig 2'!$Q$33)*ABS(B10)*(1/'ESTIMATED CCS suppl fig 2 '!C10+1/'CALIBRATION  suppl fig 2'!$D$5)^0.5</f>
        <v>4406.5949896836464</v>
      </c>
      <c r="G10" t="s">
        <v>209</v>
      </c>
      <c r="H10" s="56">
        <f>D10-0.001*'CALIBRATION  suppl fig 2'!$D$4*A10^0.5</f>
        <v>13.000597397013298</v>
      </c>
      <c r="I10" s="56">
        <f>H10^'CALIBRATION  suppl fig 2'!$Q$15*ABS(B10)*(1/'ESTIMATED CCS suppl fig 2 '!C10+1/'CALIBRATION  suppl fig 2'!$D$5)^0.5</f>
        <v>9.5847349603708221</v>
      </c>
      <c r="K10" s="92" t="s">
        <v>108</v>
      </c>
      <c r="L10" s="44" t="s">
        <v>109</v>
      </c>
    </row>
    <row r="11" spans="1:12">
      <c r="A11" s="178">
        <v>5784</v>
      </c>
      <c r="B11" s="177">
        <v>16</v>
      </c>
      <c r="C11" s="178">
        <v>92527</v>
      </c>
      <c r="D11" s="179">
        <v>13.48</v>
      </c>
      <c r="E11" s="114">
        <f>I11*'CALIBRATION  suppl fig 2'!$Q$17</f>
        <v>4455.632914719039</v>
      </c>
      <c r="F11" s="111">
        <f>(H11*'CALIBRATION  suppl fig 2'!$Q$32+'CALIBRATION  suppl fig 2'!$Q$33)*ABS(B11)*(1/'ESTIMATED CCS suppl fig 2 '!C11+1/'CALIBRATION  suppl fig 2'!$D$5)^0.5</f>
        <v>4454.4857193958469</v>
      </c>
      <c r="G11" t="s">
        <v>210</v>
      </c>
      <c r="H11" s="56">
        <f>D11-0.001*'CALIBRATION  suppl fig 2'!$D$4*A11^0.5</f>
        <v>13.360597397013299</v>
      </c>
      <c r="I11" s="56">
        <f>H11^'CALIBRATION  suppl fig 2'!$Q$15*ABS(B11)*(1/'ESTIMATED CCS suppl fig 2 '!C11+1/'CALIBRATION  suppl fig 2'!$D$5)^0.5</f>
        <v>9.7031995315224631</v>
      </c>
    </row>
    <row r="12" spans="1:12">
      <c r="A12" s="118"/>
      <c r="B12" s="86"/>
      <c r="C12" s="116"/>
      <c r="D12" s="186"/>
      <c r="E12" s="187" t="e">
        <f>I12*'CALIBRATION  suppl fig 2'!$Q$17</f>
        <v>#DIV/0!</v>
      </c>
      <c r="F12" s="188" t="e">
        <f>(H12*'CALIBRATION  suppl fig 2'!$Q$32+'CALIBRATION  suppl fig 2'!$Q$33)*ABS(B12)*(1/'ESTIMATED CCS suppl fig 2 '!C12+1/'CALIBRATION  suppl fig 2'!$D$5)^0.5</f>
        <v>#DIV/0!</v>
      </c>
      <c r="H12" s="56">
        <f>D12-0.001*'CALIBRATION  suppl fig 2'!$D$4*A12^0.5</f>
        <v>0</v>
      </c>
      <c r="I12" s="56" t="e">
        <f>H12^'CALIBRATION  suppl fig 2'!$Q$15*ABS(B12)*(1/'ESTIMATED CCS suppl fig 2 '!C12+1/'CALIBRATION  suppl fig 2'!$D$5)^0.5</f>
        <v>#DIV/0!</v>
      </c>
      <c r="K12" t="s">
        <v>110</v>
      </c>
    </row>
    <row r="13" spans="1:12">
      <c r="A13" s="118"/>
      <c r="B13" s="86"/>
      <c r="C13" s="116"/>
      <c r="D13" s="51"/>
      <c r="E13" s="187" t="e">
        <f>I13*'CALIBRATION  suppl fig 2'!$Q$17</f>
        <v>#DIV/0!</v>
      </c>
      <c r="F13" s="188" t="e">
        <f>(H13*'CALIBRATION  suppl fig 2'!$Q$32+'CALIBRATION  suppl fig 2'!$Q$33)*ABS(B13)*(1/'ESTIMATED CCS suppl fig 2 '!C13+1/'CALIBRATION  suppl fig 2'!$D$5)^0.5</f>
        <v>#DIV/0!</v>
      </c>
      <c r="H13" s="56">
        <f>D13-0.001*'CALIBRATION  suppl fig 2'!$D$4*A13^0.5</f>
        <v>0</v>
      </c>
      <c r="I13" s="56" t="e">
        <f>H13^'CALIBRATION  suppl fig 2'!$Q$15*ABS(B13)*(1/'ESTIMATED CCS suppl fig 2 '!C13+1/'CALIBRATION  suppl fig 2'!$D$5)^0.5</f>
        <v>#DIV/0!</v>
      </c>
      <c r="K13" t="s">
        <v>112</v>
      </c>
    </row>
    <row r="14" spans="1:12">
      <c r="A14" s="118"/>
      <c r="B14" s="50"/>
      <c r="C14" s="116"/>
      <c r="D14" s="51"/>
      <c r="E14" s="187" t="e">
        <f>I14*'CALIBRATION  suppl fig 2'!$Q$17</f>
        <v>#DIV/0!</v>
      </c>
      <c r="F14" s="188" t="e">
        <f>(H14*'CALIBRATION  suppl fig 2'!$Q$32+'CALIBRATION  suppl fig 2'!$Q$33)*ABS(B14)*(1/'ESTIMATED CCS suppl fig 2 '!C14+1/'CALIBRATION  suppl fig 2'!$D$5)^0.5</f>
        <v>#DIV/0!</v>
      </c>
      <c r="H14" s="56">
        <f>D14-0.001*'CALIBRATION  suppl fig 2'!$D$4*A14^0.5</f>
        <v>0</v>
      </c>
      <c r="I14" s="56" t="e">
        <f>H14^'CALIBRATION  suppl fig 2'!$Q$15*ABS(B14)*(1/'ESTIMATED CCS suppl fig 2 '!C14+1/'CALIBRATION  suppl fig 2'!$D$5)^0.5</f>
        <v>#DIV/0!</v>
      </c>
      <c r="J14"/>
    </row>
    <row r="15" spans="1:12">
      <c r="A15" s="118"/>
      <c r="B15" s="86"/>
      <c r="C15" s="116"/>
      <c r="D15" s="51"/>
      <c r="E15" s="187" t="e">
        <f>I15*'CALIBRATION  suppl fig 2'!$Q$17</f>
        <v>#DIV/0!</v>
      </c>
      <c r="F15" s="188" t="e">
        <f>(H15*'CALIBRATION  suppl fig 2'!$Q$32+'CALIBRATION  suppl fig 2'!$Q$33)*ABS(B15)*(1/'ESTIMATED CCS suppl fig 2 '!C15+1/'CALIBRATION  suppl fig 2'!$D$5)^0.5</f>
        <v>#DIV/0!</v>
      </c>
      <c r="H15" s="56">
        <f>D15-0.001*'CALIBRATION  suppl fig 2'!$D$4*A15^0.5</f>
        <v>0</v>
      </c>
      <c r="I15" s="56" t="e">
        <f>H15^'CALIBRATION  suppl fig 2'!$Q$15*ABS(B15)*(1/'ESTIMATED CCS suppl fig 2 '!C15+1/'CALIBRATION  suppl fig 2'!$D$5)^0.5</f>
        <v>#DIV/0!</v>
      </c>
      <c r="J15"/>
    </row>
    <row r="16" spans="1:12">
      <c r="A16" s="118"/>
      <c r="B16" s="50"/>
      <c r="C16" s="116"/>
      <c r="D16" s="51"/>
      <c r="E16" s="187" t="e">
        <f>I16*'CALIBRATION  suppl fig 2'!$Q$17</f>
        <v>#DIV/0!</v>
      </c>
      <c r="F16" s="188" t="e">
        <f>(H16*'CALIBRATION  suppl fig 2'!$Q$32+'CALIBRATION  suppl fig 2'!$Q$33)*ABS(B16)*(1/'ESTIMATED CCS suppl fig 2 '!C16+1/'CALIBRATION  suppl fig 2'!$D$5)^0.5</f>
        <v>#DIV/0!</v>
      </c>
      <c r="H16" s="56">
        <f>D16-0.001*'CALIBRATION  suppl fig 2'!$D$4*A16^0.5</f>
        <v>0</v>
      </c>
      <c r="I16" s="56" t="e">
        <f>H16^'CALIBRATION  suppl fig 2'!$Q$15*ABS(B16)*(1/'ESTIMATED CCS suppl fig 2 '!C16+1/'CALIBRATION  suppl fig 2'!$D$5)^0.5</f>
        <v>#DIV/0!</v>
      </c>
      <c r="J16"/>
    </row>
    <row r="17" spans="1:16">
      <c r="A17" s="118"/>
      <c r="B17" s="86"/>
      <c r="C17" s="116"/>
      <c r="D17" s="51"/>
      <c r="E17" s="187" t="e">
        <f>I17*'CALIBRATION  suppl fig 2'!$Q$17</f>
        <v>#DIV/0!</v>
      </c>
      <c r="F17" s="188" t="e">
        <f>(H17*'CALIBRATION  suppl fig 2'!$Q$32+'CALIBRATION  suppl fig 2'!$Q$33)*ABS(B17)*(1/'ESTIMATED CCS suppl fig 2 '!C17+1/'CALIBRATION  suppl fig 2'!$D$5)^0.5</f>
        <v>#DIV/0!</v>
      </c>
      <c r="H17" s="56">
        <f>D17-0.001*'CALIBRATION  suppl fig 2'!$D$4*A17^0.5</f>
        <v>0</v>
      </c>
      <c r="I17" s="56" t="e">
        <f>H17^'CALIBRATION  suppl fig 2'!$Q$15*ABS(B17)*(1/'ESTIMATED CCS suppl fig 2 '!C17+1/'CALIBRATION  suppl fig 2'!$D$5)^0.5</f>
        <v>#DIV/0!</v>
      </c>
      <c r="J17"/>
    </row>
    <row r="18" spans="1:16">
      <c r="A18" s="118"/>
      <c r="B18" s="86"/>
      <c r="C18" s="116"/>
      <c r="D18" s="51"/>
      <c r="E18" s="187" t="e">
        <f>I18*'CALIBRATION  suppl fig 2'!$Q$17</f>
        <v>#DIV/0!</v>
      </c>
      <c r="F18" s="188" t="e">
        <f>(H18*'CALIBRATION  suppl fig 2'!$Q$32+'CALIBRATION  suppl fig 2'!$Q$33)*ABS(B18)*(1/'ESTIMATED CCS suppl fig 2 '!C18+1/'CALIBRATION  suppl fig 2'!$D$5)^0.5</f>
        <v>#DIV/0!</v>
      </c>
      <c r="H18" s="56">
        <f>D18-0.001*'CALIBRATION  suppl fig 2'!$D$4*A18^0.5</f>
        <v>0</v>
      </c>
      <c r="I18" s="56" t="e">
        <f>H18^'CALIBRATION  suppl fig 2'!$Q$15*ABS(B18)*(1/'ESTIMATED CCS suppl fig 2 '!C18+1/'CALIBRATION  suppl fig 2'!$D$5)^0.5</f>
        <v>#DIV/0!</v>
      </c>
      <c r="J18"/>
    </row>
    <row r="19" spans="1:16">
      <c r="A19" s="118"/>
      <c r="B19" s="86"/>
      <c r="C19" s="116"/>
      <c r="D19" s="51"/>
      <c r="E19" s="187" t="e">
        <f>I19*'CALIBRATION  suppl fig 2'!$Q$17</f>
        <v>#DIV/0!</v>
      </c>
      <c r="F19" s="188" t="e">
        <f>(H19*'CALIBRATION  suppl fig 2'!$Q$32+'CALIBRATION  suppl fig 2'!$Q$33)*ABS(B19)*(1/'ESTIMATED CCS suppl fig 2 '!C19+1/'CALIBRATION  suppl fig 2'!$D$5)^0.5</f>
        <v>#DIV/0!</v>
      </c>
      <c r="H19" s="56">
        <f>D19-0.001*'CALIBRATION  suppl fig 2'!$D$4*A19^0.5</f>
        <v>0</v>
      </c>
      <c r="I19" s="56" t="e">
        <f>H19^'CALIBRATION  suppl fig 2'!$Q$15*ABS(B19)*(1/'ESTIMATED CCS suppl fig 2 '!C19+1/'CALIBRATION  suppl fig 2'!$D$5)^0.5</f>
        <v>#DIV/0!</v>
      </c>
      <c r="J19"/>
    </row>
    <row r="20" spans="1:16">
      <c r="A20" s="118"/>
      <c r="B20" s="86"/>
      <c r="C20" s="116"/>
      <c r="D20" s="51"/>
      <c r="E20" s="187" t="e">
        <f>I20*'CALIBRATION  suppl fig 2'!$Q$17</f>
        <v>#DIV/0!</v>
      </c>
      <c r="F20" s="188" t="e">
        <f>(H20*'CALIBRATION  suppl fig 2'!$Q$32+'CALIBRATION  suppl fig 2'!$Q$33)*ABS(B20)*(1/'ESTIMATED CCS suppl fig 2 '!C20+1/'CALIBRATION  suppl fig 2'!$D$5)^0.5</f>
        <v>#DIV/0!</v>
      </c>
      <c r="H20" s="56">
        <f>D20-0.001*'CALIBRATION  suppl fig 2'!$D$4*A20^0.5</f>
        <v>0</v>
      </c>
      <c r="I20" s="56" t="e">
        <f>H20^'CALIBRATION  suppl fig 2'!$Q$15*ABS(B20)*(1/'ESTIMATED CCS suppl fig 2 '!C20+1/'CALIBRATION  suppl fig 2'!$D$5)^0.5</f>
        <v>#DIV/0!</v>
      </c>
      <c r="J20"/>
      <c r="P20" s="42"/>
    </row>
    <row r="21" spans="1:16">
      <c r="A21" s="118"/>
      <c r="B21" s="86"/>
      <c r="C21" s="116"/>
      <c r="D21" s="51"/>
      <c r="E21" s="187" t="e">
        <f>I21*'CALIBRATION  suppl fig 2'!$Q$17</f>
        <v>#DIV/0!</v>
      </c>
      <c r="F21" s="188" t="e">
        <f>(H21*'CALIBRATION  suppl fig 2'!$Q$32+'CALIBRATION  suppl fig 2'!$Q$33)*ABS(B21)*(1/'ESTIMATED CCS suppl fig 2 '!C21+1/'CALIBRATION  suppl fig 2'!$D$5)^0.5</f>
        <v>#DIV/0!</v>
      </c>
      <c r="H21" s="56">
        <f>D21-0.001*'CALIBRATION  suppl fig 2'!$D$4*A21^0.5</f>
        <v>0</v>
      </c>
      <c r="I21" s="56" t="e">
        <f>H21^'CALIBRATION  suppl fig 2'!$Q$15*ABS(B21)*(1/'ESTIMATED CCS suppl fig 2 '!C21+1/'CALIBRATION  suppl fig 2'!$D$5)^0.5</f>
        <v>#DIV/0!</v>
      </c>
      <c r="J21"/>
      <c r="P21" s="42"/>
    </row>
    <row r="22" spans="1:16">
      <c r="A22" s="118"/>
      <c r="B22" s="50"/>
      <c r="C22" s="116"/>
      <c r="D22" s="51"/>
      <c r="E22" s="187" t="e">
        <f>I22*'CALIBRATION  suppl fig 2'!$Q$17</f>
        <v>#DIV/0!</v>
      </c>
      <c r="F22" s="188" t="e">
        <f>(H22*'CALIBRATION  suppl fig 2'!$Q$32+'CALIBRATION  suppl fig 2'!$Q$33)*ABS(B22)*(1/'ESTIMATED CCS suppl fig 2 '!C22+1/'CALIBRATION  suppl fig 2'!$D$5)^0.5</f>
        <v>#DIV/0!</v>
      </c>
      <c r="H22" s="56">
        <f>D22-0.001*'CALIBRATION  suppl fig 2'!$D$4*A22^0.5</f>
        <v>0</v>
      </c>
      <c r="I22" s="56" t="e">
        <f>H22^'CALIBRATION  suppl fig 2'!$Q$15*ABS(B22)*(1/'ESTIMATED CCS suppl fig 2 '!C22+1/'CALIBRATION  suppl fig 2'!$D$5)^0.5</f>
        <v>#DIV/0!</v>
      </c>
      <c r="J22"/>
    </row>
    <row r="23" spans="1:16">
      <c r="A23" s="118"/>
      <c r="B23" s="86"/>
      <c r="C23" s="116"/>
      <c r="D23" s="186"/>
      <c r="E23" s="187" t="e">
        <f>I23*'CALIBRATION  suppl fig 2'!$Q$17</f>
        <v>#DIV/0!</v>
      </c>
      <c r="F23" s="188" t="e">
        <f>(H23*'CALIBRATION  suppl fig 2'!$Q$32+'CALIBRATION  suppl fig 2'!$Q$33)*ABS(B23)*(1/'ESTIMATED CCS suppl fig 2 '!C23+1/'CALIBRATION  suppl fig 2'!$D$5)^0.5</f>
        <v>#DIV/0!</v>
      </c>
      <c r="H23" s="56">
        <f>D23-0.001*'CALIBRATION  suppl fig 2'!$D$4*A23^0.5</f>
        <v>0</v>
      </c>
      <c r="I23" s="56" t="e">
        <f>H23^'CALIBRATION  suppl fig 2'!$Q$15*ABS(B23)*(1/'ESTIMATED CCS suppl fig 2 '!C23+1/'CALIBRATION  suppl fig 2'!$D$5)^0.5</f>
        <v>#DIV/0!</v>
      </c>
      <c r="J23"/>
    </row>
    <row r="24" spans="1:16">
      <c r="A24" s="118"/>
      <c r="B24" s="86"/>
      <c r="C24" s="116"/>
      <c r="D24" s="51"/>
      <c r="E24" s="187" t="e">
        <f>I24*'CALIBRATION  suppl fig 2'!$Q$17</f>
        <v>#DIV/0!</v>
      </c>
      <c r="F24" s="188" t="e">
        <f>(H24*'CALIBRATION  suppl fig 2'!$Q$32+'CALIBRATION  suppl fig 2'!$Q$33)*ABS(B24)*(1/'ESTIMATED CCS suppl fig 2 '!C24+1/'CALIBRATION  suppl fig 2'!$D$5)^0.5</f>
        <v>#DIV/0!</v>
      </c>
      <c r="H24" s="56">
        <f>D24-0.001*'CALIBRATION  suppl fig 2'!$D$4*A24^0.5</f>
        <v>0</v>
      </c>
      <c r="I24" s="56" t="e">
        <f>H24^'CALIBRATION  suppl fig 2'!$Q$15*ABS(B24)*(1/'ESTIMATED CCS suppl fig 2 '!C24+1/'CALIBRATION  suppl fig 2'!$D$5)^0.5</f>
        <v>#DIV/0!</v>
      </c>
      <c r="J24"/>
    </row>
    <row r="25" spans="1:16">
      <c r="A25" s="118"/>
      <c r="B25" s="50"/>
      <c r="C25" s="116"/>
      <c r="D25" s="51"/>
      <c r="E25" s="187" t="e">
        <f>I25*'CALIBRATION  suppl fig 2'!$Q$17</f>
        <v>#DIV/0!</v>
      </c>
      <c r="F25" s="188" t="e">
        <f>(H25*'CALIBRATION  suppl fig 2'!$Q$32+'CALIBRATION  suppl fig 2'!$Q$33)*ABS(B25)*(1/'ESTIMATED CCS suppl fig 2 '!C25+1/'CALIBRATION  suppl fig 2'!$D$5)^0.5</f>
        <v>#DIV/0!</v>
      </c>
      <c r="H25" s="56">
        <f>D25-0.001*'CALIBRATION  suppl fig 2'!$D$4*A25^0.5</f>
        <v>0</v>
      </c>
      <c r="I25" s="56" t="e">
        <f>H25^'CALIBRATION  suppl fig 2'!$Q$15*ABS(B25)*(1/'ESTIMATED CCS suppl fig 2 '!C25+1/'CALIBRATION  suppl fig 2'!$D$5)^0.5</f>
        <v>#DIV/0!</v>
      </c>
      <c r="J25"/>
    </row>
    <row r="26" spans="1:16">
      <c r="A26" s="118"/>
      <c r="B26" s="86"/>
      <c r="C26" s="116"/>
      <c r="D26" s="51"/>
      <c r="E26" s="187" t="e">
        <f>I26*'CALIBRATION  suppl fig 2'!$Q$17</f>
        <v>#DIV/0!</v>
      </c>
      <c r="F26" s="188" t="e">
        <f>(H26*'CALIBRATION  suppl fig 2'!$Q$32+'CALIBRATION  suppl fig 2'!$Q$33)*ABS(B26)*(1/'ESTIMATED CCS suppl fig 2 '!C26+1/'CALIBRATION  suppl fig 2'!$D$5)^0.5</f>
        <v>#DIV/0!</v>
      </c>
      <c r="H26" s="56">
        <f>D26-0.001*'CALIBRATION  suppl fig 2'!$D$4*A26^0.5</f>
        <v>0</v>
      </c>
      <c r="I26" s="56" t="e">
        <f>H26^'CALIBRATION  suppl fig 2'!$Q$15*ABS(B26)*(1/'ESTIMATED CCS suppl fig 2 '!C26+1/'CALIBRATION  suppl fig 2'!$D$5)^0.5</f>
        <v>#DIV/0!</v>
      </c>
      <c r="J26"/>
    </row>
    <row r="27" spans="1:16">
      <c r="A27" s="118"/>
      <c r="B27" s="86"/>
      <c r="C27" s="116"/>
      <c r="D27" s="51"/>
      <c r="E27" s="187" t="e">
        <f>I27*'CALIBRATION  suppl fig 2'!$Q$17</f>
        <v>#DIV/0!</v>
      </c>
      <c r="F27" s="188" t="e">
        <f>(H27*'CALIBRATION  suppl fig 2'!$Q$32+'CALIBRATION  suppl fig 2'!$Q$33)*ABS(B27)*(1/'ESTIMATED CCS suppl fig 2 '!C27+1/'CALIBRATION  suppl fig 2'!$D$5)^0.5</f>
        <v>#DIV/0!</v>
      </c>
      <c r="H27" s="56">
        <f>D27-0.001*'CALIBRATION  suppl fig 2'!$D$4*A27^0.5</f>
        <v>0</v>
      </c>
      <c r="I27" s="56" t="e">
        <f>H27^'CALIBRATION  suppl fig 2'!$Q$15*ABS(B27)*(1/'ESTIMATED CCS suppl fig 2 '!C27+1/'CALIBRATION  suppl fig 2'!$D$5)^0.5</f>
        <v>#DIV/0!</v>
      </c>
      <c r="J27"/>
    </row>
    <row r="28" spans="1:16">
      <c r="A28" s="118"/>
      <c r="B28" s="86"/>
      <c r="C28" s="116"/>
      <c r="D28" s="51"/>
      <c r="E28" s="187" t="e">
        <f>I28*'CALIBRATION  suppl fig 2'!$Q$17</f>
        <v>#DIV/0!</v>
      </c>
      <c r="F28" s="188" t="e">
        <f>(H28*'CALIBRATION  suppl fig 2'!$Q$32+'CALIBRATION  suppl fig 2'!$Q$33)*ABS(B28)*(1/'ESTIMATED CCS suppl fig 2 '!C28+1/'CALIBRATION  suppl fig 2'!$D$5)^0.5</f>
        <v>#DIV/0!</v>
      </c>
      <c r="H28" s="56">
        <f>D28-0.001*'CALIBRATION  suppl fig 2'!$D$4*A28^0.5</f>
        <v>0</v>
      </c>
      <c r="I28" s="56" t="e">
        <f>H28^'CALIBRATION  suppl fig 2'!$Q$15*ABS(B28)*(1/'ESTIMATED CCS suppl fig 2 '!C28+1/'CALIBRATION  suppl fig 2'!$D$5)^0.5</f>
        <v>#DIV/0!</v>
      </c>
      <c r="J28"/>
    </row>
    <row r="29" spans="1:16">
      <c r="A29" s="118"/>
      <c r="B29" s="50"/>
      <c r="C29" s="116"/>
      <c r="D29" s="51"/>
      <c r="E29" s="187" t="e">
        <f>I29*'CALIBRATION  suppl fig 2'!$Q$17</f>
        <v>#DIV/0!</v>
      </c>
      <c r="F29" s="188" t="e">
        <f>(H29*'CALIBRATION  suppl fig 2'!$Q$32+'CALIBRATION  suppl fig 2'!$Q$33)*ABS(B29)*(1/'ESTIMATED CCS suppl fig 2 '!C29+1/'CALIBRATION  suppl fig 2'!$D$5)^0.5</f>
        <v>#DIV/0!</v>
      </c>
      <c r="H29" s="56">
        <f>D29-0.001*'CALIBRATION  suppl fig 2'!$D$4*A29^0.5</f>
        <v>0</v>
      </c>
      <c r="I29" s="56" t="e">
        <f>H29^'CALIBRATION  suppl fig 2'!$Q$15*ABS(B29)*(1/'ESTIMATED CCS suppl fig 2 '!C29+1/'CALIBRATION  suppl fig 2'!$D$5)^0.5</f>
        <v>#DIV/0!</v>
      </c>
      <c r="J29"/>
    </row>
    <row r="30" spans="1:16">
      <c r="A30" s="118"/>
      <c r="B30" s="86"/>
      <c r="C30" s="116"/>
      <c r="D30" s="51"/>
      <c r="E30" s="187" t="e">
        <f>I30*'CALIBRATION  suppl fig 2'!$Q$17</f>
        <v>#DIV/0!</v>
      </c>
      <c r="F30" s="188" t="e">
        <f>(H30*'CALIBRATION  suppl fig 2'!$Q$32+'CALIBRATION  suppl fig 2'!$Q$33)*ABS(B30)*(1/'ESTIMATED CCS suppl fig 2 '!C30+1/'CALIBRATION  suppl fig 2'!$D$5)^0.5</f>
        <v>#DIV/0!</v>
      </c>
      <c r="H30" s="56">
        <f>D30-0.001*'CALIBRATION  suppl fig 2'!$D$4*A30^0.5</f>
        <v>0</v>
      </c>
      <c r="I30" s="56" t="e">
        <f>H30^'CALIBRATION  suppl fig 2'!$Q$15*ABS(B30)*(1/'ESTIMATED CCS suppl fig 2 '!C30+1/'CALIBRATION  suppl fig 2'!$D$5)^0.5</f>
        <v>#DIV/0!</v>
      </c>
      <c r="J30"/>
    </row>
    <row r="31" spans="1:16">
      <c r="A31" s="118"/>
      <c r="B31" s="50"/>
      <c r="C31" s="116"/>
      <c r="D31" s="51"/>
      <c r="E31" s="187" t="e">
        <f>I31*'CALIBRATION  suppl fig 2'!$Q$17</f>
        <v>#DIV/0!</v>
      </c>
      <c r="F31" s="188" t="e">
        <f>(H31*'CALIBRATION  suppl fig 2'!$Q$32+'CALIBRATION  suppl fig 2'!$Q$33)*ABS(B31)*(1/'ESTIMATED CCS suppl fig 2 '!C31+1/'CALIBRATION  suppl fig 2'!$D$5)^0.5</f>
        <v>#DIV/0!</v>
      </c>
      <c r="H31" s="56">
        <f>D31-0.001*'CALIBRATION  suppl fig 2'!$D$4*A31^0.5</f>
        <v>0</v>
      </c>
      <c r="I31" s="56" t="e">
        <f>H31^'CALIBRATION  suppl fig 2'!$Q$15*ABS(B31)*(1/'ESTIMATED CCS suppl fig 2 '!C31+1/'CALIBRATION  suppl fig 2'!$D$5)^0.5</f>
        <v>#DIV/0!</v>
      </c>
      <c r="J31"/>
    </row>
    <row r="32" spans="1:16">
      <c r="A32" s="118"/>
      <c r="B32" s="86"/>
      <c r="C32" s="116"/>
      <c r="D32" s="51"/>
      <c r="E32" s="187" t="e">
        <f>I32*'CALIBRATION  suppl fig 2'!$Q$17</f>
        <v>#DIV/0!</v>
      </c>
      <c r="F32" s="188" t="e">
        <f>(H32*'CALIBRATION  suppl fig 2'!$Q$32+'CALIBRATION  suppl fig 2'!$Q$33)*ABS(B32)*(1/'ESTIMATED CCS suppl fig 2 '!C32+1/'CALIBRATION  suppl fig 2'!$D$5)^0.5</f>
        <v>#DIV/0!</v>
      </c>
      <c r="H32" s="56">
        <f>D32-0.001*'CALIBRATION  suppl fig 2'!$D$4*A32^0.5</f>
        <v>0</v>
      </c>
      <c r="I32" s="56" t="e">
        <f>H32^'CALIBRATION  suppl fig 2'!$Q$15*ABS(B32)*(1/'ESTIMATED CCS suppl fig 2 '!C32+1/'CALIBRATION  suppl fig 2'!$D$5)^0.5</f>
        <v>#DIV/0!</v>
      </c>
      <c r="J32"/>
    </row>
    <row r="33" spans="1:10">
      <c r="A33" s="118"/>
      <c r="B33" s="86"/>
      <c r="C33" s="116"/>
      <c r="D33" s="51"/>
      <c r="E33" s="187" t="e">
        <f>I33*'CALIBRATION  suppl fig 2'!$Q$17</f>
        <v>#DIV/0!</v>
      </c>
      <c r="F33" s="188" t="e">
        <f>(H33*'CALIBRATION  suppl fig 2'!$Q$32+'CALIBRATION  suppl fig 2'!$Q$33)*ABS(B33)*(1/'ESTIMATED CCS suppl fig 2 '!C33+1/'CALIBRATION  suppl fig 2'!$D$5)^0.5</f>
        <v>#DIV/0!</v>
      </c>
      <c r="H33" s="56">
        <f>D33-0.001*'CALIBRATION  suppl fig 2'!$D$4*A33^0.5</f>
        <v>0</v>
      </c>
      <c r="I33" s="56" t="e">
        <f>H33^'CALIBRATION  suppl fig 2'!$Q$15*ABS(B33)*(1/'ESTIMATED CCS suppl fig 2 '!C33+1/'CALIBRATION  suppl fig 2'!$D$5)^0.5</f>
        <v>#DIV/0!</v>
      </c>
      <c r="J33"/>
    </row>
    <row r="34" spans="1:10">
      <c r="A34" s="118"/>
      <c r="B34" s="86"/>
      <c r="C34" s="116"/>
      <c r="D34" s="51"/>
      <c r="E34" s="187" t="e">
        <f>I34*'CALIBRATION  suppl fig 2'!$Q$17</f>
        <v>#DIV/0!</v>
      </c>
      <c r="F34" s="188" t="e">
        <f>(H34*'CALIBRATION  suppl fig 2'!$Q$32+'CALIBRATION  suppl fig 2'!$Q$33)*ABS(B34)*(1/'ESTIMATED CCS suppl fig 2 '!C34+1/'CALIBRATION  suppl fig 2'!$D$5)^0.5</f>
        <v>#DIV/0!</v>
      </c>
      <c r="H34" s="56">
        <f>D34-0.001*'CALIBRATION  suppl fig 2'!$D$4*A34^0.5</f>
        <v>0</v>
      </c>
      <c r="I34" s="56" t="e">
        <f>H34^'CALIBRATION  suppl fig 2'!$Q$15*ABS(B34)*(1/'ESTIMATED CCS suppl fig 2 '!C34+1/'CALIBRATION  suppl fig 2'!$D$5)^0.5</f>
        <v>#DIV/0!</v>
      </c>
      <c r="J34"/>
    </row>
    <row r="35" spans="1:10">
      <c r="A35" s="118"/>
      <c r="B35" s="86"/>
      <c r="C35" s="116"/>
      <c r="D35" s="51"/>
      <c r="E35" s="187" t="e">
        <f>I35*'CALIBRATION  suppl fig 2'!$Q$17</f>
        <v>#DIV/0!</v>
      </c>
      <c r="F35" s="188" t="e">
        <f>(H35*'CALIBRATION  suppl fig 2'!$Q$32+'CALIBRATION  suppl fig 2'!$Q$33)*ABS(B35)*(1/'ESTIMATED CCS suppl fig 2 '!C35+1/'CALIBRATION  suppl fig 2'!$D$5)^0.5</f>
        <v>#DIV/0!</v>
      </c>
      <c r="H35" s="56">
        <f>D35-0.001*'CALIBRATION  suppl fig 2'!$D$4*A35^0.5</f>
        <v>0</v>
      </c>
      <c r="I35" s="56" t="e">
        <f>H35^'CALIBRATION  suppl fig 2'!$Q$15*ABS(B35)*(1/'ESTIMATED CCS suppl fig 2 '!C35+1/'CALIBRATION  suppl fig 2'!$D$5)^0.5</f>
        <v>#DIV/0!</v>
      </c>
      <c r="J35"/>
    </row>
    <row r="36" spans="1:10">
      <c r="A36" s="118"/>
      <c r="B36" s="86"/>
      <c r="C36" s="116"/>
      <c r="D36" s="51"/>
      <c r="E36" s="187" t="e">
        <f>I36*'CALIBRATION  suppl fig 2'!$Q$17</f>
        <v>#DIV/0!</v>
      </c>
      <c r="F36" s="188" t="e">
        <f>(H36*'CALIBRATION  suppl fig 2'!$Q$32+'CALIBRATION  suppl fig 2'!$Q$33)*ABS(B36)*(1/'ESTIMATED CCS suppl fig 2 '!C36+1/'CALIBRATION  suppl fig 2'!$D$5)^0.5</f>
        <v>#DIV/0!</v>
      </c>
      <c r="H36" s="56">
        <f>D36-0.001*'CALIBRATION  suppl fig 2'!$D$4*A36^0.5</f>
        <v>0</v>
      </c>
      <c r="I36" s="56" t="e">
        <f>H36^'CALIBRATION  suppl fig 2'!$Q$15*ABS(B36)*(1/'ESTIMATED CCS suppl fig 2 '!C36+1/'CALIBRATION  suppl fig 2'!$D$5)^0.5</f>
        <v>#DIV/0!</v>
      </c>
      <c r="J36"/>
    </row>
    <row r="37" spans="1:10">
      <c r="A37" s="118"/>
      <c r="B37" s="50"/>
      <c r="C37" s="116"/>
      <c r="D37" s="51"/>
      <c r="E37" s="187" t="e">
        <f>I37*'CALIBRATION  suppl fig 2'!$Q$17</f>
        <v>#DIV/0!</v>
      </c>
      <c r="F37" s="188" t="e">
        <f>(H37*'CALIBRATION  suppl fig 2'!$Q$32+'CALIBRATION  suppl fig 2'!$Q$33)*ABS(B37)*(1/'ESTIMATED CCS suppl fig 2 '!C37+1/'CALIBRATION  suppl fig 2'!$D$5)^0.5</f>
        <v>#DIV/0!</v>
      </c>
      <c r="H37" s="56">
        <f>D37-0.001*'CALIBRATION  suppl fig 2'!$D$4*A37^0.5</f>
        <v>0</v>
      </c>
      <c r="I37" s="56" t="e">
        <f>H37^'CALIBRATION  suppl fig 2'!$Q$15*ABS(B37)*(1/'ESTIMATED CCS suppl fig 2 '!C37+1/'CALIBRATION  suppl fig 2'!$D$5)^0.5</f>
        <v>#DIV/0!</v>
      </c>
      <c r="J37"/>
    </row>
    <row r="38" spans="1:10">
      <c r="A38" s="118"/>
      <c r="B38" s="86"/>
      <c r="C38" s="116"/>
      <c r="D38" s="51"/>
      <c r="E38" s="187" t="e">
        <f>I38*'CALIBRATION  suppl fig 2'!$Q$17</f>
        <v>#DIV/0!</v>
      </c>
      <c r="F38" s="188" t="e">
        <f>(H38*'CALIBRATION  suppl fig 2'!$Q$32+'CALIBRATION  suppl fig 2'!$Q$33)*ABS(B38)*(1/'ESTIMATED CCS suppl fig 2 '!C38+1/'CALIBRATION  suppl fig 2'!$D$5)^0.5</f>
        <v>#DIV/0!</v>
      </c>
      <c r="H38" s="56">
        <f>D38-0.001*'CALIBRATION  suppl fig 2'!$D$4*A38^0.5</f>
        <v>0</v>
      </c>
      <c r="I38" s="56" t="e">
        <f>H38^'CALIBRATION  suppl fig 2'!$Q$15*ABS(B38)*(1/'ESTIMATED CCS suppl fig 2 '!C38+1/'CALIBRATION  suppl fig 2'!$D$5)^0.5</f>
        <v>#DIV/0!</v>
      </c>
      <c r="J38"/>
    </row>
    <row r="39" spans="1:10">
      <c r="A39" s="118"/>
      <c r="B39" s="86"/>
      <c r="C39" s="116"/>
      <c r="D39" s="51"/>
      <c r="E39" s="187" t="e">
        <f>I39*'CALIBRATION  suppl fig 2'!$Q$17</f>
        <v>#DIV/0!</v>
      </c>
      <c r="F39" s="188" t="e">
        <f>(H39*'CALIBRATION  suppl fig 2'!$Q$32+'CALIBRATION  suppl fig 2'!$Q$33)*ABS(B39)*(1/'ESTIMATED CCS suppl fig 2 '!C39+1/'CALIBRATION  suppl fig 2'!$D$5)^0.5</f>
        <v>#DIV/0!</v>
      </c>
      <c r="H39" s="56">
        <f>D39-0.001*'CALIBRATION  suppl fig 2'!$D$4*A39^0.5</f>
        <v>0</v>
      </c>
      <c r="I39" s="56" t="e">
        <f>H39^'CALIBRATION  suppl fig 2'!$Q$15*ABS(B39)*(1/'ESTIMATED CCS suppl fig 2 '!C39+1/'CALIBRATION  suppl fig 2'!$D$5)^0.5</f>
        <v>#DIV/0!</v>
      </c>
      <c r="J39"/>
    </row>
    <row r="40" spans="1:10">
      <c r="A40" s="118"/>
      <c r="B40" s="50"/>
      <c r="C40" s="116"/>
      <c r="D40" s="51"/>
      <c r="E40" s="187" t="e">
        <f>I40*'CALIBRATION  suppl fig 2'!$Q$17</f>
        <v>#DIV/0!</v>
      </c>
      <c r="F40" s="188" t="e">
        <f>(H40*'CALIBRATION  suppl fig 2'!$Q$32+'CALIBRATION  suppl fig 2'!$Q$33)*ABS(B40)*(1/'ESTIMATED CCS suppl fig 2 '!C40+1/'CALIBRATION  suppl fig 2'!$D$5)^0.5</f>
        <v>#DIV/0!</v>
      </c>
      <c r="H40" s="56">
        <f>D40-0.001*'CALIBRATION  suppl fig 2'!$D$4*A40^0.5</f>
        <v>0</v>
      </c>
      <c r="I40" s="56" t="e">
        <f>H40^'CALIBRATION  suppl fig 2'!$Q$15*ABS(B40)*(1/'ESTIMATED CCS suppl fig 2 '!C40+1/'CALIBRATION  suppl fig 2'!$D$5)^0.5</f>
        <v>#DIV/0!</v>
      </c>
      <c r="J40"/>
    </row>
    <row r="41" spans="1:10">
      <c r="A41" s="118"/>
      <c r="B41" s="86"/>
      <c r="C41" s="116"/>
      <c r="D41" s="51"/>
      <c r="E41" s="187" t="e">
        <f>I41*'CALIBRATION  suppl fig 2'!$Q$17</f>
        <v>#DIV/0!</v>
      </c>
      <c r="F41" s="188" t="e">
        <f>(H41*'CALIBRATION  suppl fig 2'!$Q$32+'CALIBRATION  suppl fig 2'!$Q$33)*ABS(B41)*(1/'ESTIMATED CCS suppl fig 2 '!C41+1/'CALIBRATION  suppl fig 2'!$D$5)^0.5</f>
        <v>#DIV/0!</v>
      </c>
      <c r="H41" s="56">
        <f>D41-0.001*'CALIBRATION  suppl fig 2'!$D$4*A41^0.5</f>
        <v>0</v>
      </c>
      <c r="I41" s="56" t="e">
        <f>H41^'CALIBRATION  suppl fig 2'!$Q$15*ABS(B41)*(1/'ESTIMATED CCS suppl fig 2 '!C41+1/'CALIBRATION  suppl fig 2'!$D$5)^0.5</f>
        <v>#DIV/0!</v>
      </c>
      <c r="J41"/>
    </row>
    <row r="42" spans="1:10">
      <c r="A42" s="118"/>
      <c r="B42" s="86"/>
      <c r="C42" s="116"/>
      <c r="D42" s="51"/>
      <c r="E42" s="187" t="e">
        <f>I42*'CALIBRATION  suppl fig 2'!$Q$17</f>
        <v>#DIV/0!</v>
      </c>
      <c r="F42" s="188" t="e">
        <f>(H42*'CALIBRATION  suppl fig 2'!$Q$32+'CALIBRATION  suppl fig 2'!$Q$33)*ABS(B42)*(1/'ESTIMATED CCS suppl fig 2 '!C42+1/'CALIBRATION  suppl fig 2'!$D$5)^0.5</f>
        <v>#DIV/0!</v>
      </c>
      <c r="H42" s="56">
        <f>D42-0.001*'CALIBRATION  suppl fig 2'!$D$4*A42^0.5</f>
        <v>0</v>
      </c>
      <c r="I42" s="56" t="e">
        <f>H42^'CALIBRATION  suppl fig 2'!$Q$15*ABS(B42)*(1/'ESTIMATED CCS suppl fig 2 '!C42+1/'CALIBRATION  suppl fig 2'!$D$5)^0.5</f>
        <v>#DIV/0!</v>
      </c>
      <c r="J42"/>
    </row>
    <row r="43" spans="1:10">
      <c r="A43" s="118"/>
      <c r="B43" s="86"/>
      <c r="C43" s="116"/>
      <c r="D43" s="51"/>
      <c r="E43" s="187" t="e">
        <f>I43*'CALIBRATION  suppl fig 2'!$Q$17</f>
        <v>#DIV/0!</v>
      </c>
      <c r="F43" s="188" t="e">
        <f>(H43*'CALIBRATION  suppl fig 2'!$Q$32+'CALIBRATION  suppl fig 2'!$Q$33)*ABS(B43)*(1/'ESTIMATED CCS suppl fig 2 '!C43+1/'CALIBRATION  suppl fig 2'!$D$5)^0.5</f>
        <v>#DIV/0!</v>
      </c>
      <c r="H43" s="56">
        <f>D43-0.001*'CALIBRATION  suppl fig 2'!$D$4*A43^0.5</f>
        <v>0</v>
      </c>
      <c r="I43" s="56" t="e">
        <f>H43^'CALIBRATION  suppl fig 2'!$Q$15*ABS(B43)*(1/'ESTIMATED CCS suppl fig 2 '!C43+1/'CALIBRATION  suppl fig 2'!$D$5)^0.5</f>
        <v>#DIV/0!</v>
      </c>
      <c r="J43"/>
    </row>
    <row r="44" spans="1:10">
      <c r="A44" s="118"/>
      <c r="B44" s="50"/>
      <c r="C44" s="116"/>
      <c r="D44" s="51"/>
      <c r="E44" s="187" t="e">
        <f>I44*'CALIBRATION  suppl fig 2'!$Q$17</f>
        <v>#DIV/0!</v>
      </c>
      <c r="F44" s="188" t="e">
        <f>(H44*'CALIBRATION  suppl fig 2'!$Q$32+'CALIBRATION  suppl fig 2'!$Q$33)*ABS(B44)*(1/'ESTIMATED CCS suppl fig 2 '!C44+1/'CALIBRATION  suppl fig 2'!$D$5)^0.5</f>
        <v>#DIV/0!</v>
      </c>
      <c r="H44" s="56">
        <f>D44-0.001*'CALIBRATION  suppl fig 2'!$D$4*A44^0.5</f>
        <v>0</v>
      </c>
      <c r="I44" s="56" t="e">
        <f>H44^'CALIBRATION  suppl fig 2'!$Q$15*ABS(B44)*(1/'ESTIMATED CCS suppl fig 2 '!C44+1/'CALIBRATION  suppl fig 2'!$D$5)^0.5</f>
        <v>#DIV/0!</v>
      </c>
      <c r="J44"/>
    </row>
    <row r="45" spans="1:10">
      <c r="A45" s="118"/>
      <c r="B45" s="86"/>
      <c r="C45" s="116"/>
      <c r="D45" s="51"/>
      <c r="E45" s="187" t="e">
        <f>I45*'CALIBRATION  suppl fig 2'!$Q$17</f>
        <v>#DIV/0!</v>
      </c>
      <c r="F45" s="188" t="e">
        <f>(H45*'CALIBRATION  suppl fig 2'!$Q$32+'CALIBRATION  suppl fig 2'!$Q$33)*ABS(B45)*(1/'ESTIMATED CCS suppl fig 2 '!C45+1/'CALIBRATION  suppl fig 2'!$D$5)^0.5</f>
        <v>#DIV/0!</v>
      </c>
      <c r="H45" s="56">
        <f>D45-0.001*'CALIBRATION  suppl fig 2'!$D$4*A45^0.5</f>
        <v>0</v>
      </c>
      <c r="I45" s="56" t="e">
        <f>H45^'CALIBRATION  suppl fig 2'!$Q$15*ABS(B45)*(1/'ESTIMATED CCS suppl fig 2 '!C45+1/'CALIBRATION  suppl fig 2'!$D$5)^0.5</f>
        <v>#DIV/0!</v>
      </c>
      <c r="J45"/>
    </row>
    <row r="46" spans="1:10">
      <c r="A46" s="118"/>
      <c r="B46" s="50"/>
      <c r="C46" s="116"/>
      <c r="D46" s="51"/>
      <c r="E46" s="187" t="e">
        <f>I46*'CALIBRATION  suppl fig 2'!$Q$17</f>
        <v>#DIV/0!</v>
      </c>
      <c r="F46" s="188" t="e">
        <f>(H46*'CALIBRATION  suppl fig 2'!$Q$32+'CALIBRATION  suppl fig 2'!$Q$33)*ABS(B46)*(1/'ESTIMATED CCS suppl fig 2 '!C46+1/'CALIBRATION  suppl fig 2'!$D$5)^0.5</f>
        <v>#DIV/0!</v>
      </c>
      <c r="H46" s="56">
        <f>D46-0.001*'CALIBRATION  suppl fig 2'!$D$4*A46^0.5</f>
        <v>0</v>
      </c>
      <c r="I46" s="56" t="e">
        <f>H46^'CALIBRATION  suppl fig 2'!$Q$15*ABS(B46)*(1/'ESTIMATED CCS suppl fig 2 '!C46+1/'CALIBRATION  suppl fig 2'!$D$5)^0.5</f>
        <v>#DIV/0!</v>
      </c>
      <c r="J46"/>
    </row>
    <row r="47" spans="1:10">
      <c r="A47" s="118"/>
      <c r="B47" s="86"/>
      <c r="C47" s="116"/>
      <c r="D47" s="51"/>
      <c r="E47" s="187" t="e">
        <f>I47*'CALIBRATION  suppl fig 2'!$Q$17</f>
        <v>#DIV/0!</v>
      </c>
      <c r="F47" s="188" t="e">
        <f>(H47*'CALIBRATION  suppl fig 2'!$Q$32+'CALIBRATION  suppl fig 2'!$Q$33)*ABS(B47)*(1/'ESTIMATED CCS suppl fig 2 '!C47+1/'CALIBRATION  suppl fig 2'!$D$5)^0.5</f>
        <v>#DIV/0!</v>
      </c>
      <c r="H47" s="56">
        <f>D47-0.001*'CALIBRATION  suppl fig 2'!$D$4*A47^0.5</f>
        <v>0</v>
      </c>
      <c r="I47" s="56" t="e">
        <f>H47^'CALIBRATION  suppl fig 2'!$Q$15*ABS(B47)*(1/'ESTIMATED CCS suppl fig 2 '!C47+1/'CALIBRATION  suppl fig 2'!$D$5)^0.5</f>
        <v>#DIV/0!</v>
      </c>
      <c r="J47"/>
    </row>
    <row r="48" spans="1:10">
      <c r="A48" s="118"/>
      <c r="B48" s="86"/>
      <c r="C48" s="116"/>
      <c r="D48" s="51"/>
      <c r="E48" s="187" t="e">
        <f>I48*'CALIBRATION  suppl fig 2'!$Q$17</f>
        <v>#DIV/0!</v>
      </c>
      <c r="F48" s="188" t="e">
        <f>(H48*'CALIBRATION  suppl fig 2'!$Q$32+'CALIBRATION  suppl fig 2'!$Q$33)*ABS(B48)*(1/'ESTIMATED CCS suppl fig 2 '!C48+1/'CALIBRATION  suppl fig 2'!$D$5)^0.5</f>
        <v>#DIV/0!</v>
      </c>
      <c r="H48" s="56">
        <f>D48-0.001*'CALIBRATION  suppl fig 2'!$D$4*A48^0.5</f>
        <v>0</v>
      </c>
      <c r="I48" s="56" t="e">
        <f>H48^'CALIBRATION  suppl fig 2'!$Q$15*ABS(B48)*(1/'ESTIMATED CCS suppl fig 2 '!C48+1/'CALIBRATION  suppl fig 2'!$D$5)^0.5</f>
        <v>#DIV/0!</v>
      </c>
      <c r="J48"/>
    </row>
    <row r="49" spans="1:10">
      <c r="A49" s="118"/>
      <c r="B49" s="86"/>
      <c r="C49" s="116"/>
      <c r="D49" s="51"/>
      <c r="E49" s="187" t="e">
        <f>I49*'CALIBRATION  suppl fig 2'!$Q$17</f>
        <v>#DIV/0!</v>
      </c>
      <c r="F49" s="188" t="e">
        <f>(H49*'CALIBRATION  suppl fig 2'!$Q$32+'CALIBRATION  suppl fig 2'!$Q$33)*ABS(B49)*(1/'ESTIMATED CCS suppl fig 2 '!C49+1/'CALIBRATION  suppl fig 2'!$D$5)^0.5</f>
        <v>#DIV/0!</v>
      </c>
      <c r="H49" s="56">
        <f>D49-0.001*'CALIBRATION  suppl fig 2'!$D$4*A49^0.5</f>
        <v>0</v>
      </c>
      <c r="I49" s="56" t="e">
        <f>H49^'CALIBRATION  suppl fig 2'!$Q$15*ABS(B49)*(1/'ESTIMATED CCS suppl fig 2 '!C49+1/'CALIBRATION  suppl fig 2'!$D$5)^0.5</f>
        <v>#DIV/0!</v>
      </c>
      <c r="J49"/>
    </row>
    <row r="50" spans="1:10">
      <c r="A50" s="118"/>
      <c r="B50" s="86"/>
      <c r="C50" s="116"/>
      <c r="D50" s="51"/>
      <c r="E50" s="187" t="e">
        <f>I50*'CALIBRATION  suppl fig 2'!$Q$17</f>
        <v>#DIV/0!</v>
      </c>
      <c r="F50" s="188" t="e">
        <f>(H50*'CALIBRATION  suppl fig 2'!$Q$32+'CALIBRATION  suppl fig 2'!$Q$33)*ABS(B50)*(1/'ESTIMATED CCS suppl fig 2 '!C50+1/'CALIBRATION  suppl fig 2'!$D$5)^0.5</f>
        <v>#DIV/0!</v>
      </c>
      <c r="H50" s="56">
        <f>D50-0.001*'CALIBRATION  suppl fig 2'!$D$4*A50^0.5</f>
        <v>0</v>
      </c>
      <c r="I50" s="56" t="e">
        <f>H50^'CALIBRATION  suppl fig 2'!$Q$15*ABS(B50)*(1/'ESTIMATED CCS suppl fig 2 '!C50+1/'CALIBRATION  suppl fig 2'!$D$5)^0.5</f>
        <v>#DIV/0!</v>
      </c>
      <c r="J50"/>
    </row>
    <row r="51" spans="1:10">
      <c r="A51" s="118"/>
      <c r="B51" s="86"/>
      <c r="C51" s="116"/>
      <c r="D51" s="51"/>
      <c r="E51" s="187" t="e">
        <f>I51*'CALIBRATION  suppl fig 2'!$Q$17</f>
        <v>#DIV/0!</v>
      </c>
      <c r="F51" s="188" t="e">
        <f>(H51*'CALIBRATION  suppl fig 2'!$Q$32+'CALIBRATION  suppl fig 2'!$Q$33)*ABS(B51)*(1/'ESTIMATED CCS suppl fig 2 '!C51+1/'CALIBRATION  suppl fig 2'!$D$5)^0.5</f>
        <v>#DIV/0!</v>
      </c>
      <c r="H51" s="56">
        <f>D51-0.001*'CALIBRATION  suppl fig 2'!$D$4*A51^0.5</f>
        <v>0</v>
      </c>
      <c r="I51" s="56" t="e">
        <f>H51^'CALIBRATION  suppl fig 2'!$Q$15*ABS(B51)*(1/'ESTIMATED CCS suppl fig 2 '!C51+1/'CALIBRATION  suppl fig 2'!$D$5)^0.5</f>
        <v>#DIV/0!</v>
      </c>
      <c r="J51"/>
    </row>
    <row r="52" spans="1:10">
      <c r="A52" s="118"/>
      <c r="B52" s="50"/>
      <c r="C52" s="116"/>
      <c r="D52" s="51"/>
      <c r="E52" s="187" t="e">
        <f>I52*'CALIBRATION  suppl fig 2'!$Q$17</f>
        <v>#DIV/0!</v>
      </c>
      <c r="F52" s="188" t="e">
        <f>(H52*'CALIBRATION  suppl fig 2'!$Q$32+'CALIBRATION  suppl fig 2'!$Q$33)*ABS(B52)*(1/'ESTIMATED CCS suppl fig 2 '!C52+1/'CALIBRATION  suppl fig 2'!$D$5)^0.5</f>
        <v>#DIV/0!</v>
      </c>
      <c r="H52" s="56">
        <f>D52-0.001*'CALIBRATION  suppl fig 2'!$D$4*A52^0.5</f>
        <v>0</v>
      </c>
      <c r="I52" s="56" t="e">
        <f>H52^'CALIBRATION  suppl fig 2'!$Q$15*ABS(B52)*(1/'ESTIMATED CCS suppl fig 2 '!C52+1/'CALIBRATION  suppl fig 2'!$D$5)^0.5</f>
        <v>#DIV/0!</v>
      </c>
    </row>
    <row r="53" spans="1:10">
      <c r="A53" s="118"/>
      <c r="B53" s="86"/>
      <c r="C53" s="116"/>
      <c r="D53" s="51"/>
      <c r="E53" s="187" t="e">
        <f>I53*'CALIBRATION  suppl fig 2'!$Q$17</f>
        <v>#DIV/0!</v>
      </c>
      <c r="F53" s="188" t="e">
        <f>(H53*'CALIBRATION  suppl fig 2'!$Q$32+'CALIBRATION  suppl fig 2'!$Q$33)*ABS(B53)*(1/'ESTIMATED CCS suppl fig 2 '!C53+1/'CALIBRATION  suppl fig 2'!$D$5)^0.5</f>
        <v>#DIV/0!</v>
      </c>
      <c r="H53" s="56">
        <f>D53-0.001*'CALIBRATION  suppl fig 2'!$D$4*A53^0.5</f>
        <v>0</v>
      </c>
      <c r="I53" s="56" t="e">
        <f>H53^'CALIBRATION  suppl fig 2'!$Q$15*ABS(B53)*(1/'ESTIMATED CCS suppl fig 2 '!C53+1/'CALIBRATION  suppl fig 2'!$D$5)^0.5</f>
        <v>#DIV/0!</v>
      </c>
    </row>
    <row r="54" spans="1:10">
      <c r="A54" s="118"/>
      <c r="B54" s="86"/>
      <c r="C54" s="116"/>
      <c r="D54" s="51"/>
      <c r="E54" s="187" t="e">
        <f>I54*'CALIBRATION  suppl fig 2'!$Q$17</f>
        <v>#DIV/0!</v>
      </c>
      <c r="F54" s="188" t="e">
        <f>(H54*'CALIBRATION  suppl fig 2'!$Q$32+'CALIBRATION  suppl fig 2'!$Q$33)*ABS(B54)*(1/'ESTIMATED CCS suppl fig 2 '!C54+1/'CALIBRATION  suppl fig 2'!$D$5)^0.5</f>
        <v>#DIV/0!</v>
      </c>
      <c r="H54" s="56">
        <f>D54-0.001*'CALIBRATION  suppl fig 2'!$D$4*A54^0.5</f>
        <v>0</v>
      </c>
      <c r="I54" s="56" t="e">
        <f>H54^'CALIBRATION  suppl fig 2'!$Q$15*ABS(B54)*(1/'ESTIMATED CCS suppl fig 2 '!C54+1/'CALIBRATION  suppl fig 2'!$D$5)^0.5</f>
        <v>#DIV/0!</v>
      </c>
      <c r="J54"/>
    </row>
    <row r="55" spans="1:10">
      <c r="A55" s="118"/>
      <c r="B55" s="50"/>
      <c r="C55" s="116"/>
      <c r="D55" s="51"/>
      <c r="E55" s="187" t="e">
        <f>I55*'CALIBRATION  suppl fig 2'!$Q$17</f>
        <v>#DIV/0!</v>
      </c>
      <c r="F55" s="188" t="e">
        <f>(H55*'CALIBRATION  suppl fig 2'!$Q$32+'CALIBRATION  suppl fig 2'!$Q$33)*ABS(B55)*(1/'ESTIMATED CCS suppl fig 2 '!C55+1/'CALIBRATION  suppl fig 2'!$D$5)^0.5</f>
        <v>#DIV/0!</v>
      </c>
      <c r="H55" s="56">
        <f>D55-0.001*'CALIBRATION  suppl fig 2'!$D$4*A55^0.5</f>
        <v>0</v>
      </c>
      <c r="I55" s="56" t="e">
        <f>H55^'CALIBRATION  suppl fig 2'!$Q$15*ABS(B55)*(1/'ESTIMATED CCS suppl fig 2 '!C55+1/'CALIBRATION  suppl fig 2'!$D$5)^0.5</f>
        <v>#DIV/0!</v>
      </c>
    </row>
    <row r="56" spans="1:10">
      <c r="A56" s="118"/>
      <c r="B56" s="86"/>
      <c r="C56" s="116"/>
      <c r="D56" s="1"/>
      <c r="E56" s="187" t="e">
        <f>I56*'CALIBRATION  suppl fig 2'!$Q$17</f>
        <v>#DIV/0!</v>
      </c>
      <c r="F56" s="188" t="e">
        <f>(H56*'CALIBRATION  suppl fig 2'!$Q$32+'CALIBRATION  suppl fig 2'!$Q$33)*ABS(B56)*(1/'ESTIMATED CCS suppl fig 2 '!C56+1/'CALIBRATION  suppl fig 2'!$D$5)^0.5</f>
        <v>#DIV/0!</v>
      </c>
      <c r="H56" s="56">
        <f>D56-0.001*'CALIBRATION  suppl fig 2'!$D$4*A56^0.5</f>
        <v>0</v>
      </c>
      <c r="I56" s="56" t="e">
        <f>H56^'CALIBRATION  suppl fig 2'!$Q$15*ABS(B56)*(1/'ESTIMATED CCS suppl fig 2 '!C56+1/'CALIBRATION  suppl fig 2'!$D$5)^0.5</f>
        <v>#DIV/0!</v>
      </c>
    </row>
    <row r="57" spans="1:10">
      <c r="A57" s="118"/>
      <c r="B57" s="86"/>
      <c r="C57" s="116"/>
      <c r="D57" s="1"/>
      <c r="E57" s="187" t="e">
        <f>I57*'CALIBRATION  suppl fig 2'!$Q$17</f>
        <v>#DIV/0!</v>
      </c>
      <c r="F57" s="188" t="e">
        <f>(H57*'CALIBRATION  suppl fig 2'!$Q$32+'CALIBRATION  suppl fig 2'!$Q$33)*ABS(B57)*(1/'ESTIMATED CCS suppl fig 2 '!C57+1/'CALIBRATION  suppl fig 2'!$D$5)^0.5</f>
        <v>#DIV/0!</v>
      </c>
      <c r="H57" s="56">
        <f>D57-0.001*'CALIBRATION  suppl fig 2'!$D$4*A57^0.5</f>
        <v>0</v>
      </c>
      <c r="I57" s="56" t="e">
        <f>H57^'CALIBRATION  suppl fig 2'!$Q$15*ABS(B57)*(1/'ESTIMATED CCS suppl fig 2 '!C57+1/'CALIBRATION  suppl fig 2'!$D$5)^0.5</f>
        <v>#DIV/0!</v>
      </c>
    </row>
    <row r="58" spans="1:10">
      <c r="A58" s="118"/>
      <c r="B58" s="86"/>
      <c r="C58" s="116"/>
      <c r="D58" s="51"/>
      <c r="E58" s="187" t="e">
        <f>I58*'CALIBRATION  suppl fig 2'!$Q$17</f>
        <v>#DIV/0!</v>
      </c>
      <c r="F58" s="188" t="e">
        <f>(H58*'CALIBRATION  suppl fig 2'!$Q$32+'CALIBRATION  suppl fig 2'!$Q$33)*ABS(B58)*(1/'ESTIMATED CCS suppl fig 2 '!C58+1/'CALIBRATION  suppl fig 2'!$D$5)^0.5</f>
        <v>#DIV/0!</v>
      </c>
      <c r="H58" s="56">
        <f>D58-0.001*'CALIBRATION  suppl fig 2'!$D$4*A58^0.5</f>
        <v>0</v>
      </c>
      <c r="I58" s="56" t="e">
        <f>H58^'CALIBRATION  suppl fig 2'!$Q$15*ABS(B58)*(1/'ESTIMATED CCS suppl fig 2 '!C58+1/'CALIBRATION  suppl fig 2'!$D$5)^0.5</f>
        <v>#DIV/0!</v>
      </c>
    </row>
    <row r="59" spans="1:10">
      <c r="A59" s="118"/>
      <c r="B59" s="50"/>
      <c r="C59" s="116"/>
      <c r="D59" s="51"/>
      <c r="E59" s="187" t="e">
        <f>I59*'CALIBRATION  suppl fig 2'!$Q$17</f>
        <v>#DIV/0!</v>
      </c>
      <c r="F59" s="188" t="e">
        <f>(H59*'CALIBRATION  suppl fig 2'!$Q$32+'CALIBRATION  suppl fig 2'!$Q$33)*ABS(B59)*(1/'ESTIMATED CCS suppl fig 2 '!C59+1/'CALIBRATION  suppl fig 2'!$D$5)^0.5</f>
        <v>#DIV/0!</v>
      </c>
      <c r="H59" s="56">
        <f>D59-0.001*'CALIBRATION  suppl fig 2'!$D$4*A59^0.5</f>
        <v>0</v>
      </c>
      <c r="I59" s="56" t="e">
        <f>H59^'CALIBRATION  suppl fig 2'!$Q$15*ABS(B59)*(1/'ESTIMATED CCS suppl fig 2 '!C59+1/'CALIBRATION  suppl fig 2'!$D$5)^0.5</f>
        <v>#DIV/0!</v>
      </c>
    </row>
    <row r="60" spans="1:10">
      <c r="A60" s="118"/>
      <c r="B60" s="86"/>
      <c r="C60" s="116"/>
      <c r="D60" s="51"/>
      <c r="E60" s="187" t="e">
        <f>I60*'CALIBRATION  suppl fig 2'!$Q$17</f>
        <v>#DIV/0!</v>
      </c>
      <c r="F60" s="188" t="e">
        <f>(H60*'CALIBRATION  suppl fig 2'!$Q$32+'CALIBRATION  suppl fig 2'!$Q$33)*ABS(B60)*(1/'ESTIMATED CCS suppl fig 2 '!C60+1/'CALIBRATION  suppl fig 2'!$D$5)^0.5</f>
        <v>#DIV/0!</v>
      </c>
      <c r="H60" s="56">
        <f>D60-0.001*'CALIBRATION  suppl fig 2'!$D$4*A60^0.5</f>
        <v>0</v>
      </c>
      <c r="I60" s="56" t="e">
        <f>H60^'CALIBRATION  suppl fig 2'!$Q$15*ABS(B60)*(1/'ESTIMATED CCS suppl fig 2 '!C60+1/'CALIBRATION  suppl fig 2'!$D$5)^0.5</f>
        <v>#DIV/0!</v>
      </c>
    </row>
    <row r="61" spans="1:10">
      <c r="A61" s="118"/>
      <c r="B61" s="50"/>
      <c r="C61" s="116"/>
      <c r="D61" s="51"/>
      <c r="E61" s="187" t="e">
        <f>I61*'CALIBRATION  suppl fig 2'!$Q$17</f>
        <v>#DIV/0!</v>
      </c>
      <c r="F61" s="188" t="e">
        <f>(H61*'CALIBRATION  suppl fig 2'!$Q$32+'CALIBRATION  suppl fig 2'!$Q$33)*ABS(B61)*(1/'ESTIMATED CCS suppl fig 2 '!C61+1/'CALIBRATION  suppl fig 2'!$D$5)^0.5</f>
        <v>#DIV/0!</v>
      </c>
      <c r="H61" s="56">
        <f>D61-0.001*'CALIBRATION  suppl fig 2'!$D$4*A61^0.5</f>
        <v>0</v>
      </c>
      <c r="I61" s="56" t="e">
        <f>H61^'CALIBRATION  suppl fig 2'!$Q$15*ABS(B61)*(1/'ESTIMATED CCS suppl fig 2 '!C61+1/'CALIBRATION  suppl fig 2'!$D$5)^0.5</f>
        <v>#DIV/0!</v>
      </c>
    </row>
    <row r="62" spans="1:10">
      <c r="A62" s="118"/>
      <c r="B62" s="86"/>
      <c r="C62" s="116"/>
      <c r="D62" s="51"/>
      <c r="E62" s="187" t="e">
        <f>I62*'CALIBRATION  suppl fig 2'!$Q$17</f>
        <v>#DIV/0!</v>
      </c>
      <c r="F62" s="188" t="e">
        <f>(H62*'CALIBRATION  suppl fig 2'!$Q$32+'CALIBRATION  suppl fig 2'!$Q$33)*ABS(B62)*(1/'ESTIMATED CCS suppl fig 2 '!C62+1/'CALIBRATION  suppl fig 2'!$D$5)^0.5</f>
        <v>#DIV/0!</v>
      </c>
      <c r="H62" s="56">
        <f>D62-0.001*'CALIBRATION  suppl fig 2'!$D$4*A62^0.5</f>
        <v>0</v>
      </c>
      <c r="I62" s="56" t="e">
        <f>H62^'CALIBRATION  suppl fig 2'!$Q$15*ABS(B62)*(1/'ESTIMATED CCS suppl fig 2 '!C62+1/'CALIBRATION  suppl fig 2'!$D$5)^0.5</f>
        <v>#DIV/0!</v>
      </c>
    </row>
    <row r="63" spans="1:10">
      <c r="A63" s="118"/>
      <c r="B63" s="86"/>
      <c r="C63" s="116"/>
      <c r="D63" s="51"/>
      <c r="E63" s="187" t="e">
        <f>I63*'CALIBRATION  suppl fig 2'!$Q$17</f>
        <v>#DIV/0!</v>
      </c>
      <c r="F63" s="188" t="e">
        <f>(H63*'CALIBRATION  suppl fig 2'!$Q$32+'CALIBRATION  suppl fig 2'!$Q$33)*ABS(B63)*(1/'ESTIMATED CCS suppl fig 2 '!C63+1/'CALIBRATION  suppl fig 2'!$D$5)^0.5</f>
        <v>#DIV/0!</v>
      </c>
      <c r="H63" s="56">
        <f>D63-0.001*'CALIBRATION  suppl fig 2'!$D$4*A63^0.5</f>
        <v>0</v>
      </c>
      <c r="I63" s="56" t="e">
        <f>H63^'CALIBRATION  suppl fig 2'!$Q$15*ABS(B63)*(1/'ESTIMATED CCS suppl fig 2 '!C63+1/'CALIBRATION  suppl fig 2'!$D$5)^0.5</f>
        <v>#DIV/0!</v>
      </c>
    </row>
    <row r="64" spans="1:10">
      <c r="A64" s="118"/>
      <c r="B64" s="86"/>
      <c r="C64" s="116"/>
      <c r="D64" s="51"/>
      <c r="E64" s="187" t="e">
        <f>I64*'CALIBRATION  suppl fig 2'!$Q$17</f>
        <v>#DIV/0!</v>
      </c>
      <c r="F64" s="188" t="e">
        <f>(H64*'CALIBRATION  suppl fig 2'!$Q$32+'CALIBRATION  suppl fig 2'!$Q$33)*ABS(B64)*(1/'ESTIMATED CCS suppl fig 2 '!C64+1/'CALIBRATION  suppl fig 2'!$D$5)^0.5</f>
        <v>#DIV/0!</v>
      </c>
      <c r="H64" s="56">
        <f>D64-0.001*'CALIBRATION  suppl fig 2'!$D$4*A64^0.5</f>
        <v>0</v>
      </c>
      <c r="I64" s="56" t="e">
        <f>H64^'CALIBRATION  suppl fig 2'!$Q$15*ABS(B64)*(1/'ESTIMATED CCS suppl fig 2 '!C64+1/'CALIBRATION  suppl fig 2'!$D$5)^0.5</f>
        <v>#DIV/0!</v>
      </c>
    </row>
    <row r="65" spans="1:9">
      <c r="A65" s="118"/>
      <c r="B65" s="86"/>
      <c r="C65" s="116"/>
      <c r="D65" s="51"/>
      <c r="E65" s="187" t="e">
        <f>I65*'CALIBRATION  suppl fig 2'!$Q$17</f>
        <v>#DIV/0!</v>
      </c>
      <c r="F65" s="188" t="e">
        <f>(H65*'CALIBRATION  suppl fig 2'!$Q$32+'CALIBRATION  suppl fig 2'!$Q$33)*ABS(B65)*(1/'ESTIMATED CCS suppl fig 2 '!C65+1/'CALIBRATION  suppl fig 2'!$D$5)^0.5</f>
        <v>#DIV/0!</v>
      </c>
      <c r="H65" s="56">
        <f>D65-0.001*'CALIBRATION  suppl fig 2'!$D$4*A65^0.5</f>
        <v>0</v>
      </c>
      <c r="I65" s="56" t="e">
        <f>H65^'CALIBRATION  suppl fig 2'!$Q$15*ABS(B65)*(1/'ESTIMATED CCS suppl fig 2 '!C65+1/'CALIBRATION  suppl fig 2'!$D$5)^0.5</f>
        <v>#DIV/0!</v>
      </c>
    </row>
    <row r="66" spans="1:9">
      <c r="A66" s="118"/>
      <c r="B66" s="86"/>
      <c r="C66" s="116"/>
      <c r="D66" s="51"/>
      <c r="E66" s="187" t="e">
        <f>I66*'CALIBRATION  suppl fig 2'!$Q$17</f>
        <v>#DIV/0!</v>
      </c>
      <c r="F66" s="188" t="e">
        <f>(H66*'CALIBRATION  suppl fig 2'!$Q$32+'CALIBRATION  suppl fig 2'!$Q$33)*ABS(B66)*(1/'ESTIMATED CCS suppl fig 2 '!C66+1/'CALIBRATION  suppl fig 2'!$D$5)^0.5</f>
        <v>#DIV/0!</v>
      </c>
      <c r="H66" s="56">
        <f>D66-0.001*'CALIBRATION  suppl fig 2'!$D$4*A66^0.5</f>
        <v>0</v>
      </c>
      <c r="I66" s="56" t="e">
        <f>H66^'CALIBRATION  suppl fig 2'!$Q$15*ABS(B66)*(1/'ESTIMATED CCS suppl fig 2 '!C66+1/'CALIBRATION  suppl fig 2'!$D$5)^0.5</f>
        <v>#DIV/0!</v>
      </c>
    </row>
    <row r="67" spans="1:9">
      <c r="A67" s="118"/>
      <c r="B67" s="50"/>
      <c r="C67" s="116"/>
      <c r="D67" s="51"/>
      <c r="E67" s="187" t="e">
        <f>I67*'CALIBRATION  suppl fig 2'!$Q$17</f>
        <v>#DIV/0!</v>
      </c>
      <c r="F67" s="188" t="e">
        <f>(H67*'CALIBRATION  suppl fig 2'!$Q$32+'CALIBRATION  suppl fig 2'!$Q$33)*ABS(B67)*(1/'ESTIMATED CCS suppl fig 2 '!C67+1/'CALIBRATION  suppl fig 2'!$D$5)^0.5</f>
        <v>#DIV/0!</v>
      </c>
      <c r="H67" s="56">
        <f>D67-0.001*'CALIBRATION  suppl fig 2'!$D$4*A67^0.5</f>
        <v>0</v>
      </c>
      <c r="I67" s="56" t="e">
        <f>H67^'CALIBRATION  suppl fig 2'!$Q$15*ABS(B67)*(1/'ESTIMATED CCS suppl fig 2 '!C67+1/'CALIBRATION  suppl fig 2'!$D$5)^0.5</f>
        <v>#DIV/0!</v>
      </c>
    </row>
    <row r="68" spans="1:9">
      <c r="A68" s="118"/>
      <c r="B68" s="86"/>
      <c r="C68" s="116"/>
      <c r="D68" s="51"/>
      <c r="E68" s="187" t="e">
        <f>I68*'CALIBRATION  suppl fig 2'!$Q$17</f>
        <v>#DIV/0!</v>
      </c>
      <c r="F68" s="188" t="e">
        <f>(H68*'CALIBRATION  suppl fig 2'!$Q$32+'CALIBRATION  suppl fig 2'!$Q$33)*ABS(B68)*(1/'ESTIMATED CCS suppl fig 2 '!C68+1/'CALIBRATION  suppl fig 2'!$D$5)^0.5</f>
        <v>#DIV/0!</v>
      </c>
      <c r="H68" s="56">
        <f>D68-0.001*'CALIBRATION  suppl fig 2'!$D$4*A68^0.5</f>
        <v>0</v>
      </c>
      <c r="I68" s="56" t="e">
        <f>H68^'CALIBRATION  suppl fig 2'!$Q$15*ABS(B68)*(1/'ESTIMATED CCS suppl fig 2 '!C68+1/'CALIBRATION  suppl fig 2'!$D$5)^0.5</f>
        <v>#DIV/0!</v>
      </c>
    </row>
    <row r="69" spans="1:9">
      <c r="A69" s="118"/>
      <c r="B69" s="86"/>
      <c r="C69" s="116"/>
      <c r="D69" s="51"/>
      <c r="E69" s="187" t="e">
        <f>I69*'CALIBRATION  suppl fig 2'!$Q$17</f>
        <v>#DIV/0!</v>
      </c>
      <c r="F69" s="188" t="e">
        <f>(H69*'CALIBRATION  suppl fig 2'!$Q$32+'CALIBRATION  suppl fig 2'!$Q$33)*ABS(B69)*(1/'ESTIMATED CCS suppl fig 2 '!C69+1/'CALIBRATION  suppl fig 2'!$D$5)^0.5</f>
        <v>#DIV/0!</v>
      </c>
      <c r="H69" s="56">
        <f>D69-0.001*'CALIBRATION  suppl fig 2'!$D$4*A69^0.5</f>
        <v>0</v>
      </c>
      <c r="I69" s="56" t="e">
        <f>H69^'CALIBRATION  suppl fig 2'!$Q$15*ABS(B69)*(1/'ESTIMATED CCS suppl fig 2 '!C69+1/'CALIBRATION  suppl fig 2'!$D$5)^0.5</f>
        <v>#DIV/0!</v>
      </c>
    </row>
    <row r="70" spans="1:9">
      <c r="A70" s="118"/>
      <c r="B70" s="50"/>
      <c r="C70" s="116"/>
      <c r="D70" s="51"/>
      <c r="E70" s="187" t="e">
        <f>I70*'CALIBRATION  suppl fig 2'!$Q$17</f>
        <v>#DIV/0!</v>
      </c>
      <c r="F70" s="188" t="e">
        <f>(H70*'CALIBRATION  suppl fig 2'!$Q$32+'CALIBRATION  suppl fig 2'!$Q$33)*ABS(B70)*(1/'ESTIMATED CCS suppl fig 2 '!C70+1/'CALIBRATION  suppl fig 2'!$D$5)^0.5</f>
        <v>#DIV/0!</v>
      </c>
      <c r="H70" s="56">
        <f>D70-0.001*'CALIBRATION  suppl fig 2'!$D$4*A70^0.5</f>
        <v>0</v>
      </c>
      <c r="I70" s="56" t="e">
        <f>H70^'CALIBRATION  suppl fig 2'!$Q$15*ABS(B70)*(1/'ESTIMATED CCS suppl fig 2 '!C70+1/'CALIBRATION  suppl fig 2'!$D$5)^0.5</f>
        <v>#DIV/0!</v>
      </c>
    </row>
    <row r="71" spans="1:9">
      <c r="A71" s="118"/>
      <c r="B71" s="86"/>
      <c r="C71" s="116"/>
      <c r="D71" s="1"/>
      <c r="E71" s="187" t="e">
        <f>I71*'CALIBRATION  suppl fig 2'!$Q$17</f>
        <v>#DIV/0!</v>
      </c>
      <c r="F71" s="188" t="e">
        <f>(H71*'CALIBRATION  suppl fig 2'!$Q$32+'CALIBRATION  suppl fig 2'!$Q$33)*ABS(B71)*(1/'ESTIMATED CCS suppl fig 2 '!C71+1/'CALIBRATION  suppl fig 2'!$D$5)^0.5</f>
        <v>#DIV/0!</v>
      </c>
      <c r="H71" s="56">
        <f>D71-0.001*'CALIBRATION  suppl fig 2'!$D$4*A71^0.5</f>
        <v>0</v>
      </c>
      <c r="I71" s="56" t="e">
        <f>H71^'CALIBRATION  suppl fig 2'!$Q$15*ABS(B71)*(1/'ESTIMATED CCS suppl fig 2 '!C71+1/'CALIBRATION  suppl fig 2'!$D$5)^0.5</f>
        <v>#DIV/0!</v>
      </c>
    </row>
    <row r="72" spans="1:9">
      <c r="A72" s="118"/>
      <c r="B72" s="86"/>
      <c r="C72" s="116"/>
      <c r="D72" s="1"/>
      <c r="E72" s="187" t="e">
        <f>I72*'CALIBRATION  suppl fig 2'!$Q$17</f>
        <v>#DIV/0!</v>
      </c>
      <c r="F72" s="188" t="e">
        <f>(H72*'CALIBRATION  suppl fig 2'!$Q$32+'CALIBRATION  suppl fig 2'!$Q$33)*ABS(B72)*(1/'ESTIMATED CCS suppl fig 2 '!C72+1/'CALIBRATION  suppl fig 2'!$D$5)^0.5</f>
        <v>#DIV/0!</v>
      </c>
      <c r="H72" s="56">
        <f>D72-0.001*'CALIBRATION  suppl fig 2'!$D$4*A72^0.5</f>
        <v>0</v>
      </c>
      <c r="I72" s="56" t="e">
        <f>H72^'CALIBRATION  suppl fig 2'!$Q$15*ABS(B72)*(1/'ESTIMATED CCS suppl fig 2 '!C72+1/'CALIBRATION  suppl fig 2'!$D$5)^0.5</f>
        <v>#DIV/0!</v>
      </c>
    </row>
    <row r="73" spans="1:9">
      <c r="A73" s="118"/>
      <c r="B73" s="86"/>
      <c r="C73" s="116"/>
      <c r="D73" s="51"/>
      <c r="E73" s="187" t="e">
        <f>I73*'CALIBRATION  suppl fig 2'!$Q$17</f>
        <v>#DIV/0!</v>
      </c>
      <c r="F73" s="188" t="e">
        <f>(H73*'CALIBRATION  suppl fig 2'!$Q$32+'CALIBRATION  suppl fig 2'!$Q$33)*ABS(B73)*(1/'ESTIMATED CCS suppl fig 2 '!C73+1/'CALIBRATION  suppl fig 2'!$D$5)^0.5</f>
        <v>#DIV/0!</v>
      </c>
      <c r="H73" s="56">
        <f>D73-0.001*'CALIBRATION  suppl fig 2'!$D$4*A73^0.5</f>
        <v>0</v>
      </c>
      <c r="I73" s="56" t="e">
        <f>H73^'CALIBRATION  suppl fig 2'!$Q$15*ABS(B73)*(1/'ESTIMATED CCS suppl fig 2 '!C73+1/'CALIBRATION  suppl fig 2'!$D$5)^0.5</f>
        <v>#DIV/0!</v>
      </c>
    </row>
    <row r="74" spans="1:9">
      <c r="A74" s="118"/>
      <c r="B74" s="50"/>
      <c r="C74" s="116"/>
      <c r="D74" s="51"/>
      <c r="E74" s="187" t="e">
        <f>I74*'CALIBRATION  suppl fig 2'!$Q$17</f>
        <v>#DIV/0!</v>
      </c>
      <c r="F74" s="188" t="e">
        <f>(H74*'CALIBRATION  suppl fig 2'!$Q$32+'CALIBRATION  suppl fig 2'!$Q$33)*ABS(B74)*(1/'ESTIMATED CCS suppl fig 2 '!C74+1/'CALIBRATION  suppl fig 2'!$D$5)^0.5</f>
        <v>#DIV/0!</v>
      </c>
      <c r="H74" s="56">
        <f>D74-0.001*'CALIBRATION  suppl fig 2'!$D$4*A74^0.5</f>
        <v>0</v>
      </c>
      <c r="I74" s="56" t="e">
        <f>H74^'CALIBRATION  suppl fig 2'!$Q$15*ABS(B74)*(1/'ESTIMATED CCS suppl fig 2 '!C74+1/'CALIBRATION  suppl fig 2'!$D$5)^0.5</f>
        <v>#DIV/0!</v>
      </c>
    </row>
    <row r="75" spans="1:9">
      <c r="A75" s="118"/>
      <c r="B75" s="86"/>
      <c r="C75" s="116"/>
      <c r="D75" s="51"/>
      <c r="E75" s="187" t="e">
        <f>I75*'CALIBRATION  suppl fig 2'!$Q$17</f>
        <v>#DIV/0!</v>
      </c>
      <c r="F75" s="188" t="e">
        <f>(H75*'CALIBRATION  suppl fig 2'!$Q$32+'CALIBRATION  suppl fig 2'!$Q$33)*ABS(B75)*(1/'ESTIMATED CCS suppl fig 2 '!C75+1/'CALIBRATION  suppl fig 2'!$D$5)^0.5</f>
        <v>#DIV/0!</v>
      </c>
      <c r="H75" s="56">
        <f>D75-0.001*'CALIBRATION  suppl fig 2'!$D$4*A75^0.5</f>
        <v>0</v>
      </c>
      <c r="I75" s="56" t="e">
        <f>H75^'CALIBRATION  suppl fig 2'!$Q$15*ABS(B75)*(1/'ESTIMATED CCS suppl fig 2 '!C75+1/'CALIBRATION  suppl fig 2'!$D$5)^0.5</f>
        <v>#DIV/0!</v>
      </c>
    </row>
    <row r="76" spans="1:9">
      <c r="A76" s="118"/>
      <c r="B76" s="50"/>
      <c r="C76" s="116"/>
      <c r="D76" s="51"/>
      <c r="E76" s="187" t="e">
        <f>I76*'CALIBRATION  suppl fig 2'!$Q$17</f>
        <v>#DIV/0!</v>
      </c>
      <c r="F76" s="188" t="e">
        <f>(H76*'CALIBRATION  suppl fig 2'!$Q$32+'CALIBRATION  suppl fig 2'!$Q$33)*ABS(B76)*(1/'ESTIMATED CCS suppl fig 2 '!C76+1/'CALIBRATION  suppl fig 2'!$D$5)^0.5</f>
        <v>#DIV/0!</v>
      </c>
      <c r="H76" s="56">
        <f>D76-0.001*'CALIBRATION  suppl fig 2'!$D$4*A76^0.5</f>
        <v>0</v>
      </c>
      <c r="I76" s="56" t="e">
        <f>H76^'CALIBRATION  suppl fig 2'!$Q$15*ABS(B76)*(1/'ESTIMATED CCS suppl fig 2 '!C76+1/'CALIBRATION  suppl fig 2'!$D$5)^0.5</f>
        <v>#DIV/0!</v>
      </c>
    </row>
    <row r="77" spans="1:9">
      <c r="A77" s="118"/>
      <c r="B77" s="86"/>
      <c r="C77" s="116"/>
      <c r="D77" s="51"/>
      <c r="E77" s="187" t="e">
        <f>I77*'CALIBRATION  suppl fig 2'!$Q$17</f>
        <v>#DIV/0!</v>
      </c>
      <c r="F77" s="188" t="e">
        <f>(H77*'CALIBRATION  suppl fig 2'!$Q$32+'CALIBRATION  suppl fig 2'!$Q$33)*ABS(B77)*(1/'ESTIMATED CCS suppl fig 2 '!C77+1/'CALIBRATION  suppl fig 2'!$D$5)^0.5</f>
        <v>#DIV/0!</v>
      </c>
      <c r="H77" s="56">
        <f>D77-0.001*'CALIBRATION  suppl fig 2'!$D$4*A77^0.5</f>
        <v>0</v>
      </c>
      <c r="I77" s="56" t="e">
        <f>H77^'CALIBRATION  suppl fig 2'!$Q$15*ABS(B77)*(1/'ESTIMATED CCS suppl fig 2 '!C77+1/'CALIBRATION  suppl fig 2'!$D$5)^0.5</f>
        <v>#DIV/0!</v>
      </c>
    </row>
    <row r="78" spans="1:9">
      <c r="A78" s="118"/>
      <c r="B78" s="86"/>
      <c r="C78" s="116"/>
      <c r="D78" s="51"/>
      <c r="E78" s="187" t="e">
        <f>I78*'CALIBRATION  suppl fig 2'!$Q$17</f>
        <v>#DIV/0!</v>
      </c>
      <c r="F78" s="188" t="e">
        <f>(H78*'CALIBRATION  suppl fig 2'!$Q$32+'CALIBRATION  suppl fig 2'!$Q$33)*ABS(B78)*(1/'ESTIMATED CCS suppl fig 2 '!C78+1/'CALIBRATION  suppl fig 2'!$D$5)^0.5</f>
        <v>#DIV/0!</v>
      </c>
      <c r="H78" s="56">
        <f>D78-0.001*'CALIBRATION  suppl fig 2'!$D$4*A78^0.5</f>
        <v>0</v>
      </c>
      <c r="I78" s="56" t="e">
        <f>H78^'CALIBRATION  suppl fig 2'!$Q$15*ABS(B78)*(1/'ESTIMATED CCS suppl fig 2 '!C78+1/'CALIBRATION  suppl fig 2'!$D$5)^0.5</f>
        <v>#DIV/0!</v>
      </c>
    </row>
    <row r="79" spans="1:9">
      <c r="A79" s="118"/>
      <c r="B79" s="86"/>
      <c r="C79" s="116"/>
      <c r="D79" s="51"/>
      <c r="E79" s="187" t="e">
        <f>I79*'CALIBRATION  suppl fig 2'!$Q$17</f>
        <v>#DIV/0!</v>
      </c>
      <c r="F79" s="188" t="e">
        <f>(H79*'CALIBRATION  suppl fig 2'!$Q$32+'CALIBRATION  suppl fig 2'!$Q$33)*ABS(B79)*(1/'ESTIMATED CCS suppl fig 2 '!C79+1/'CALIBRATION  suppl fig 2'!$D$5)^0.5</f>
        <v>#DIV/0!</v>
      </c>
      <c r="H79" s="56">
        <f>D79-0.001*'CALIBRATION  suppl fig 2'!$D$4*A79^0.5</f>
        <v>0</v>
      </c>
      <c r="I79" s="56" t="e">
        <f>H79^'CALIBRATION  suppl fig 2'!$Q$15*ABS(B79)*(1/'ESTIMATED CCS suppl fig 2 '!C79+1/'CALIBRATION  suppl fig 2'!$D$5)^0.5</f>
        <v>#DIV/0!</v>
      </c>
    </row>
    <row r="80" spans="1:9">
      <c r="A80" s="118"/>
      <c r="B80" s="86"/>
      <c r="C80" s="116"/>
      <c r="D80" s="51"/>
      <c r="E80" s="187" t="e">
        <f>I80*'CALIBRATION  suppl fig 2'!$Q$17</f>
        <v>#DIV/0!</v>
      </c>
      <c r="F80" s="188" t="e">
        <f>(H80*'CALIBRATION  suppl fig 2'!$Q$32+'CALIBRATION  suppl fig 2'!$Q$33)*ABS(B80)*(1/'ESTIMATED CCS suppl fig 2 '!C80+1/'CALIBRATION  suppl fig 2'!$D$5)^0.5</f>
        <v>#DIV/0!</v>
      </c>
      <c r="H80" s="56">
        <f>D80-0.001*'CALIBRATION  suppl fig 2'!$D$4*A80^0.5</f>
        <v>0</v>
      </c>
      <c r="I80" s="56" t="e">
        <f>H80^'CALIBRATION  suppl fig 2'!$Q$15*ABS(B80)*(1/'ESTIMATED CCS suppl fig 2 '!C80+1/'CALIBRATION  suppl fig 2'!$D$5)^0.5</f>
        <v>#DIV/0!</v>
      </c>
    </row>
    <row r="81" spans="1:9">
      <c r="A81" s="118"/>
      <c r="B81" s="86"/>
      <c r="C81" s="116"/>
      <c r="D81" s="51"/>
      <c r="E81" s="187" t="e">
        <f>I81*'CALIBRATION  suppl fig 2'!$Q$17</f>
        <v>#DIV/0!</v>
      </c>
      <c r="F81" s="188" t="e">
        <f>(H81*'CALIBRATION  suppl fig 2'!$Q$32+'CALIBRATION  suppl fig 2'!$Q$33)*ABS(B81)*(1/'ESTIMATED CCS suppl fig 2 '!C81+1/'CALIBRATION  suppl fig 2'!$D$5)^0.5</f>
        <v>#DIV/0!</v>
      </c>
      <c r="H81" s="56">
        <f>D81-0.001*'CALIBRATION  suppl fig 2'!$D$4*A81^0.5</f>
        <v>0</v>
      </c>
      <c r="I81" s="56" t="e">
        <f>H81^'CALIBRATION  suppl fig 2'!$Q$15*ABS(B81)*(1/'ESTIMATED CCS suppl fig 2 '!C81+1/'CALIBRATION  suppl fig 2'!$D$5)^0.5</f>
        <v>#DIV/0!</v>
      </c>
    </row>
    <row r="82" spans="1:9">
      <c r="A82" s="118"/>
      <c r="B82" s="50"/>
      <c r="C82" s="116"/>
      <c r="D82" s="51"/>
      <c r="E82" s="187" t="e">
        <f>I82*'CALIBRATION  suppl fig 2'!$Q$17</f>
        <v>#DIV/0!</v>
      </c>
      <c r="F82" s="188" t="e">
        <f>(H82*'CALIBRATION  suppl fig 2'!$Q$32+'CALIBRATION  suppl fig 2'!$Q$33)*ABS(B82)*(1/'ESTIMATED CCS suppl fig 2 '!C82+1/'CALIBRATION  suppl fig 2'!$D$5)^0.5</f>
        <v>#DIV/0!</v>
      </c>
      <c r="H82" s="56">
        <f>D82-0.001*'CALIBRATION  suppl fig 2'!$D$4*A82^0.5</f>
        <v>0</v>
      </c>
      <c r="I82" s="56" t="e">
        <f>H82^'CALIBRATION  suppl fig 2'!$Q$15*ABS(B82)*(1/'ESTIMATED CCS suppl fig 2 '!C82+1/'CALIBRATION  suppl fig 2'!$D$5)^0.5</f>
        <v>#DIV/0!</v>
      </c>
    </row>
    <row r="83" spans="1:9">
      <c r="A83" s="118"/>
      <c r="B83" s="86"/>
      <c r="C83" s="116"/>
      <c r="D83" s="51"/>
      <c r="E83" s="187" t="e">
        <f>I83*'CALIBRATION  suppl fig 2'!$Q$17</f>
        <v>#DIV/0!</v>
      </c>
      <c r="F83" s="188" t="e">
        <f>(H83*'CALIBRATION  suppl fig 2'!$Q$32+'CALIBRATION  suppl fig 2'!$Q$33)*ABS(B83)*(1/'ESTIMATED CCS suppl fig 2 '!C83+1/'CALIBRATION  suppl fig 2'!$D$5)^0.5</f>
        <v>#DIV/0!</v>
      </c>
      <c r="H83" s="56">
        <f>D83-0.001*'CALIBRATION  suppl fig 2'!$D$4*A83^0.5</f>
        <v>0</v>
      </c>
      <c r="I83" s="56" t="e">
        <f>H83^'CALIBRATION  suppl fig 2'!$Q$15*ABS(B83)*(1/'ESTIMATED CCS suppl fig 2 '!C83+1/'CALIBRATION  suppl fig 2'!$D$5)^0.5</f>
        <v>#DIV/0!</v>
      </c>
    </row>
    <row r="84" spans="1:9">
      <c r="A84" s="118"/>
      <c r="B84" s="86"/>
      <c r="C84" s="116"/>
      <c r="D84" s="51"/>
      <c r="E84" s="187" t="e">
        <f>I84*'CALIBRATION  suppl fig 2'!$Q$17</f>
        <v>#DIV/0!</v>
      </c>
      <c r="F84" s="188" t="e">
        <f>(H84*'CALIBRATION  suppl fig 2'!$Q$32+'CALIBRATION  suppl fig 2'!$Q$33)*ABS(B84)*(1/'ESTIMATED CCS suppl fig 2 '!C84+1/'CALIBRATION  suppl fig 2'!$D$5)^0.5</f>
        <v>#DIV/0!</v>
      </c>
      <c r="H84" s="56">
        <f>D84-0.001*'CALIBRATION  suppl fig 2'!$D$4*A84^0.5</f>
        <v>0</v>
      </c>
      <c r="I84" s="56" t="e">
        <f>H84^'CALIBRATION  suppl fig 2'!$Q$15*ABS(B84)*(1/'ESTIMATED CCS suppl fig 2 '!C84+1/'CALIBRATION  suppl fig 2'!$D$5)^0.5</f>
        <v>#DIV/0!</v>
      </c>
    </row>
    <row r="85" spans="1:9">
      <c r="A85" s="118"/>
      <c r="B85" s="50"/>
      <c r="C85" s="116"/>
      <c r="D85" s="51"/>
      <c r="E85" s="187" t="e">
        <f>I85*'CALIBRATION  suppl fig 2'!$Q$17</f>
        <v>#DIV/0!</v>
      </c>
      <c r="F85" s="188" t="e">
        <f>(H85*'CALIBRATION  suppl fig 2'!$Q$32+'CALIBRATION  suppl fig 2'!$Q$33)*ABS(B85)*(1/'ESTIMATED CCS suppl fig 2 '!C85+1/'CALIBRATION  suppl fig 2'!$D$5)^0.5</f>
        <v>#DIV/0!</v>
      </c>
      <c r="H85" s="56">
        <f>D85-0.001*'CALIBRATION  suppl fig 2'!$D$4*A85^0.5</f>
        <v>0</v>
      </c>
      <c r="I85" s="56" t="e">
        <f>H85^'CALIBRATION  suppl fig 2'!$Q$15*ABS(B85)*(1/'ESTIMATED CCS suppl fig 2 '!C85+1/'CALIBRATION  suppl fig 2'!$D$5)^0.5</f>
        <v>#DIV/0!</v>
      </c>
    </row>
    <row r="86" spans="1:9">
      <c r="A86" s="118"/>
      <c r="B86" s="86"/>
      <c r="C86" s="116"/>
      <c r="D86" s="1"/>
      <c r="E86" s="187" t="e">
        <f>I86*'CALIBRATION  suppl fig 2'!$Q$17</f>
        <v>#DIV/0!</v>
      </c>
      <c r="F86" s="188" t="e">
        <f>(H86*'CALIBRATION  suppl fig 2'!$Q$32+'CALIBRATION  suppl fig 2'!$Q$33)*ABS(B86)*(1/'ESTIMATED CCS suppl fig 2 '!C86+1/'CALIBRATION  suppl fig 2'!$D$5)^0.5</f>
        <v>#DIV/0!</v>
      </c>
      <c r="H86" s="56">
        <f>D86-0.001*'CALIBRATION  suppl fig 2'!$D$4*A86^0.5</f>
        <v>0</v>
      </c>
      <c r="I86" s="56" t="e">
        <f>H86^'CALIBRATION  suppl fig 2'!$Q$15*ABS(B86)*(1/'ESTIMATED CCS suppl fig 2 '!C86+1/'CALIBRATION  suppl fig 2'!$D$5)^0.5</f>
        <v>#DIV/0!</v>
      </c>
    </row>
    <row r="87" spans="1:9">
      <c r="A87" s="118"/>
      <c r="B87" s="86"/>
      <c r="C87" s="116"/>
      <c r="D87" s="1"/>
      <c r="E87" s="187" t="e">
        <f>I87*'CALIBRATION  suppl fig 2'!$Q$17</f>
        <v>#DIV/0!</v>
      </c>
      <c r="F87" s="188" t="e">
        <f>(H87*'CALIBRATION  suppl fig 2'!$Q$32+'CALIBRATION  suppl fig 2'!$Q$33)*ABS(B87)*(1/'ESTIMATED CCS suppl fig 2 '!C87+1/'CALIBRATION  suppl fig 2'!$D$5)^0.5</f>
        <v>#DIV/0!</v>
      </c>
      <c r="H87" s="56">
        <f>D87-0.001*'CALIBRATION  suppl fig 2'!$D$4*A87^0.5</f>
        <v>0</v>
      </c>
      <c r="I87" s="56" t="e">
        <f>H87^'CALIBRATION  suppl fig 2'!$Q$15*ABS(B87)*(1/'ESTIMATED CCS suppl fig 2 '!C87+1/'CALIBRATION  suppl fig 2'!$D$5)^0.5</f>
        <v>#DIV/0!</v>
      </c>
    </row>
    <row r="88" spans="1:9">
      <c r="A88" s="118"/>
      <c r="B88" s="86"/>
      <c r="C88" s="116"/>
      <c r="D88" s="51"/>
      <c r="E88" s="187" t="e">
        <f>I88*'CALIBRATION  suppl fig 2'!$Q$17</f>
        <v>#DIV/0!</v>
      </c>
      <c r="F88" s="188" t="e">
        <f>(H88*'CALIBRATION  suppl fig 2'!$Q$32+'CALIBRATION  suppl fig 2'!$Q$33)*ABS(B88)*(1/'ESTIMATED CCS suppl fig 2 '!C88+1/'CALIBRATION  suppl fig 2'!$D$5)^0.5</f>
        <v>#DIV/0!</v>
      </c>
      <c r="H88" s="56">
        <f>D88-0.001*'CALIBRATION  suppl fig 2'!$D$4*A88^0.5</f>
        <v>0</v>
      </c>
      <c r="I88" s="56" t="e">
        <f>H88^'CALIBRATION  suppl fig 2'!$Q$15*ABS(B88)*(1/'ESTIMATED CCS suppl fig 2 '!C88+1/'CALIBRATION  suppl fig 2'!$D$5)^0.5</f>
        <v>#DIV/0!</v>
      </c>
    </row>
    <row r="89" spans="1:9">
      <c r="A89" s="118"/>
      <c r="B89" s="50"/>
      <c r="C89" s="116"/>
      <c r="D89" s="51"/>
      <c r="E89" s="187" t="e">
        <f>I89*'CALIBRATION  suppl fig 2'!$Q$17</f>
        <v>#DIV/0!</v>
      </c>
      <c r="F89" s="188" t="e">
        <f>(H89*'CALIBRATION  suppl fig 2'!$Q$32+'CALIBRATION  suppl fig 2'!$Q$33)*ABS(B89)*(1/'ESTIMATED CCS suppl fig 2 '!C89+1/'CALIBRATION  suppl fig 2'!$D$5)^0.5</f>
        <v>#DIV/0!</v>
      </c>
      <c r="H89" s="56">
        <f>D89-0.001*'CALIBRATION  suppl fig 2'!$D$4*A89^0.5</f>
        <v>0</v>
      </c>
      <c r="I89" s="56" t="e">
        <f>H89^'CALIBRATION  suppl fig 2'!$Q$15*ABS(B89)*(1/'ESTIMATED CCS suppl fig 2 '!C89+1/'CALIBRATION  suppl fig 2'!$D$5)^0.5</f>
        <v>#DIV/0!</v>
      </c>
    </row>
    <row r="90" spans="1:9">
      <c r="A90" s="118"/>
      <c r="B90" s="86"/>
      <c r="C90" s="116"/>
      <c r="D90" s="51"/>
      <c r="E90" s="187" t="e">
        <f>I90*'CALIBRATION  suppl fig 2'!$Q$17</f>
        <v>#DIV/0!</v>
      </c>
      <c r="F90" s="188" t="e">
        <f>(H90*'CALIBRATION  suppl fig 2'!$Q$32+'CALIBRATION  suppl fig 2'!$Q$33)*ABS(B90)*(1/'ESTIMATED CCS suppl fig 2 '!C90+1/'CALIBRATION  suppl fig 2'!$D$5)^0.5</f>
        <v>#DIV/0!</v>
      </c>
      <c r="H90" s="56">
        <f>D90-0.001*'CALIBRATION  suppl fig 2'!$D$4*A90^0.5</f>
        <v>0</v>
      </c>
      <c r="I90" s="56" t="e">
        <f>H90^'CALIBRATION  suppl fig 2'!$Q$15*ABS(B90)*(1/'ESTIMATED CCS suppl fig 2 '!C90+1/'CALIBRATION  suppl fig 2'!$D$5)^0.5</f>
        <v>#DIV/0!</v>
      </c>
    </row>
    <row r="91" spans="1:9">
      <c r="A91" s="118"/>
      <c r="B91" s="50"/>
      <c r="C91" s="116"/>
      <c r="D91" s="51"/>
      <c r="E91" s="187" t="e">
        <f>I91*'CALIBRATION  suppl fig 2'!$Q$17</f>
        <v>#DIV/0!</v>
      </c>
      <c r="F91" s="188" t="e">
        <f>(H91*'CALIBRATION  suppl fig 2'!$Q$32+'CALIBRATION  suppl fig 2'!$Q$33)*ABS(B91)*(1/'ESTIMATED CCS suppl fig 2 '!C91+1/'CALIBRATION  suppl fig 2'!$D$5)^0.5</f>
        <v>#DIV/0!</v>
      </c>
      <c r="H91" s="56">
        <f>D91-0.001*'CALIBRATION  suppl fig 2'!$D$4*A91^0.5</f>
        <v>0</v>
      </c>
      <c r="I91" s="56" t="e">
        <f>H91^'CALIBRATION  suppl fig 2'!$Q$15*ABS(B91)*(1/'ESTIMATED CCS suppl fig 2 '!C91+1/'CALIBRATION  suppl fig 2'!$D$5)^0.5</f>
        <v>#DIV/0!</v>
      </c>
    </row>
    <row r="92" spans="1:9">
      <c r="A92" s="118"/>
      <c r="B92" s="86"/>
      <c r="C92" s="116"/>
      <c r="D92" s="51"/>
      <c r="E92" s="187" t="e">
        <f>I92*'CALIBRATION  suppl fig 2'!$Q$17</f>
        <v>#DIV/0!</v>
      </c>
      <c r="F92" s="188" t="e">
        <f>(H92*'CALIBRATION  suppl fig 2'!$Q$32+'CALIBRATION  suppl fig 2'!$Q$33)*ABS(B92)*(1/'ESTIMATED CCS suppl fig 2 '!C92+1/'CALIBRATION  suppl fig 2'!$D$5)^0.5</f>
        <v>#DIV/0!</v>
      </c>
      <c r="H92" s="56">
        <f>D92-0.001*'CALIBRATION  suppl fig 2'!$D$4*A92^0.5</f>
        <v>0</v>
      </c>
      <c r="I92" s="56" t="e">
        <f>H92^'CALIBRATION  suppl fig 2'!$Q$15*ABS(B92)*(1/'ESTIMATED CCS suppl fig 2 '!C92+1/'CALIBRATION  suppl fig 2'!$D$5)^0.5</f>
        <v>#DIV/0!</v>
      </c>
    </row>
    <row r="93" spans="1:9">
      <c r="A93" s="118"/>
      <c r="B93" s="86"/>
      <c r="C93" s="116"/>
      <c r="D93" s="51"/>
      <c r="E93" s="187" t="e">
        <f>I93*'CALIBRATION  suppl fig 2'!$Q$17</f>
        <v>#DIV/0!</v>
      </c>
      <c r="F93" s="188" t="e">
        <f>(H93*'CALIBRATION  suppl fig 2'!$Q$32+'CALIBRATION  suppl fig 2'!$Q$33)*ABS(B93)*(1/'ESTIMATED CCS suppl fig 2 '!C93+1/'CALIBRATION  suppl fig 2'!$D$5)^0.5</f>
        <v>#DIV/0!</v>
      </c>
      <c r="H93" s="56">
        <f>D93-0.001*'CALIBRATION  suppl fig 2'!$D$4*A93^0.5</f>
        <v>0</v>
      </c>
      <c r="I93" s="56" t="e">
        <f>H93^'CALIBRATION  suppl fig 2'!$Q$15*ABS(B93)*(1/'ESTIMATED CCS suppl fig 2 '!C93+1/'CALIBRATION  suppl fig 2'!$D$5)^0.5</f>
        <v>#DIV/0!</v>
      </c>
    </row>
    <row r="94" spans="1:9">
      <c r="A94" s="52"/>
      <c r="B94" s="1"/>
      <c r="C94" s="1"/>
      <c r="D94" s="1"/>
      <c r="E94" s="187" t="e">
        <f>I94*'CALIBRATION  suppl fig 2'!$Q$17</f>
        <v>#DIV/0!</v>
      </c>
      <c r="F94" s="188" t="e">
        <f>(H94*'CALIBRATION  suppl fig 2'!$Q$32+'CALIBRATION  suppl fig 2'!$Q$33)*ABS(B94)*(1/'ESTIMATED CCS suppl fig 2 '!C94+1/'CALIBRATION  suppl fig 2'!$D$5)^0.5</f>
        <v>#DIV/0!</v>
      </c>
      <c r="H94" s="56">
        <f>D94-0.001*'CALIBRATION  suppl fig 2'!$D$4*A94^0.5</f>
        <v>0</v>
      </c>
      <c r="I94" s="56" t="e">
        <f>H94^'CALIBRATION  suppl fig 2'!$Q$15*ABS(B94)*(1/'ESTIMATED CCS suppl fig 2 '!C94+1/'CALIBRATION  suppl fig 2'!$D$5)^0.5</f>
        <v>#DIV/0!</v>
      </c>
    </row>
    <row r="95" spans="1:9">
      <c r="A95" s="52"/>
      <c r="B95" s="1"/>
      <c r="C95" s="1"/>
      <c r="D95" s="189"/>
      <c r="E95" s="187" t="e">
        <f>I95*'CALIBRATION  suppl fig 2'!$Q$17</f>
        <v>#DIV/0!</v>
      </c>
      <c r="F95" s="188" t="e">
        <f>(H95*'CALIBRATION  suppl fig 2'!$Q$32+'CALIBRATION  suppl fig 2'!$Q$33)*ABS(B95)*(1/'ESTIMATED CCS suppl fig 2 '!C95+1/'CALIBRATION  suppl fig 2'!$D$5)^0.5</f>
        <v>#DIV/0!</v>
      </c>
      <c r="H95" s="56">
        <f>D95-0.001*'CALIBRATION  suppl fig 2'!$D$4*A95^0.5</f>
        <v>0</v>
      </c>
      <c r="I95" s="56" t="e">
        <f>H95^'CALIBRATION  suppl fig 2'!$Q$15*ABS(B95)*(1/'ESTIMATED CCS suppl fig 2 '!C95+1/'CALIBRATION  suppl fig 2'!$D$5)^0.5</f>
        <v>#DIV/0!</v>
      </c>
    </row>
    <row r="96" spans="1:9">
      <c r="A96" s="52"/>
      <c r="B96" s="1"/>
      <c r="C96" s="1"/>
      <c r="D96" s="189"/>
      <c r="E96" s="187" t="e">
        <f>I96*'CALIBRATION  suppl fig 2'!$Q$17</f>
        <v>#DIV/0!</v>
      </c>
      <c r="F96" s="188" t="e">
        <f>(H96*'CALIBRATION  suppl fig 2'!$Q$32+'CALIBRATION  suppl fig 2'!$Q$33)*ABS(B96)*(1/'ESTIMATED CCS suppl fig 2 '!C96+1/'CALIBRATION  suppl fig 2'!$D$5)^0.5</f>
        <v>#DIV/0!</v>
      </c>
      <c r="H96" s="56">
        <f>D96-0.001*'CALIBRATION  suppl fig 2'!$D$4*A96^0.5</f>
        <v>0</v>
      </c>
      <c r="I96" s="56" t="e">
        <f>H96^'CALIBRATION  suppl fig 2'!$Q$15*ABS(B96)*(1/'ESTIMATED CCS suppl fig 2 '!C96+1/'CALIBRATION  suppl fig 2'!$D$5)^0.5</f>
        <v>#DIV/0!</v>
      </c>
    </row>
    <row r="97" spans="1:9">
      <c r="A97" s="52"/>
      <c r="B97" s="1"/>
      <c r="C97" s="1"/>
      <c r="D97" s="189"/>
      <c r="E97" s="187" t="e">
        <f>I97*'CALIBRATION  suppl fig 2'!$Q$17</f>
        <v>#DIV/0!</v>
      </c>
      <c r="F97" s="188" t="e">
        <f>(H97*'CALIBRATION  suppl fig 2'!$Q$32+'CALIBRATION  suppl fig 2'!$Q$33)*ABS(B97)*(1/'ESTIMATED CCS suppl fig 2 '!C97+1/'CALIBRATION  suppl fig 2'!$D$5)^0.5</f>
        <v>#DIV/0!</v>
      </c>
      <c r="H97" s="56">
        <f>D97-0.001*'CALIBRATION  suppl fig 2'!$D$4*A97^0.5</f>
        <v>0</v>
      </c>
      <c r="I97" s="56" t="e">
        <f>H97^'CALIBRATION  suppl fig 2'!$Q$15*ABS(B97)*(1/'ESTIMATED CCS suppl fig 2 '!C97+1/'CALIBRATION  suppl fig 2'!$D$5)^0.5</f>
        <v>#DIV/0!</v>
      </c>
    </row>
    <row r="98" spans="1:9">
      <c r="A98" s="52"/>
      <c r="B98" s="1"/>
      <c r="C98" s="1"/>
      <c r="D98" s="189"/>
      <c r="E98" s="187" t="e">
        <f>I98*'CALIBRATION  suppl fig 2'!$Q$17</f>
        <v>#DIV/0!</v>
      </c>
      <c r="F98" s="188" t="e">
        <f>(H98*'CALIBRATION  suppl fig 2'!$Q$32+'CALIBRATION  suppl fig 2'!$Q$33)*ABS(B98)*(1/'ESTIMATED CCS suppl fig 2 '!C98+1/'CALIBRATION  suppl fig 2'!$D$5)^0.5</f>
        <v>#DIV/0!</v>
      </c>
      <c r="H98" s="56">
        <f>D98-0.001*'CALIBRATION  suppl fig 2'!$D$4*A98^0.5</f>
        <v>0</v>
      </c>
      <c r="I98" s="56" t="e">
        <f>H98^'CALIBRATION  suppl fig 2'!$Q$15*ABS(B98)*(1/'ESTIMATED CCS suppl fig 2 '!C98+1/'CALIBRATION  suppl fig 2'!$D$5)^0.5</f>
        <v>#DIV/0!</v>
      </c>
    </row>
    <row r="99" spans="1:9">
      <c r="A99" s="52"/>
      <c r="B99" s="1"/>
      <c r="C99" s="1"/>
      <c r="D99" s="189"/>
      <c r="E99" s="187" t="e">
        <f>I99*'CALIBRATION  suppl fig 2'!$Q$17</f>
        <v>#DIV/0!</v>
      </c>
      <c r="F99" s="188" t="e">
        <f>(H99*'CALIBRATION  suppl fig 2'!$Q$32+'CALIBRATION  suppl fig 2'!$Q$33)*ABS(B99)*(1/'ESTIMATED CCS suppl fig 2 '!C99+1/'CALIBRATION  suppl fig 2'!$D$5)^0.5</f>
        <v>#DIV/0!</v>
      </c>
      <c r="H99" s="56">
        <f>D99-0.001*'CALIBRATION  suppl fig 2'!$D$4*A99^0.5</f>
        <v>0</v>
      </c>
      <c r="I99" s="56" t="e">
        <f>H99^'CALIBRATION  suppl fig 2'!$Q$15*ABS(B99)*(1/'ESTIMATED CCS suppl fig 2 '!C99+1/'CALIBRATION  suppl fig 2'!$D$5)^0.5</f>
        <v>#DIV/0!</v>
      </c>
    </row>
    <row r="100" spans="1:9">
      <c r="A100" s="52"/>
      <c r="B100" s="1"/>
      <c r="C100" s="1"/>
      <c r="D100" s="189"/>
      <c r="E100" s="187" t="e">
        <f>I100*'CALIBRATION  suppl fig 2'!$Q$17</f>
        <v>#DIV/0!</v>
      </c>
      <c r="F100" s="188" t="e">
        <f>(H100*'CALIBRATION  suppl fig 2'!$Q$32+'CALIBRATION  suppl fig 2'!$Q$33)*ABS(B100)*(1/'ESTIMATED CCS suppl fig 2 '!C100+1/'CALIBRATION  suppl fig 2'!$D$5)^0.5</f>
        <v>#DIV/0!</v>
      </c>
      <c r="H100" s="56">
        <f>D100-0.001*'CALIBRATION  suppl fig 2'!$D$4*A100^0.5</f>
        <v>0</v>
      </c>
      <c r="I100" s="56" t="e">
        <f>H100^'CALIBRATION  suppl fig 2'!$Q$15*ABS(B100)*(1/'ESTIMATED CCS suppl fig 2 '!C100+1/'CALIBRATION  suppl fig 2'!$D$5)^0.5</f>
        <v>#DIV/0!</v>
      </c>
    </row>
    <row r="101" spans="1:9">
      <c r="A101" s="52"/>
      <c r="B101" s="1"/>
      <c r="C101" s="1"/>
      <c r="D101" s="189"/>
      <c r="E101" s="187" t="e">
        <f>I101*'CALIBRATION  suppl fig 2'!$Q$17</f>
        <v>#DIV/0!</v>
      </c>
      <c r="F101" s="188" t="e">
        <f>(H101*'CALIBRATION  suppl fig 2'!$Q$32+'CALIBRATION  suppl fig 2'!$Q$33)*ABS(B101)*(1/'ESTIMATED CCS suppl fig 2 '!C101+1/'CALIBRATION  suppl fig 2'!$D$5)^0.5</f>
        <v>#DIV/0!</v>
      </c>
      <c r="H101" s="56">
        <f>D101-0.001*'CALIBRATION  suppl fig 2'!$D$4*A101^0.5</f>
        <v>0</v>
      </c>
      <c r="I101" s="56" t="e">
        <f>H101^'CALIBRATION  suppl fig 2'!$Q$15*ABS(B101)*(1/'ESTIMATED CCS suppl fig 2 '!C101+1/'CALIBRATION  suppl fig 2'!$D$5)^0.5</f>
        <v>#DIV/0!</v>
      </c>
    </row>
    <row r="102" spans="1:9">
      <c r="A102" s="52"/>
      <c r="B102" s="1"/>
      <c r="C102" s="1"/>
      <c r="D102" s="189"/>
      <c r="E102" s="187" t="e">
        <f>I102*'CALIBRATION  suppl fig 2'!$Q$17</f>
        <v>#DIV/0!</v>
      </c>
      <c r="F102" s="188" t="e">
        <f>(H102*'CALIBRATION  suppl fig 2'!$Q$32+'CALIBRATION  suppl fig 2'!$Q$33)*ABS(B102)*(1/'ESTIMATED CCS suppl fig 2 '!C102+1/'CALIBRATION  suppl fig 2'!$D$5)^0.5</f>
        <v>#DIV/0!</v>
      </c>
      <c r="H102" s="56">
        <f>D102-0.001*'CALIBRATION  suppl fig 2'!$D$4*A102^0.5</f>
        <v>0</v>
      </c>
      <c r="I102" s="56" t="e">
        <f>H102^'CALIBRATION  suppl fig 2'!$Q$15*ABS(B102)*(1/'ESTIMATED CCS suppl fig 2 '!C102+1/'CALIBRATION  suppl fig 2'!$D$5)^0.5</f>
        <v>#DIV/0!</v>
      </c>
    </row>
    <row r="103" spans="1:9">
      <c r="A103" s="52"/>
      <c r="B103" s="1"/>
      <c r="C103" s="1"/>
      <c r="D103" s="189"/>
      <c r="E103" s="187" t="e">
        <f>I103*'CALIBRATION  suppl fig 2'!$Q$17</f>
        <v>#DIV/0!</v>
      </c>
      <c r="F103" s="188" t="e">
        <f>(H103*'CALIBRATION  suppl fig 2'!$Q$32+'CALIBRATION  suppl fig 2'!$Q$33)*ABS(B103)*(1/'ESTIMATED CCS suppl fig 2 '!C103+1/'CALIBRATION  suppl fig 2'!$D$5)^0.5</f>
        <v>#DIV/0!</v>
      </c>
      <c r="H103" s="56">
        <f>D103-0.001*'CALIBRATION  suppl fig 2'!$D$4*A103^0.5</f>
        <v>0</v>
      </c>
      <c r="I103" s="56" t="e">
        <f>H103^'CALIBRATION  suppl fig 2'!$Q$15*ABS(B103)*(1/'ESTIMATED CCS suppl fig 2 '!C103+1/'CALIBRATION  suppl fig 2'!$D$5)^0.5</f>
        <v>#DIV/0!</v>
      </c>
    </row>
    <row r="104" spans="1:9">
      <c r="A104" s="52"/>
      <c r="B104" s="1"/>
      <c r="C104" s="1"/>
      <c r="D104" s="189"/>
      <c r="E104" s="187" t="e">
        <f>I104*'CALIBRATION  suppl fig 2'!$Q$17</f>
        <v>#DIV/0!</v>
      </c>
      <c r="F104" s="188" t="e">
        <f>(H104*'CALIBRATION  suppl fig 2'!$Q$32+'CALIBRATION  suppl fig 2'!$Q$33)*ABS(B104)*(1/'ESTIMATED CCS suppl fig 2 '!C104+1/'CALIBRATION  suppl fig 2'!$D$5)^0.5</f>
        <v>#DIV/0!</v>
      </c>
      <c r="H104" s="56">
        <f>D104-0.001*'CALIBRATION  suppl fig 2'!$D$4*A104^0.5</f>
        <v>0</v>
      </c>
      <c r="I104" s="56" t="e">
        <f>H104^'CALIBRATION  suppl fig 2'!$Q$15*ABS(B104)*(1/'ESTIMATED CCS suppl fig 2 '!C104+1/'CALIBRATION  suppl fig 2'!$D$5)^0.5</f>
        <v>#DIV/0!</v>
      </c>
    </row>
    <row r="105" spans="1:9">
      <c r="A105" s="52"/>
      <c r="B105" s="1"/>
      <c r="C105" s="1"/>
      <c r="D105" s="189"/>
      <c r="E105" s="187" t="e">
        <f>I105*'CALIBRATION  suppl fig 2'!$Q$17</f>
        <v>#DIV/0!</v>
      </c>
      <c r="F105" s="188" t="e">
        <f>(H105*'CALIBRATION  suppl fig 2'!$Q$32+'CALIBRATION  suppl fig 2'!$Q$33)*ABS(B105)*(1/'ESTIMATED CCS suppl fig 2 '!C105+1/'CALIBRATION  suppl fig 2'!$D$5)^0.5</f>
        <v>#DIV/0!</v>
      </c>
      <c r="H105" s="56">
        <f>D105-0.001*'CALIBRATION  suppl fig 2'!$D$4*A105^0.5</f>
        <v>0</v>
      </c>
      <c r="I105" s="56" t="e">
        <f>H105^'CALIBRATION  suppl fig 2'!$Q$15*ABS(B105)*(1/'ESTIMATED CCS suppl fig 2 '!C105+1/'CALIBRATION  suppl fig 2'!$D$5)^0.5</f>
        <v>#DIV/0!</v>
      </c>
    </row>
    <row r="106" spans="1:9">
      <c r="A106" s="52"/>
      <c r="B106" s="1"/>
      <c r="C106" s="1"/>
      <c r="D106" s="189"/>
      <c r="E106" s="187" t="e">
        <f>I106*'CALIBRATION  suppl fig 2'!$Q$17</f>
        <v>#DIV/0!</v>
      </c>
      <c r="F106" s="188" t="e">
        <f>(H106*'CALIBRATION  suppl fig 2'!$Q$32+'CALIBRATION  suppl fig 2'!$Q$33)*ABS(B106)*(1/'ESTIMATED CCS suppl fig 2 '!C106+1/'CALIBRATION  suppl fig 2'!$D$5)^0.5</f>
        <v>#DIV/0!</v>
      </c>
      <c r="H106" s="56">
        <f>D106-0.001*'CALIBRATION  suppl fig 2'!$D$4*A106^0.5</f>
        <v>0</v>
      </c>
      <c r="I106" s="56" t="e">
        <f>H106^'CALIBRATION  suppl fig 2'!$Q$15*ABS(B106)*(1/'ESTIMATED CCS suppl fig 2 '!C106+1/'CALIBRATION  suppl fig 2'!$D$5)^0.5</f>
        <v>#DIV/0!</v>
      </c>
    </row>
    <row r="107" spans="1:9">
      <c r="A107" s="52"/>
      <c r="B107" s="1"/>
      <c r="C107" s="1"/>
      <c r="D107" s="189"/>
      <c r="E107" s="187" t="e">
        <f>I107*'CALIBRATION  suppl fig 2'!$Q$17</f>
        <v>#DIV/0!</v>
      </c>
      <c r="F107" s="188" t="e">
        <f>(H107*'CALIBRATION  suppl fig 2'!$Q$32+'CALIBRATION  suppl fig 2'!$Q$33)*ABS(B107)*(1/'ESTIMATED CCS suppl fig 2 '!C107+1/'CALIBRATION  suppl fig 2'!$D$5)^0.5</f>
        <v>#DIV/0!</v>
      </c>
      <c r="H107" s="56">
        <f>D107-0.001*'CALIBRATION  suppl fig 2'!$D$4*A107^0.5</f>
        <v>0</v>
      </c>
      <c r="I107" s="56" t="e">
        <f>H107^'CALIBRATION  suppl fig 2'!$Q$15*ABS(B107)*(1/'ESTIMATED CCS suppl fig 2 '!C107+1/'CALIBRATION  suppl fig 2'!$D$5)^0.5</f>
        <v>#DIV/0!</v>
      </c>
    </row>
    <row r="108" spans="1:9">
      <c r="A108" s="52"/>
      <c r="B108" s="1"/>
      <c r="C108" s="1"/>
      <c r="D108" s="189"/>
      <c r="E108" s="187" t="e">
        <f>I108*'CALIBRATION  suppl fig 2'!$Q$17</f>
        <v>#DIV/0!</v>
      </c>
      <c r="F108" s="188" t="e">
        <f>(H108*'CALIBRATION  suppl fig 2'!$Q$32+'CALIBRATION  suppl fig 2'!$Q$33)*ABS(B108)*(1/'ESTIMATED CCS suppl fig 2 '!C108+1/'CALIBRATION  suppl fig 2'!$D$5)^0.5</f>
        <v>#DIV/0!</v>
      </c>
      <c r="H108" s="56">
        <f>D108-0.001*'CALIBRATION  suppl fig 2'!$D$4*A108^0.5</f>
        <v>0</v>
      </c>
      <c r="I108" s="56" t="e">
        <f>H108^'CALIBRATION  suppl fig 2'!$Q$15*ABS(B108)*(1/'ESTIMATED CCS suppl fig 2 '!C108+1/'CALIBRATION  suppl fig 2'!$D$5)^0.5</f>
        <v>#DIV/0!</v>
      </c>
    </row>
    <row r="109" spans="1:9">
      <c r="A109" s="52"/>
      <c r="B109" s="1"/>
      <c r="C109" s="1"/>
      <c r="D109" s="189"/>
      <c r="E109" s="187" t="e">
        <f>I109*'CALIBRATION  suppl fig 2'!$Q$17</f>
        <v>#DIV/0!</v>
      </c>
      <c r="F109" s="188" t="e">
        <f>(H109*'CALIBRATION  suppl fig 2'!$Q$32+'CALIBRATION  suppl fig 2'!$Q$33)*ABS(B109)*(1/'ESTIMATED CCS suppl fig 2 '!C109+1/'CALIBRATION  suppl fig 2'!$D$5)^0.5</f>
        <v>#DIV/0!</v>
      </c>
      <c r="H109" s="56">
        <f>D109-0.001*'CALIBRATION  suppl fig 2'!$D$4*A109^0.5</f>
        <v>0</v>
      </c>
      <c r="I109" s="56" t="e">
        <f>H109^'CALIBRATION  suppl fig 2'!$Q$15*ABS(B109)*(1/'ESTIMATED CCS suppl fig 2 '!C109+1/'CALIBRATION  suppl fig 2'!$D$5)^0.5</f>
        <v>#DIV/0!</v>
      </c>
    </row>
    <row r="110" spans="1:9">
      <c r="A110" s="52"/>
      <c r="B110" s="1"/>
      <c r="C110" s="1"/>
      <c r="D110" s="189"/>
      <c r="E110" s="187" t="e">
        <f>I110*'CALIBRATION  suppl fig 2'!$Q$17</f>
        <v>#DIV/0!</v>
      </c>
      <c r="F110" s="188" t="e">
        <f>(H110*'CALIBRATION  suppl fig 2'!$Q$32+'CALIBRATION  suppl fig 2'!$Q$33)*ABS(B110)*(1/'ESTIMATED CCS suppl fig 2 '!C110+1/'CALIBRATION  suppl fig 2'!$D$5)^0.5</f>
        <v>#DIV/0!</v>
      </c>
      <c r="H110" s="56">
        <f>D110-0.001*'CALIBRATION  suppl fig 2'!$D$4*A110^0.5</f>
        <v>0</v>
      </c>
      <c r="I110" s="56" t="e">
        <f>H110^'CALIBRATION  suppl fig 2'!$Q$15*ABS(B110)*(1/'ESTIMATED CCS suppl fig 2 '!C110+1/'CALIBRATION  suppl fig 2'!$D$5)^0.5</f>
        <v>#DIV/0!</v>
      </c>
    </row>
    <row r="111" spans="1:9">
      <c r="A111" s="52"/>
      <c r="B111" s="1"/>
      <c r="C111" s="1"/>
      <c r="D111" s="189"/>
      <c r="E111" s="187" t="e">
        <f>I111*'CALIBRATION  suppl fig 2'!$Q$17</f>
        <v>#DIV/0!</v>
      </c>
      <c r="F111" s="188" t="e">
        <f>(H111*'CALIBRATION  suppl fig 2'!$Q$32+'CALIBRATION  suppl fig 2'!$Q$33)*ABS(B111)*(1/'ESTIMATED CCS suppl fig 2 '!C111+1/'CALIBRATION  suppl fig 2'!$D$5)^0.5</f>
        <v>#DIV/0!</v>
      </c>
      <c r="H111" s="56">
        <f>D111-0.001*'CALIBRATION  suppl fig 2'!$D$4*A111^0.5</f>
        <v>0</v>
      </c>
      <c r="I111" s="56" t="e">
        <f>H111^'CALIBRATION  suppl fig 2'!$Q$15*ABS(B111)*(1/'ESTIMATED CCS suppl fig 2 '!C111+1/'CALIBRATION  suppl fig 2'!$D$5)^0.5</f>
        <v>#DIV/0!</v>
      </c>
    </row>
    <row r="112" spans="1:9">
      <c r="A112" s="52"/>
      <c r="B112" s="1"/>
      <c r="C112" s="1"/>
      <c r="D112" s="189"/>
      <c r="E112" s="187" t="e">
        <f>I112*'CALIBRATION  suppl fig 2'!$Q$17</f>
        <v>#DIV/0!</v>
      </c>
      <c r="F112" s="188" t="e">
        <f>(H112*'CALIBRATION  suppl fig 2'!$Q$32+'CALIBRATION  suppl fig 2'!$Q$33)*ABS(B112)*(1/'ESTIMATED CCS suppl fig 2 '!C112+1/'CALIBRATION  suppl fig 2'!$D$5)^0.5</f>
        <v>#DIV/0!</v>
      </c>
      <c r="H112" s="56">
        <f>D112-0.001*'CALIBRATION  suppl fig 2'!$D$4*A112^0.5</f>
        <v>0</v>
      </c>
      <c r="I112" s="56" t="e">
        <f>H112^'CALIBRATION  suppl fig 2'!$Q$15*ABS(B112)*(1/'ESTIMATED CCS suppl fig 2 '!C112+1/'CALIBRATION  suppl fig 2'!$D$5)^0.5</f>
        <v>#DIV/0!</v>
      </c>
    </row>
    <row r="113" spans="1:9">
      <c r="A113" s="52"/>
      <c r="B113" s="1"/>
      <c r="C113" s="1"/>
      <c r="D113" s="189"/>
      <c r="E113" s="187" t="e">
        <f>I113*'CALIBRATION  suppl fig 2'!$Q$17</f>
        <v>#DIV/0!</v>
      </c>
      <c r="F113" s="188" t="e">
        <f>(H113*'CALIBRATION  suppl fig 2'!$Q$32+'CALIBRATION  suppl fig 2'!$Q$33)*ABS(B113)*(1/'ESTIMATED CCS suppl fig 2 '!C113+1/'CALIBRATION  suppl fig 2'!$D$5)^0.5</f>
        <v>#DIV/0!</v>
      </c>
      <c r="H113" s="56">
        <f>D113-0.001*'CALIBRATION  suppl fig 2'!$D$4*A113^0.5</f>
        <v>0</v>
      </c>
      <c r="I113" s="56" t="e">
        <f>H113^'CALIBRATION  suppl fig 2'!$Q$15*ABS(B113)*(1/'ESTIMATED CCS suppl fig 2 '!C113+1/'CALIBRATION  suppl fig 2'!$D$5)^0.5</f>
        <v>#DIV/0!</v>
      </c>
    </row>
    <row r="114" spans="1:9">
      <c r="A114" s="52"/>
      <c r="B114" s="1"/>
      <c r="C114" s="1"/>
      <c r="D114" s="189"/>
      <c r="E114" s="187" t="e">
        <f>I114*'CALIBRATION  suppl fig 2'!$Q$17</f>
        <v>#DIV/0!</v>
      </c>
      <c r="F114" s="188" t="e">
        <f>(H114*'CALIBRATION  suppl fig 2'!$Q$32+'CALIBRATION  suppl fig 2'!$Q$33)*ABS(B114)*(1/'ESTIMATED CCS suppl fig 2 '!C114+1/'CALIBRATION  suppl fig 2'!$D$5)^0.5</f>
        <v>#DIV/0!</v>
      </c>
      <c r="H114" s="56">
        <f>D114-0.001*'CALIBRATION  suppl fig 2'!$D$4*A114^0.5</f>
        <v>0</v>
      </c>
      <c r="I114" s="56" t="e">
        <f>H114^'CALIBRATION  suppl fig 2'!$Q$15*ABS(B114)*(1/'ESTIMATED CCS suppl fig 2 '!C114+1/'CALIBRATION  suppl fig 2'!$D$5)^0.5</f>
        <v>#DIV/0!</v>
      </c>
    </row>
    <row r="115" spans="1:9">
      <c r="A115" s="52"/>
      <c r="B115" s="1"/>
      <c r="C115" s="1"/>
      <c r="D115" s="189"/>
      <c r="E115" s="187" t="e">
        <f>I115*'CALIBRATION  suppl fig 2'!$Q$17</f>
        <v>#DIV/0!</v>
      </c>
      <c r="F115" s="188" t="e">
        <f>(H115*'CALIBRATION  suppl fig 2'!$Q$32+'CALIBRATION  suppl fig 2'!$Q$33)*ABS(B115)*(1/'ESTIMATED CCS suppl fig 2 '!C115+1/'CALIBRATION  suppl fig 2'!$D$5)^0.5</f>
        <v>#DIV/0!</v>
      </c>
      <c r="H115" s="56">
        <f>D115-0.001*'CALIBRATION  suppl fig 2'!$D$4*A115^0.5</f>
        <v>0</v>
      </c>
      <c r="I115" s="56" t="e">
        <f>H115^'CALIBRATION  suppl fig 2'!$Q$15*ABS(B115)*(1/'ESTIMATED CCS suppl fig 2 '!C115+1/'CALIBRATION  suppl fig 2'!$D$5)^0.5</f>
        <v>#DIV/0!</v>
      </c>
    </row>
    <row r="116" spans="1:9">
      <c r="A116" s="52"/>
      <c r="B116" s="1"/>
      <c r="C116" s="1"/>
      <c r="D116" s="189"/>
      <c r="E116" s="187" t="e">
        <f>I116*'CALIBRATION  suppl fig 2'!$Q$17</f>
        <v>#DIV/0!</v>
      </c>
      <c r="F116" s="188" t="e">
        <f>(H116*'CALIBRATION  suppl fig 2'!$Q$32+'CALIBRATION  suppl fig 2'!$Q$33)*ABS(B116)*(1/'ESTIMATED CCS suppl fig 2 '!C116+1/'CALIBRATION  suppl fig 2'!$D$5)^0.5</f>
        <v>#DIV/0!</v>
      </c>
      <c r="H116" s="56">
        <f>D116-0.001*'CALIBRATION  suppl fig 2'!$D$4*A116^0.5</f>
        <v>0</v>
      </c>
      <c r="I116" s="56" t="e">
        <f>H116^'CALIBRATION  suppl fig 2'!$Q$15*ABS(B116)*(1/'ESTIMATED CCS suppl fig 2 '!C116+1/'CALIBRATION  suppl fig 2'!$D$5)^0.5</f>
        <v>#DIV/0!</v>
      </c>
    </row>
    <row r="117" spans="1:9">
      <c r="A117" s="52"/>
      <c r="B117" s="1"/>
      <c r="C117" s="1"/>
      <c r="D117" s="189"/>
      <c r="E117" s="187" t="e">
        <f>I117*'CALIBRATION  suppl fig 2'!$Q$17</f>
        <v>#DIV/0!</v>
      </c>
      <c r="F117" s="188" t="e">
        <f>(H117*'CALIBRATION  suppl fig 2'!$Q$32+'CALIBRATION  suppl fig 2'!$Q$33)*ABS(B117)*(1/'ESTIMATED CCS suppl fig 2 '!C117+1/'CALIBRATION  suppl fig 2'!$D$5)^0.5</f>
        <v>#DIV/0!</v>
      </c>
      <c r="H117" s="56">
        <f>D117-0.001*'CALIBRATION  suppl fig 2'!$D$4*A117^0.5</f>
        <v>0</v>
      </c>
      <c r="I117" s="56" t="e">
        <f>H117^'CALIBRATION  suppl fig 2'!$Q$15*ABS(B117)*(1/'ESTIMATED CCS suppl fig 2 '!C117+1/'CALIBRATION  suppl fig 2'!$D$5)^0.5</f>
        <v>#DIV/0!</v>
      </c>
    </row>
    <row r="118" spans="1:9">
      <c r="A118" s="52"/>
      <c r="B118" s="1"/>
      <c r="C118" s="1"/>
      <c r="D118" s="189"/>
      <c r="E118" s="187" t="e">
        <f>I118*'CALIBRATION  suppl fig 2'!$Q$17</f>
        <v>#DIV/0!</v>
      </c>
      <c r="F118" s="188" t="e">
        <f>(H118*'CALIBRATION  suppl fig 2'!$Q$32+'CALIBRATION  suppl fig 2'!$Q$33)*ABS(B118)*(1/'ESTIMATED CCS suppl fig 2 '!C118+1/'CALIBRATION  suppl fig 2'!$D$5)^0.5</f>
        <v>#DIV/0!</v>
      </c>
      <c r="H118" s="56">
        <f>D118-0.001*'CALIBRATION  suppl fig 2'!$D$4*A118^0.5</f>
        <v>0</v>
      </c>
      <c r="I118" s="56" t="e">
        <f>H118^'CALIBRATION  suppl fig 2'!$Q$15*ABS(B118)*(1/'ESTIMATED CCS suppl fig 2 '!C118+1/'CALIBRATION  suppl fig 2'!$D$5)^0.5</f>
        <v>#DIV/0!</v>
      </c>
    </row>
    <row r="119" spans="1:9">
      <c r="A119" s="52"/>
      <c r="B119" s="1"/>
      <c r="C119" s="1"/>
      <c r="D119" s="189"/>
      <c r="E119" s="187" t="e">
        <f>I119*'CALIBRATION  suppl fig 2'!$Q$17</f>
        <v>#DIV/0!</v>
      </c>
      <c r="F119" s="188" t="e">
        <f>(H119*'CALIBRATION  suppl fig 2'!$Q$32+'CALIBRATION  suppl fig 2'!$Q$33)*ABS(B119)*(1/'ESTIMATED CCS suppl fig 2 '!C119+1/'CALIBRATION  suppl fig 2'!$D$5)^0.5</f>
        <v>#DIV/0!</v>
      </c>
      <c r="H119" s="56">
        <f>D119-0.001*'CALIBRATION  suppl fig 2'!$D$4*A119^0.5</f>
        <v>0</v>
      </c>
      <c r="I119" s="56" t="e">
        <f>H119^'CALIBRATION  suppl fig 2'!$Q$15*ABS(B119)*(1/'ESTIMATED CCS suppl fig 2 '!C119+1/'CALIBRATION  suppl fig 2'!$D$5)^0.5</f>
        <v>#DIV/0!</v>
      </c>
    </row>
    <row r="120" spans="1:9">
      <c r="A120" s="52"/>
      <c r="B120" s="1"/>
      <c r="C120" s="1"/>
      <c r="D120" s="189"/>
      <c r="E120" s="187" t="e">
        <f>I120*'CALIBRATION  suppl fig 2'!$Q$17</f>
        <v>#DIV/0!</v>
      </c>
      <c r="F120" s="188" t="e">
        <f>(H120*'CALIBRATION  suppl fig 2'!$Q$32+'CALIBRATION  suppl fig 2'!$Q$33)*ABS(B120)*(1/'ESTIMATED CCS suppl fig 2 '!C120+1/'CALIBRATION  suppl fig 2'!$D$5)^0.5</f>
        <v>#DIV/0!</v>
      </c>
      <c r="H120" s="56">
        <f>D120-0.001*'CALIBRATION  suppl fig 2'!$D$4*A120^0.5</f>
        <v>0</v>
      </c>
      <c r="I120" s="56" t="e">
        <f>H120^'CALIBRATION  suppl fig 2'!$Q$15*ABS(B120)*(1/'ESTIMATED CCS suppl fig 2 '!C120+1/'CALIBRATION  suppl fig 2'!$D$5)^0.5</f>
        <v>#DIV/0!</v>
      </c>
    </row>
    <row r="121" spans="1:9">
      <c r="A121" s="52"/>
      <c r="B121" s="1"/>
      <c r="C121" s="1"/>
      <c r="D121" s="189"/>
      <c r="E121" s="187" t="e">
        <f>I121*'CALIBRATION  suppl fig 2'!$Q$17</f>
        <v>#DIV/0!</v>
      </c>
      <c r="F121" s="188" t="e">
        <f>(H121*'CALIBRATION  suppl fig 2'!$Q$32+'CALIBRATION  suppl fig 2'!$Q$33)*ABS(B121)*(1/'ESTIMATED CCS suppl fig 2 '!C121+1/'CALIBRATION  suppl fig 2'!$D$5)^0.5</f>
        <v>#DIV/0!</v>
      </c>
      <c r="H121" s="56">
        <f>D121-0.001*'CALIBRATION  suppl fig 2'!$D$4*A121^0.5</f>
        <v>0</v>
      </c>
      <c r="I121" s="56" t="e">
        <f>H121^'CALIBRATION  suppl fig 2'!$Q$15*ABS(B121)*(1/'ESTIMATED CCS suppl fig 2 '!C121+1/'CALIBRATION  suppl fig 2'!$D$5)^0.5</f>
        <v>#DIV/0!</v>
      </c>
    </row>
    <row r="122" spans="1:9">
      <c r="A122" s="52"/>
      <c r="B122" s="1"/>
      <c r="C122" s="1"/>
      <c r="D122" s="189"/>
      <c r="E122" s="187" t="e">
        <f>I122*'CALIBRATION  suppl fig 2'!$Q$17</f>
        <v>#DIV/0!</v>
      </c>
      <c r="F122" s="188" t="e">
        <f>(H122*'CALIBRATION  suppl fig 2'!$Q$32+'CALIBRATION  suppl fig 2'!$Q$33)*ABS(B122)*(1/'ESTIMATED CCS suppl fig 2 '!C122+1/'CALIBRATION  suppl fig 2'!$D$5)^0.5</f>
        <v>#DIV/0!</v>
      </c>
      <c r="H122" s="56">
        <f>D122-0.001*'CALIBRATION  suppl fig 2'!$D$4*A122^0.5</f>
        <v>0</v>
      </c>
      <c r="I122" s="56" t="e">
        <f>H122^'CALIBRATION  suppl fig 2'!$Q$15*ABS(B122)*(1/'ESTIMATED CCS suppl fig 2 '!C122+1/'CALIBRATION  suppl fig 2'!$D$5)^0.5</f>
        <v>#DIV/0!</v>
      </c>
    </row>
    <row r="123" spans="1:9">
      <c r="A123" s="52"/>
      <c r="B123" s="1"/>
      <c r="C123" s="1"/>
      <c r="D123" s="189"/>
      <c r="E123" s="187" t="e">
        <f>I123*'CALIBRATION  suppl fig 2'!$Q$17</f>
        <v>#DIV/0!</v>
      </c>
      <c r="F123" s="188" t="e">
        <f>(H123*'CALIBRATION  suppl fig 2'!$Q$32+'CALIBRATION  suppl fig 2'!$Q$33)*ABS(B123)*(1/'ESTIMATED CCS suppl fig 2 '!C123+1/'CALIBRATION  suppl fig 2'!$D$5)^0.5</f>
        <v>#DIV/0!</v>
      </c>
      <c r="H123" s="56">
        <f>D123-0.001*'CALIBRATION  suppl fig 2'!$D$4*A123^0.5</f>
        <v>0</v>
      </c>
      <c r="I123" s="56" t="e">
        <f>H123^'CALIBRATION  suppl fig 2'!$Q$15*ABS(B123)*(1/'ESTIMATED CCS suppl fig 2 '!C123+1/'CALIBRATION  suppl fig 2'!$D$5)^0.5</f>
        <v>#DIV/0!</v>
      </c>
    </row>
    <row r="124" spans="1:9">
      <c r="A124" s="52"/>
      <c r="B124" s="1"/>
      <c r="C124" s="1"/>
      <c r="D124" s="189"/>
      <c r="E124" s="187" t="e">
        <f>I124*'CALIBRATION  suppl fig 2'!$Q$17</f>
        <v>#DIV/0!</v>
      </c>
      <c r="F124" s="188" t="e">
        <f>(H124*'CALIBRATION  suppl fig 2'!$Q$32+'CALIBRATION  suppl fig 2'!$Q$33)*ABS(B124)*(1/'ESTIMATED CCS suppl fig 2 '!C124+1/'CALIBRATION  suppl fig 2'!$D$5)^0.5</f>
        <v>#DIV/0!</v>
      </c>
      <c r="H124" s="56">
        <f>D124-0.001*'CALIBRATION  suppl fig 2'!$D$4*A124^0.5</f>
        <v>0</v>
      </c>
      <c r="I124" s="56" t="e">
        <f>H124^'CALIBRATION  suppl fig 2'!$Q$15*ABS(B124)*(1/'ESTIMATED CCS suppl fig 2 '!C124+1/'CALIBRATION  suppl fig 2'!$D$5)^0.5</f>
        <v>#DIV/0!</v>
      </c>
    </row>
    <row r="125" spans="1:9">
      <c r="A125" s="52"/>
      <c r="B125" s="1"/>
      <c r="C125" s="1"/>
      <c r="D125" s="189"/>
      <c r="E125" s="187" t="e">
        <f>I125*'CALIBRATION  suppl fig 2'!$Q$17</f>
        <v>#DIV/0!</v>
      </c>
      <c r="F125" s="188" t="e">
        <f>(H125*'CALIBRATION  suppl fig 2'!$Q$32+'CALIBRATION  suppl fig 2'!$Q$33)*ABS(B125)*(1/'ESTIMATED CCS suppl fig 2 '!C125+1/'CALIBRATION  suppl fig 2'!$D$5)^0.5</f>
        <v>#DIV/0!</v>
      </c>
      <c r="H125" s="56">
        <f>D125-0.001*'CALIBRATION  suppl fig 2'!$D$4*A125^0.5</f>
        <v>0</v>
      </c>
      <c r="I125" s="56" t="e">
        <f>H125^'CALIBRATION  suppl fig 2'!$Q$15*ABS(B125)*(1/'ESTIMATED CCS suppl fig 2 '!C125+1/'CALIBRATION  suppl fig 2'!$D$5)^0.5</f>
        <v>#DIV/0!</v>
      </c>
    </row>
    <row r="126" spans="1:9">
      <c r="A126" s="52"/>
      <c r="B126" s="1"/>
      <c r="C126" s="1"/>
      <c r="D126" s="189"/>
      <c r="E126" s="187" t="e">
        <f>I126*'CALIBRATION  suppl fig 2'!$Q$17</f>
        <v>#DIV/0!</v>
      </c>
      <c r="F126" s="188" t="e">
        <f>(H126*'CALIBRATION  suppl fig 2'!$Q$32+'CALIBRATION  suppl fig 2'!$Q$33)*ABS(B126)*(1/'ESTIMATED CCS suppl fig 2 '!C126+1/'CALIBRATION  suppl fig 2'!$D$5)^0.5</f>
        <v>#DIV/0!</v>
      </c>
      <c r="H126" s="56">
        <f>D126-0.001*'CALIBRATION  suppl fig 2'!$D$4*A126^0.5</f>
        <v>0</v>
      </c>
      <c r="I126" s="56" t="e">
        <f>H126^'CALIBRATION  suppl fig 2'!$Q$15*ABS(B126)*(1/'ESTIMATED CCS suppl fig 2 '!C126+1/'CALIBRATION  suppl fig 2'!$D$5)^0.5</f>
        <v>#DIV/0!</v>
      </c>
    </row>
    <row r="127" spans="1:9">
      <c r="A127" s="52"/>
      <c r="B127" s="1"/>
      <c r="C127" s="1"/>
      <c r="D127" s="189"/>
      <c r="E127" s="187" t="e">
        <f>I127*'CALIBRATION  suppl fig 2'!$Q$17</f>
        <v>#DIV/0!</v>
      </c>
      <c r="F127" s="188" t="e">
        <f>(H127*'CALIBRATION  suppl fig 2'!$Q$32+'CALIBRATION  suppl fig 2'!$Q$33)*ABS(B127)*(1/'ESTIMATED CCS suppl fig 2 '!C127+1/'CALIBRATION  suppl fig 2'!$D$5)^0.5</f>
        <v>#DIV/0!</v>
      </c>
      <c r="H127" s="56">
        <f>D127-0.001*'CALIBRATION  suppl fig 2'!$D$4*A127^0.5</f>
        <v>0</v>
      </c>
      <c r="I127" s="56" t="e">
        <f>H127^'CALIBRATION  suppl fig 2'!$Q$15*ABS(B127)*(1/'ESTIMATED CCS suppl fig 2 '!C127+1/'CALIBRATION  suppl fig 2'!$D$5)^0.5</f>
        <v>#DIV/0!</v>
      </c>
    </row>
    <row r="128" spans="1:9">
      <c r="A128" s="52"/>
      <c r="B128" s="1"/>
      <c r="C128" s="1"/>
      <c r="D128" s="189"/>
      <c r="E128" s="187" t="e">
        <f>I128*'CALIBRATION  suppl fig 2'!$Q$17</f>
        <v>#DIV/0!</v>
      </c>
      <c r="F128" s="188" t="e">
        <f>(H128*'CALIBRATION  suppl fig 2'!$Q$32+'CALIBRATION  suppl fig 2'!$Q$33)*ABS(B128)*(1/'ESTIMATED CCS suppl fig 2 '!C128+1/'CALIBRATION  suppl fig 2'!$D$5)^0.5</f>
        <v>#DIV/0!</v>
      </c>
      <c r="H128" s="56">
        <f>D128-0.001*'CALIBRATION  suppl fig 2'!$D$4*A128^0.5</f>
        <v>0</v>
      </c>
      <c r="I128" s="56" t="e">
        <f>H128^'CALIBRATION  suppl fig 2'!$Q$15*ABS(B128)*(1/'ESTIMATED CCS suppl fig 2 '!C128+1/'CALIBRATION  suppl fig 2'!$D$5)^0.5</f>
        <v>#DIV/0!</v>
      </c>
    </row>
    <row r="129" spans="1:9">
      <c r="A129" s="52"/>
      <c r="B129" s="1"/>
      <c r="C129" s="1"/>
      <c r="D129" s="189"/>
      <c r="E129" s="187" t="e">
        <f>I129*'CALIBRATION  suppl fig 2'!$Q$17</f>
        <v>#DIV/0!</v>
      </c>
      <c r="F129" s="188" t="e">
        <f>(H129*'CALIBRATION  suppl fig 2'!$Q$32+'CALIBRATION  suppl fig 2'!$Q$33)*ABS(B129)*(1/'ESTIMATED CCS suppl fig 2 '!C129+1/'CALIBRATION  suppl fig 2'!$D$5)^0.5</f>
        <v>#DIV/0!</v>
      </c>
      <c r="H129" s="56">
        <f>D129-0.001*'CALIBRATION  suppl fig 2'!$D$4*A129^0.5</f>
        <v>0</v>
      </c>
      <c r="I129" s="56" t="e">
        <f>H129^'CALIBRATION  suppl fig 2'!$Q$15*ABS(B129)*(1/'ESTIMATED CCS suppl fig 2 '!C129+1/'CALIBRATION  suppl fig 2'!$D$5)^0.5</f>
        <v>#DIV/0!</v>
      </c>
    </row>
    <row r="130" spans="1:9">
      <c r="A130" s="52"/>
      <c r="B130" s="1"/>
      <c r="C130" s="1"/>
      <c r="D130" s="189"/>
      <c r="E130" s="187" t="e">
        <f>I130*'CALIBRATION  suppl fig 2'!$Q$17</f>
        <v>#DIV/0!</v>
      </c>
      <c r="F130" s="188" t="e">
        <f>(H130*'CALIBRATION  suppl fig 2'!$Q$32+'CALIBRATION  suppl fig 2'!$Q$33)*ABS(B130)*(1/'ESTIMATED CCS suppl fig 2 '!C130+1/'CALIBRATION  suppl fig 2'!$D$5)^0.5</f>
        <v>#DIV/0!</v>
      </c>
      <c r="H130" s="56">
        <f>D130-0.001*'CALIBRATION  suppl fig 2'!$D$4*A130^0.5</f>
        <v>0</v>
      </c>
      <c r="I130" s="56" t="e">
        <f>H130^'CALIBRATION  suppl fig 2'!$Q$15*ABS(B130)*(1/'ESTIMATED CCS suppl fig 2 '!C130+1/'CALIBRATION  suppl fig 2'!$D$5)^0.5</f>
        <v>#DIV/0!</v>
      </c>
    </row>
    <row r="131" spans="1:9">
      <c r="A131" s="52"/>
      <c r="B131" s="1"/>
      <c r="C131" s="1"/>
      <c r="D131" s="189"/>
      <c r="E131" s="187" t="e">
        <f>I131*'CALIBRATION  suppl fig 2'!$Q$17</f>
        <v>#DIV/0!</v>
      </c>
      <c r="F131" s="188" t="e">
        <f>(H131*'CALIBRATION  suppl fig 2'!$Q$32+'CALIBRATION  suppl fig 2'!$Q$33)*ABS(B131)*(1/'ESTIMATED CCS suppl fig 2 '!C131+1/'CALIBRATION  suppl fig 2'!$D$5)^0.5</f>
        <v>#DIV/0!</v>
      </c>
      <c r="H131" s="56">
        <f>D131-0.001*'CALIBRATION  suppl fig 2'!$D$4*A131^0.5</f>
        <v>0</v>
      </c>
      <c r="I131" s="56" t="e">
        <f>H131^'CALIBRATION  suppl fig 2'!$Q$15*ABS(B131)*(1/'ESTIMATED CCS suppl fig 2 '!C131+1/'CALIBRATION  suppl fig 2'!$D$5)^0.5</f>
        <v>#DIV/0!</v>
      </c>
    </row>
    <row r="132" spans="1:9">
      <c r="A132" s="52"/>
      <c r="B132" s="1"/>
      <c r="C132" s="1"/>
      <c r="D132" s="189"/>
      <c r="E132" s="187" t="e">
        <f>I132*'CALIBRATION  suppl fig 2'!$Q$17</f>
        <v>#DIV/0!</v>
      </c>
      <c r="F132" s="188" t="e">
        <f>(H132*'CALIBRATION  suppl fig 2'!$Q$32+'CALIBRATION  suppl fig 2'!$Q$33)*ABS(B132)*(1/'ESTIMATED CCS suppl fig 2 '!C132+1/'CALIBRATION  suppl fig 2'!$D$5)^0.5</f>
        <v>#DIV/0!</v>
      </c>
      <c r="H132" s="56">
        <f>D132-0.001*'CALIBRATION  suppl fig 2'!$D$4*A132^0.5</f>
        <v>0</v>
      </c>
      <c r="I132" s="56" t="e">
        <f>H132^'CALIBRATION  suppl fig 2'!$Q$15*ABS(B132)*(1/'ESTIMATED CCS suppl fig 2 '!C132+1/'CALIBRATION  suppl fig 2'!$D$5)^0.5</f>
        <v>#DIV/0!</v>
      </c>
    </row>
    <row r="133" spans="1:9">
      <c r="A133" s="52"/>
      <c r="B133" s="1"/>
      <c r="C133" s="1"/>
      <c r="D133" s="189"/>
      <c r="E133" s="187" t="e">
        <f>I133*'CALIBRATION  suppl fig 2'!$Q$17</f>
        <v>#DIV/0!</v>
      </c>
      <c r="F133" s="188" t="e">
        <f>(H133*'CALIBRATION  suppl fig 2'!$Q$32+'CALIBRATION  suppl fig 2'!$Q$33)*ABS(B133)*(1/'ESTIMATED CCS suppl fig 2 '!C133+1/'CALIBRATION  suppl fig 2'!$D$5)^0.5</f>
        <v>#DIV/0!</v>
      </c>
      <c r="H133" s="56">
        <f>D133-0.001*'CALIBRATION  suppl fig 2'!$D$4*A133^0.5</f>
        <v>0</v>
      </c>
      <c r="I133" s="56" t="e">
        <f>H133^'CALIBRATION  suppl fig 2'!$Q$15*ABS(B133)*(1/'ESTIMATED CCS suppl fig 2 '!C133+1/'CALIBRATION  suppl fig 2'!$D$5)^0.5</f>
        <v>#DIV/0!</v>
      </c>
    </row>
    <row r="134" spans="1:9">
      <c r="A134" s="52"/>
      <c r="B134" s="1"/>
      <c r="C134" s="1"/>
      <c r="D134" s="189"/>
      <c r="E134" s="187" t="e">
        <f>I134*'CALIBRATION  suppl fig 2'!$Q$17</f>
        <v>#DIV/0!</v>
      </c>
      <c r="F134" s="188" t="e">
        <f>(H134*'CALIBRATION  suppl fig 2'!$Q$32+'CALIBRATION  suppl fig 2'!$Q$33)*ABS(B134)*(1/'ESTIMATED CCS suppl fig 2 '!C134+1/'CALIBRATION  suppl fig 2'!$D$5)^0.5</f>
        <v>#DIV/0!</v>
      </c>
      <c r="H134" s="56">
        <f>D134-0.001*'CALIBRATION  suppl fig 2'!$D$4*A134^0.5</f>
        <v>0</v>
      </c>
      <c r="I134" s="56" t="e">
        <f>H134^'CALIBRATION  suppl fig 2'!$Q$15*ABS(B134)*(1/'ESTIMATED CCS suppl fig 2 '!C134+1/'CALIBRATION  suppl fig 2'!$D$5)^0.5</f>
        <v>#DIV/0!</v>
      </c>
    </row>
    <row r="135" spans="1:9">
      <c r="A135" s="52"/>
      <c r="B135" s="1"/>
      <c r="C135" s="1"/>
      <c r="D135" s="189"/>
      <c r="E135" s="187" t="e">
        <f>I135*'CALIBRATION  suppl fig 2'!$Q$17</f>
        <v>#DIV/0!</v>
      </c>
      <c r="F135" s="188" t="e">
        <f>(H135*'CALIBRATION  suppl fig 2'!$Q$32+'CALIBRATION  suppl fig 2'!$Q$33)*ABS(B135)*(1/'ESTIMATED CCS suppl fig 2 '!C135+1/'CALIBRATION  suppl fig 2'!$D$5)^0.5</f>
        <v>#DIV/0!</v>
      </c>
      <c r="H135" s="56">
        <f>D135-0.001*'CALIBRATION  suppl fig 2'!$D$4*A135^0.5</f>
        <v>0</v>
      </c>
      <c r="I135" s="56" t="e">
        <f>H135^'CALIBRATION  suppl fig 2'!$Q$15*ABS(B135)*(1/'ESTIMATED CCS suppl fig 2 '!C135+1/'CALIBRATION  suppl fig 2'!$D$5)^0.5</f>
        <v>#DIV/0!</v>
      </c>
    </row>
    <row r="136" spans="1:9">
      <c r="A136" s="52"/>
      <c r="B136" s="1"/>
      <c r="C136" s="1"/>
      <c r="D136" s="189"/>
      <c r="E136" s="187" t="e">
        <f>I136*'CALIBRATION  suppl fig 2'!$Q$17</f>
        <v>#DIV/0!</v>
      </c>
      <c r="F136" s="188" t="e">
        <f>(H136*'CALIBRATION  suppl fig 2'!$Q$32+'CALIBRATION  suppl fig 2'!$Q$33)*ABS(B136)*(1/'ESTIMATED CCS suppl fig 2 '!C136+1/'CALIBRATION  suppl fig 2'!$D$5)^0.5</f>
        <v>#DIV/0!</v>
      </c>
      <c r="H136" s="56">
        <f>D136-0.001*'CALIBRATION  suppl fig 2'!$D$4*A136^0.5</f>
        <v>0</v>
      </c>
      <c r="I136" s="56" t="e">
        <f>H136^'CALIBRATION  suppl fig 2'!$Q$15*ABS(B136)*(1/'ESTIMATED CCS suppl fig 2 '!C136+1/'CALIBRATION  suppl fig 2'!$D$5)^0.5</f>
        <v>#DIV/0!</v>
      </c>
    </row>
    <row r="137" spans="1:9">
      <c r="A137" s="52"/>
      <c r="B137" s="1"/>
      <c r="C137" s="1"/>
      <c r="D137" s="189"/>
      <c r="E137" s="187" t="e">
        <f>I137*'CALIBRATION  suppl fig 2'!$Q$17</f>
        <v>#DIV/0!</v>
      </c>
      <c r="F137" s="188" t="e">
        <f>(H137*'CALIBRATION  suppl fig 2'!$Q$32+'CALIBRATION  suppl fig 2'!$Q$33)*ABS(B137)*(1/'ESTIMATED CCS suppl fig 2 '!C137+1/'CALIBRATION  suppl fig 2'!$D$5)^0.5</f>
        <v>#DIV/0!</v>
      </c>
      <c r="H137" s="56">
        <f>D137-0.001*'CALIBRATION  suppl fig 2'!$D$4*A137^0.5</f>
        <v>0</v>
      </c>
      <c r="I137" s="56" t="e">
        <f>H137^'CALIBRATION  suppl fig 2'!$Q$15*ABS(B137)*(1/'ESTIMATED CCS suppl fig 2 '!C137+1/'CALIBRATION  suppl fig 2'!$D$5)^0.5</f>
        <v>#DIV/0!</v>
      </c>
    </row>
    <row r="138" spans="1:9">
      <c r="A138" s="52"/>
      <c r="B138" s="1"/>
      <c r="C138" s="1"/>
      <c r="D138" s="189"/>
      <c r="E138" s="187" t="e">
        <f>I138*'CALIBRATION  suppl fig 2'!$Q$17</f>
        <v>#DIV/0!</v>
      </c>
      <c r="F138" s="188" t="e">
        <f>(H138*'CALIBRATION  suppl fig 2'!$Q$32+'CALIBRATION  suppl fig 2'!$Q$33)*ABS(B138)*(1/'ESTIMATED CCS suppl fig 2 '!C138+1/'CALIBRATION  suppl fig 2'!$D$5)^0.5</f>
        <v>#DIV/0!</v>
      </c>
      <c r="H138" s="56">
        <f>D138-0.001*'CALIBRATION  suppl fig 2'!$D$4*A138^0.5</f>
        <v>0</v>
      </c>
      <c r="I138" s="56" t="e">
        <f>H138^'CALIBRATION  suppl fig 2'!$Q$15*ABS(B138)*(1/'ESTIMATED CCS suppl fig 2 '!C138+1/'CALIBRATION  suppl fig 2'!$D$5)^0.5</f>
        <v>#DIV/0!</v>
      </c>
    </row>
    <row r="139" spans="1:9">
      <c r="A139" s="52"/>
      <c r="B139" s="1"/>
      <c r="C139" s="1"/>
      <c r="D139" s="189"/>
      <c r="E139" s="187" t="e">
        <f>I139*'CALIBRATION  suppl fig 2'!$Q$17</f>
        <v>#DIV/0!</v>
      </c>
      <c r="F139" s="188" t="e">
        <f>(H139*'CALIBRATION  suppl fig 2'!$Q$32+'CALIBRATION  suppl fig 2'!$Q$33)*ABS(B139)*(1/'ESTIMATED CCS suppl fig 2 '!C139+1/'CALIBRATION  suppl fig 2'!$D$5)^0.5</f>
        <v>#DIV/0!</v>
      </c>
      <c r="H139" s="56">
        <f>D139-0.001*'CALIBRATION  suppl fig 2'!$D$4*A139^0.5</f>
        <v>0</v>
      </c>
      <c r="I139" s="56" t="e">
        <f>H139^'CALIBRATION  suppl fig 2'!$Q$15*ABS(B139)*(1/'ESTIMATED CCS suppl fig 2 '!C139+1/'CALIBRATION  suppl fig 2'!$D$5)^0.5</f>
        <v>#DIV/0!</v>
      </c>
    </row>
    <row r="140" spans="1:9">
      <c r="A140" s="52"/>
      <c r="B140" s="1"/>
      <c r="C140" s="1"/>
      <c r="D140" s="189"/>
      <c r="E140" s="187" t="e">
        <f>I140*'CALIBRATION  suppl fig 2'!$Q$17</f>
        <v>#DIV/0!</v>
      </c>
      <c r="F140" s="188" t="e">
        <f>(H140*'CALIBRATION  suppl fig 2'!$Q$32+'CALIBRATION  suppl fig 2'!$Q$33)*ABS(B140)*(1/'ESTIMATED CCS suppl fig 2 '!C140+1/'CALIBRATION  suppl fig 2'!$D$5)^0.5</f>
        <v>#DIV/0!</v>
      </c>
      <c r="H140" s="56">
        <f>D140-0.001*'CALIBRATION  suppl fig 2'!$D$4*A140^0.5</f>
        <v>0</v>
      </c>
      <c r="I140" s="56" t="e">
        <f>H140^'CALIBRATION  suppl fig 2'!$Q$15*ABS(B140)*(1/'ESTIMATED CCS suppl fig 2 '!C140+1/'CALIBRATION  suppl fig 2'!$D$5)^0.5</f>
        <v>#DIV/0!</v>
      </c>
    </row>
    <row r="141" spans="1:9">
      <c r="A141" s="52"/>
      <c r="B141" s="1"/>
      <c r="C141" s="1"/>
      <c r="D141" s="189"/>
      <c r="E141" s="187" t="e">
        <f>I141*'CALIBRATION  suppl fig 2'!$Q$17</f>
        <v>#DIV/0!</v>
      </c>
      <c r="F141" s="188" t="e">
        <f>(H141*'CALIBRATION  suppl fig 2'!$Q$32+'CALIBRATION  suppl fig 2'!$Q$33)*ABS(B141)*(1/'ESTIMATED CCS suppl fig 2 '!C141+1/'CALIBRATION  suppl fig 2'!$D$5)^0.5</f>
        <v>#DIV/0!</v>
      </c>
      <c r="H141" s="56">
        <f>D141-0.001*'CALIBRATION  suppl fig 2'!$D$4*A141^0.5</f>
        <v>0</v>
      </c>
      <c r="I141" s="56" t="e">
        <f>H141^'CALIBRATION  suppl fig 2'!$Q$15*ABS(B141)*(1/'ESTIMATED CCS suppl fig 2 '!C141+1/'CALIBRATION  suppl fig 2'!$D$5)^0.5</f>
        <v>#DIV/0!</v>
      </c>
    </row>
    <row r="142" spans="1:9">
      <c r="A142" s="52"/>
      <c r="B142" s="1"/>
      <c r="C142" s="1"/>
      <c r="D142" s="189"/>
      <c r="E142" s="187" t="e">
        <f>I142*'CALIBRATION  suppl fig 2'!$Q$17</f>
        <v>#DIV/0!</v>
      </c>
      <c r="F142" s="188" t="e">
        <f>(H142*'CALIBRATION  suppl fig 2'!$Q$32+'CALIBRATION  suppl fig 2'!$Q$33)*ABS(B142)*(1/'ESTIMATED CCS suppl fig 2 '!C142+1/'CALIBRATION  suppl fig 2'!$D$5)^0.5</f>
        <v>#DIV/0!</v>
      </c>
      <c r="H142" s="56">
        <f>D142-0.001*'CALIBRATION  suppl fig 2'!$D$4*A142^0.5</f>
        <v>0</v>
      </c>
      <c r="I142" s="56" t="e">
        <f>H142^'CALIBRATION  suppl fig 2'!$Q$15*ABS(B142)*(1/'ESTIMATED CCS suppl fig 2 '!C142+1/'CALIBRATION  suppl fig 2'!$D$5)^0.5</f>
        <v>#DIV/0!</v>
      </c>
    </row>
    <row r="143" spans="1:9">
      <c r="A143" s="52"/>
      <c r="B143" s="1"/>
      <c r="C143" s="1"/>
      <c r="D143" s="189"/>
      <c r="E143" s="187" t="e">
        <f>I143*'CALIBRATION  suppl fig 2'!$Q$17</f>
        <v>#DIV/0!</v>
      </c>
      <c r="F143" s="188" t="e">
        <f>(H143*'CALIBRATION  suppl fig 2'!$Q$32+'CALIBRATION  suppl fig 2'!$Q$33)*ABS(B143)*(1/'ESTIMATED CCS suppl fig 2 '!C143+1/'CALIBRATION  suppl fig 2'!$D$5)^0.5</f>
        <v>#DIV/0!</v>
      </c>
      <c r="H143" s="56">
        <f>D143-0.001*'CALIBRATION  suppl fig 2'!$D$4*A143^0.5</f>
        <v>0</v>
      </c>
      <c r="I143" s="56" t="e">
        <f>H143^'CALIBRATION  suppl fig 2'!$Q$15*ABS(B143)*(1/'ESTIMATED CCS suppl fig 2 '!C143+1/'CALIBRATION  suppl fig 2'!$D$5)^0.5</f>
        <v>#DIV/0!</v>
      </c>
    </row>
    <row r="144" spans="1:9">
      <c r="A144" s="52"/>
      <c r="B144" s="1"/>
      <c r="C144" s="1"/>
      <c r="D144" s="189"/>
      <c r="E144" s="187" t="e">
        <f>I144*'CALIBRATION  suppl fig 2'!$Q$17</f>
        <v>#DIV/0!</v>
      </c>
      <c r="F144" s="188" t="e">
        <f>(H144*'CALIBRATION  suppl fig 2'!$Q$32+'CALIBRATION  suppl fig 2'!$Q$33)*ABS(B144)*(1/'ESTIMATED CCS suppl fig 2 '!C144+1/'CALIBRATION  suppl fig 2'!$D$5)^0.5</f>
        <v>#DIV/0!</v>
      </c>
      <c r="H144" s="56">
        <f>D144-0.001*'CALIBRATION  suppl fig 2'!$D$4*A144^0.5</f>
        <v>0</v>
      </c>
      <c r="I144" s="56" t="e">
        <f>H144^'CALIBRATION  suppl fig 2'!$Q$15*ABS(B144)*(1/'ESTIMATED CCS suppl fig 2 '!C144+1/'CALIBRATION  suppl fig 2'!$D$5)^0.5</f>
        <v>#DIV/0!</v>
      </c>
    </row>
    <row r="145" spans="1:9">
      <c r="A145" s="52"/>
      <c r="B145" s="1"/>
      <c r="C145" s="1"/>
      <c r="D145" s="189"/>
      <c r="E145" s="187" t="e">
        <f>I145*'CALIBRATION  suppl fig 2'!$Q$17</f>
        <v>#DIV/0!</v>
      </c>
      <c r="F145" s="188" t="e">
        <f>(H145*'CALIBRATION  suppl fig 2'!$Q$32+'CALIBRATION  suppl fig 2'!$Q$33)*ABS(B145)*(1/'ESTIMATED CCS suppl fig 2 '!C145+1/'CALIBRATION  suppl fig 2'!$D$5)^0.5</f>
        <v>#DIV/0!</v>
      </c>
      <c r="H145" s="56">
        <f>D145-0.001*'CALIBRATION  suppl fig 2'!$D$4*A145^0.5</f>
        <v>0</v>
      </c>
      <c r="I145" s="56" t="e">
        <f>H145^'CALIBRATION  suppl fig 2'!$Q$15*ABS(B145)*(1/'ESTIMATED CCS suppl fig 2 '!C145+1/'CALIBRATION  suppl fig 2'!$D$5)^0.5</f>
        <v>#DIV/0!</v>
      </c>
    </row>
    <row r="146" spans="1:9">
      <c r="A146" s="52"/>
      <c r="B146" s="1"/>
      <c r="C146" s="1"/>
      <c r="D146" s="189"/>
      <c r="E146" s="187" t="e">
        <f>I146*'CALIBRATION  suppl fig 2'!$Q$17</f>
        <v>#DIV/0!</v>
      </c>
      <c r="F146" s="188" t="e">
        <f>(H146*'CALIBRATION  suppl fig 2'!$Q$32+'CALIBRATION  suppl fig 2'!$Q$33)*ABS(B146)*(1/'ESTIMATED CCS suppl fig 2 '!C146+1/'CALIBRATION  suppl fig 2'!$D$5)^0.5</f>
        <v>#DIV/0!</v>
      </c>
      <c r="H146" s="56">
        <f>D146-0.001*'CALIBRATION  suppl fig 2'!$D$4*A146^0.5</f>
        <v>0</v>
      </c>
      <c r="I146" s="56" t="e">
        <f>H146^'CALIBRATION  suppl fig 2'!$Q$15*ABS(B146)*(1/'ESTIMATED CCS suppl fig 2 '!C146+1/'CALIBRATION  suppl fig 2'!$D$5)^0.5</f>
        <v>#DIV/0!</v>
      </c>
    </row>
    <row r="147" spans="1:9">
      <c r="A147" s="52"/>
      <c r="B147" s="1"/>
      <c r="C147" s="1"/>
      <c r="D147" s="189"/>
      <c r="E147" s="187" t="e">
        <f>I147*'CALIBRATION  suppl fig 2'!$Q$17</f>
        <v>#DIV/0!</v>
      </c>
      <c r="F147" s="188" t="e">
        <f>(H147*'CALIBRATION  suppl fig 2'!$Q$32+'CALIBRATION  suppl fig 2'!$Q$33)*ABS(B147)*(1/'ESTIMATED CCS suppl fig 2 '!C147+1/'CALIBRATION  suppl fig 2'!$D$5)^0.5</f>
        <v>#DIV/0!</v>
      </c>
      <c r="H147" s="56">
        <f>D147-0.001*'CALIBRATION  suppl fig 2'!$D$4*A147^0.5</f>
        <v>0</v>
      </c>
      <c r="I147" s="56" t="e">
        <f>H147^'CALIBRATION  suppl fig 2'!$Q$15*ABS(B147)*(1/'ESTIMATED CCS suppl fig 2 '!C147+1/'CALIBRATION  suppl fig 2'!$D$5)^0.5</f>
        <v>#DIV/0!</v>
      </c>
    </row>
    <row r="148" spans="1:9">
      <c r="A148" s="52"/>
      <c r="B148" s="1"/>
      <c r="C148" s="1"/>
      <c r="D148" s="189"/>
      <c r="E148" s="187" t="e">
        <f>I148*'CALIBRATION  suppl fig 2'!$Q$17</f>
        <v>#DIV/0!</v>
      </c>
      <c r="F148" s="188" t="e">
        <f>(H148*'CALIBRATION  suppl fig 2'!$Q$32+'CALIBRATION  suppl fig 2'!$Q$33)*ABS(B148)*(1/'ESTIMATED CCS suppl fig 2 '!C148+1/'CALIBRATION  suppl fig 2'!$D$5)^0.5</f>
        <v>#DIV/0!</v>
      </c>
      <c r="H148" s="56">
        <f>D148-0.001*'CALIBRATION  suppl fig 2'!$D$4*A148^0.5</f>
        <v>0</v>
      </c>
      <c r="I148" s="56" t="e">
        <f>H148^'CALIBRATION  suppl fig 2'!$Q$15*ABS(B148)*(1/'ESTIMATED CCS suppl fig 2 '!C148+1/'CALIBRATION  suppl fig 2'!$D$5)^0.5</f>
        <v>#DIV/0!</v>
      </c>
    </row>
    <row r="149" spans="1:9">
      <c r="A149" s="52"/>
      <c r="B149" s="1"/>
      <c r="C149" s="1"/>
      <c r="D149" s="189"/>
      <c r="E149" s="187" t="e">
        <f>I149*'CALIBRATION  suppl fig 2'!$Q$17</f>
        <v>#DIV/0!</v>
      </c>
      <c r="F149" s="188" t="e">
        <f>(H149*'CALIBRATION  suppl fig 2'!$Q$32+'CALIBRATION  suppl fig 2'!$Q$33)*ABS(B149)*(1/'ESTIMATED CCS suppl fig 2 '!C149+1/'CALIBRATION  suppl fig 2'!$D$5)^0.5</f>
        <v>#DIV/0!</v>
      </c>
      <c r="H149" s="56">
        <f>D149-0.001*'CALIBRATION  suppl fig 2'!$D$4*A149^0.5</f>
        <v>0</v>
      </c>
      <c r="I149" s="56" t="e">
        <f>H149^'CALIBRATION  suppl fig 2'!$Q$15*ABS(B149)*(1/'ESTIMATED CCS suppl fig 2 '!C149+1/'CALIBRATION  suppl fig 2'!$D$5)^0.5</f>
        <v>#DIV/0!</v>
      </c>
    </row>
    <row r="150" spans="1:9">
      <c r="A150" s="52"/>
      <c r="B150" s="1"/>
      <c r="C150" s="1"/>
      <c r="D150" s="189"/>
      <c r="E150" s="187" t="e">
        <f>I150*'CALIBRATION  suppl fig 2'!$Q$17</f>
        <v>#DIV/0!</v>
      </c>
      <c r="F150" s="188" t="e">
        <f>(H150*'CALIBRATION  suppl fig 2'!$Q$32+'CALIBRATION  suppl fig 2'!$Q$33)*ABS(B150)*(1/'ESTIMATED CCS suppl fig 2 '!C150+1/'CALIBRATION  suppl fig 2'!$D$5)^0.5</f>
        <v>#DIV/0!</v>
      </c>
      <c r="H150" s="56">
        <f>D150-0.001*'CALIBRATION  suppl fig 2'!$D$4*A150^0.5</f>
        <v>0</v>
      </c>
      <c r="I150" s="56" t="e">
        <f>H150^'CALIBRATION  suppl fig 2'!$Q$15*ABS(B150)*(1/'ESTIMATED CCS suppl fig 2 '!C150+1/'CALIBRATION  suppl fig 2'!$D$5)^0.5</f>
        <v>#DIV/0!</v>
      </c>
    </row>
    <row r="151" spans="1:9">
      <c r="A151" s="52"/>
      <c r="B151" s="1"/>
      <c r="C151" s="1"/>
      <c r="D151" s="189"/>
      <c r="E151" s="187" t="e">
        <f>I151*'CALIBRATION  suppl fig 2'!$Q$17</f>
        <v>#DIV/0!</v>
      </c>
      <c r="F151" s="188" t="e">
        <f>(H151*'CALIBRATION  suppl fig 2'!$Q$32+'CALIBRATION  suppl fig 2'!$Q$33)*ABS(B151)*(1/'ESTIMATED CCS suppl fig 2 '!C151+1/'CALIBRATION  suppl fig 2'!$D$5)^0.5</f>
        <v>#DIV/0!</v>
      </c>
      <c r="H151" s="56">
        <f>D151-0.001*'CALIBRATION  suppl fig 2'!$D$4*A151^0.5</f>
        <v>0</v>
      </c>
      <c r="I151" s="56" t="e">
        <f>H151^'CALIBRATION  suppl fig 2'!$Q$15*ABS(B151)*(1/'ESTIMATED CCS suppl fig 2 '!C151+1/'CALIBRATION  suppl fig 2'!$D$5)^0.5</f>
        <v>#DIV/0!</v>
      </c>
    </row>
    <row r="152" spans="1:9">
      <c r="A152" s="52"/>
      <c r="B152" s="1"/>
      <c r="C152" s="1"/>
      <c r="D152" s="189"/>
      <c r="E152" s="187" t="e">
        <f>I152*'CALIBRATION  suppl fig 2'!$Q$17</f>
        <v>#DIV/0!</v>
      </c>
      <c r="F152" s="188" t="e">
        <f>(H152*'CALIBRATION  suppl fig 2'!$Q$32+'CALIBRATION  suppl fig 2'!$Q$33)*ABS(B152)*(1/'ESTIMATED CCS suppl fig 2 '!C152+1/'CALIBRATION  suppl fig 2'!$D$5)^0.5</f>
        <v>#DIV/0!</v>
      </c>
      <c r="H152" s="56">
        <f>D152-0.001*'CALIBRATION  suppl fig 2'!$D$4*A152^0.5</f>
        <v>0</v>
      </c>
      <c r="I152" s="56" t="e">
        <f>H152^'CALIBRATION  suppl fig 2'!$Q$15*ABS(B152)*(1/'ESTIMATED CCS suppl fig 2 '!C152+1/'CALIBRATION  suppl fig 2'!$D$5)^0.5</f>
        <v>#DIV/0!</v>
      </c>
    </row>
    <row r="153" spans="1:9">
      <c r="A153" s="52"/>
      <c r="B153" s="1"/>
      <c r="C153" s="1"/>
      <c r="D153" s="189"/>
      <c r="E153" s="187" t="e">
        <f>I153*'CALIBRATION  suppl fig 2'!$Q$17</f>
        <v>#DIV/0!</v>
      </c>
      <c r="F153" s="188" t="e">
        <f>(H153*'CALIBRATION  suppl fig 2'!$Q$32+'CALIBRATION  suppl fig 2'!$Q$33)*ABS(B153)*(1/'ESTIMATED CCS suppl fig 2 '!C153+1/'CALIBRATION  suppl fig 2'!$D$5)^0.5</f>
        <v>#DIV/0!</v>
      </c>
      <c r="H153" s="56">
        <f>D153-0.001*'CALIBRATION  suppl fig 2'!$D$4*A153^0.5</f>
        <v>0</v>
      </c>
      <c r="I153" s="56" t="e">
        <f>H153^'CALIBRATION  suppl fig 2'!$Q$15*ABS(B153)*(1/'ESTIMATED CCS suppl fig 2 '!C153+1/'CALIBRATION  suppl fig 2'!$D$5)^0.5</f>
        <v>#DIV/0!</v>
      </c>
    </row>
    <row r="154" spans="1:9">
      <c r="A154" s="52"/>
      <c r="B154" s="1"/>
      <c r="C154" s="1"/>
      <c r="D154" s="189"/>
      <c r="E154" s="187" t="e">
        <f>I154*'CALIBRATION  suppl fig 2'!$Q$17</f>
        <v>#DIV/0!</v>
      </c>
      <c r="F154" s="188" t="e">
        <f>(H154*'CALIBRATION  suppl fig 2'!$Q$32+'CALIBRATION  suppl fig 2'!$Q$33)*ABS(B154)*(1/'ESTIMATED CCS suppl fig 2 '!C154+1/'CALIBRATION  suppl fig 2'!$D$5)^0.5</f>
        <v>#DIV/0!</v>
      </c>
      <c r="H154" s="56">
        <f>D154-0.001*'CALIBRATION  suppl fig 2'!$D$4*A154^0.5</f>
        <v>0</v>
      </c>
      <c r="I154" s="56" t="e">
        <f>H154^'CALIBRATION  suppl fig 2'!$Q$15*ABS(B154)*(1/'ESTIMATED CCS suppl fig 2 '!C154+1/'CALIBRATION  suppl fig 2'!$D$5)^0.5</f>
        <v>#DIV/0!</v>
      </c>
    </row>
    <row r="155" spans="1:9">
      <c r="A155" s="52"/>
      <c r="B155" s="1"/>
      <c r="C155" s="1"/>
      <c r="D155" s="189"/>
      <c r="E155" s="187" t="e">
        <f>I155*'CALIBRATION  suppl fig 2'!$Q$17</f>
        <v>#DIV/0!</v>
      </c>
      <c r="F155" s="188" t="e">
        <f>(H155*'CALIBRATION  suppl fig 2'!$Q$32+'CALIBRATION  suppl fig 2'!$Q$33)*ABS(B155)*(1/'ESTIMATED CCS suppl fig 2 '!C155+1/'CALIBRATION  suppl fig 2'!$D$5)^0.5</f>
        <v>#DIV/0!</v>
      </c>
      <c r="H155" s="56">
        <f>D155-0.001*'CALIBRATION  suppl fig 2'!$D$4*A155^0.5</f>
        <v>0</v>
      </c>
      <c r="I155" s="56" t="e">
        <f>H155^'CALIBRATION  suppl fig 2'!$Q$15*ABS(B155)*(1/'ESTIMATED CCS suppl fig 2 '!C155+1/'CALIBRATION  suppl fig 2'!$D$5)^0.5</f>
        <v>#DIV/0!</v>
      </c>
    </row>
    <row r="156" spans="1:9">
      <c r="A156" s="52"/>
      <c r="B156" s="1"/>
      <c r="C156" s="1"/>
      <c r="D156" s="189"/>
      <c r="E156" s="187" t="e">
        <f>I156*'CALIBRATION  suppl fig 2'!$Q$17</f>
        <v>#DIV/0!</v>
      </c>
      <c r="F156" s="188" t="e">
        <f>(H156*'CALIBRATION  suppl fig 2'!$Q$32+'CALIBRATION  suppl fig 2'!$Q$33)*ABS(B156)*(1/'ESTIMATED CCS suppl fig 2 '!C156+1/'CALIBRATION  suppl fig 2'!$D$5)^0.5</f>
        <v>#DIV/0!</v>
      </c>
      <c r="H156" s="56">
        <f>D156-0.001*'CALIBRATION  suppl fig 2'!$D$4*A156^0.5</f>
        <v>0</v>
      </c>
      <c r="I156" s="56" t="e">
        <f>H156^'CALIBRATION  suppl fig 2'!$Q$15*ABS(B156)*(1/'ESTIMATED CCS suppl fig 2 '!C156+1/'CALIBRATION  suppl fig 2'!$D$5)^0.5</f>
        <v>#DIV/0!</v>
      </c>
    </row>
    <row r="157" spans="1:9">
      <c r="A157" s="52"/>
      <c r="B157" s="1"/>
      <c r="C157" s="1"/>
      <c r="D157" s="189"/>
      <c r="E157" s="187" t="e">
        <f>I157*'CALIBRATION  suppl fig 2'!$Q$17</f>
        <v>#DIV/0!</v>
      </c>
      <c r="F157" s="188" t="e">
        <f>(H157*'CALIBRATION  suppl fig 2'!$Q$32+'CALIBRATION  suppl fig 2'!$Q$33)*ABS(B157)*(1/'ESTIMATED CCS suppl fig 2 '!C157+1/'CALIBRATION  suppl fig 2'!$D$5)^0.5</f>
        <v>#DIV/0!</v>
      </c>
      <c r="H157" s="56">
        <f>D157-0.001*'CALIBRATION  suppl fig 2'!$D$4*A157^0.5</f>
        <v>0</v>
      </c>
      <c r="I157" s="56" t="e">
        <f>H157^'CALIBRATION  suppl fig 2'!$Q$15*ABS(B157)*(1/'ESTIMATED CCS suppl fig 2 '!C157+1/'CALIBRATION  suppl fig 2'!$D$5)^0.5</f>
        <v>#DIV/0!</v>
      </c>
    </row>
    <row r="158" spans="1:9">
      <c r="A158" s="52"/>
      <c r="B158" s="1"/>
      <c r="C158" s="1"/>
      <c r="D158" s="189"/>
      <c r="E158" s="187" t="e">
        <f>I158*'CALIBRATION  suppl fig 2'!$Q$17</f>
        <v>#DIV/0!</v>
      </c>
      <c r="F158" s="188" t="e">
        <f>(H158*'CALIBRATION  suppl fig 2'!$Q$32+'CALIBRATION  suppl fig 2'!$Q$33)*ABS(B158)*(1/'ESTIMATED CCS suppl fig 2 '!C158+1/'CALIBRATION  suppl fig 2'!$D$5)^0.5</f>
        <v>#DIV/0!</v>
      </c>
      <c r="H158" s="56">
        <f>D158-0.001*'CALIBRATION  suppl fig 2'!$D$4*A158^0.5</f>
        <v>0</v>
      </c>
      <c r="I158" s="56" t="e">
        <f>H158^'CALIBRATION  suppl fig 2'!$Q$15*ABS(B158)*(1/'ESTIMATED CCS suppl fig 2 '!C158+1/'CALIBRATION  suppl fig 2'!$D$5)^0.5</f>
        <v>#DIV/0!</v>
      </c>
    </row>
    <row r="159" spans="1:9">
      <c r="A159" s="52"/>
      <c r="B159" s="1"/>
      <c r="C159" s="1"/>
      <c r="D159" s="189"/>
      <c r="E159" s="187" t="e">
        <f>I159*'CALIBRATION  suppl fig 2'!$Q$17</f>
        <v>#DIV/0!</v>
      </c>
      <c r="F159" s="188" t="e">
        <f>(H159*'CALIBRATION  suppl fig 2'!$Q$32+'CALIBRATION  suppl fig 2'!$Q$33)*ABS(B159)*(1/'ESTIMATED CCS suppl fig 2 '!C159+1/'CALIBRATION  suppl fig 2'!$D$5)^0.5</f>
        <v>#DIV/0!</v>
      </c>
      <c r="H159" s="56">
        <f>D159-0.001*'CALIBRATION  suppl fig 2'!$D$4*A159^0.5</f>
        <v>0</v>
      </c>
      <c r="I159" s="56" t="e">
        <f>H159^'CALIBRATION  suppl fig 2'!$Q$15*ABS(B159)*(1/'ESTIMATED CCS suppl fig 2 '!C159+1/'CALIBRATION  suppl fig 2'!$D$5)^0.5</f>
        <v>#DIV/0!</v>
      </c>
    </row>
    <row r="160" spans="1:9">
      <c r="A160" s="52"/>
      <c r="B160" s="1"/>
      <c r="C160" s="1"/>
      <c r="D160" s="189"/>
      <c r="E160" s="187" t="e">
        <f>I160*'CALIBRATION  suppl fig 2'!$Q$17</f>
        <v>#DIV/0!</v>
      </c>
      <c r="F160" s="188" t="e">
        <f>(H160*'CALIBRATION  suppl fig 2'!$Q$32+'CALIBRATION  suppl fig 2'!$Q$33)*ABS(B160)*(1/'ESTIMATED CCS suppl fig 2 '!C160+1/'CALIBRATION  suppl fig 2'!$D$5)^0.5</f>
        <v>#DIV/0!</v>
      </c>
      <c r="H160" s="56">
        <f>D160-0.001*'CALIBRATION  suppl fig 2'!$D$4*A160^0.5</f>
        <v>0</v>
      </c>
      <c r="I160" s="56" t="e">
        <f>H160^'CALIBRATION  suppl fig 2'!$Q$15*ABS(B160)*(1/'ESTIMATED CCS suppl fig 2 '!C160+1/'CALIBRATION  suppl fig 2'!$D$5)^0.5</f>
        <v>#DIV/0!</v>
      </c>
    </row>
    <row r="161" spans="1:9">
      <c r="A161" s="52"/>
      <c r="B161" s="1"/>
      <c r="C161" s="1"/>
      <c r="D161" s="189"/>
      <c r="E161" s="187" t="e">
        <f>I161*'CALIBRATION  suppl fig 2'!$Q$17</f>
        <v>#DIV/0!</v>
      </c>
      <c r="F161" s="188" t="e">
        <f>(H161*'CALIBRATION  suppl fig 2'!$Q$32+'CALIBRATION  suppl fig 2'!$Q$33)*ABS(B161)*(1/'ESTIMATED CCS suppl fig 2 '!C161+1/'CALIBRATION  suppl fig 2'!$D$5)^0.5</f>
        <v>#DIV/0!</v>
      </c>
      <c r="H161" s="56">
        <f>D161-0.001*'CALIBRATION  suppl fig 2'!$D$4*A161^0.5</f>
        <v>0</v>
      </c>
      <c r="I161" s="56" t="e">
        <f>H161^'CALIBRATION  suppl fig 2'!$Q$15*ABS(B161)*(1/'ESTIMATED CCS suppl fig 2 '!C161+1/'CALIBRATION  suppl fig 2'!$D$5)^0.5</f>
        <v>#DIV/0!</v>
      </c>
    </row>
    <row r="162" spans="1:9">
      <c r="A162" s="52"/>
      <c r="B162" s="1"/>
      <c r="C162" s="1"/>
      <c r="D162" s="189"/>
      <c r="E162" s="187" t="e">
        <f>I162*'CALIBRATION  suppl fig 2'!$Q$17</f>
        <v>#DIV/0!</v>
      </c>
      <c r="F162" s="188" t="e">
        <f>(H162*'CALIBRATION  suppl fig 2'!$Q$32+'CALIBRATION  suppl fig 2'!$Q$33)*ABS(B162)*(1/'ESTIMATED CCS suppl fig 2 '!C162+1/'CALIBRATION  suppl fig 2'!$D$5)^0.5</f>
        <v>#DIV/0!</v>
      </c>
      <c r="H162" s="56">
        <f>D162-0.001*'CALIBRATION  suppl fig 2'!$D$4*A162^0.5</f>
        <v>0</v>
      </c>
      <c r="I162" s="56" t="e">
        <f>H162^'CALIBRATION  suppl fig 2'!$Q$15*ABS(B162)*(1/'ESTIMATED CCS suppl fig 2 '!C162+1/'CALIBRATION  suppl fig 2'!$D$5)^0.5</f>
        <v>#DIV/0!</v>
      </c>
    </row>
    <row r="163" spans="1:9">
      <c r="A163" s="52"/>
      <c r="B163" s="1"/>
      <c r="C163" s="1"/>
      <c r="D163" s="189"/>
      <c r="E163" s="187" t="e">
        <f>I163*'CALIBRATION  suppl fig 2'!$Q$17</f>
        <v>#DIV/0!</v>
      </c>
      <c r="F163" s="188" t="e">
        <f>(H163*'CALIBRATION  suppl fig 2'!$Q$32+'CALIBRATION  suppl fig 2'!$Q$33)*ABS(B163)*(1/'ESTIMATED CCS suppl fig 2 '!C163+1/'CALIBRATION  suppl fig 2'!$D$5)^0.5</f>
        <v>#DIV/0!</v>
      </c>
      <c r="H163" s="56">
        <f>D163-0.001*'CALIBRATION  suppl fig 2'!$D$4*A163^0.5</f>
        <v>0</v>
      </c>
      <c r="I163" s="56" t="e">
        <f>H163^'CALIBRATION  suppl fig 2'!$Q$15*ABS(B163)*(1/'ESTIMATED CCS suppl fig 2 '!C163+1/'CALIBRATION  suppl fig 2'!$D$5)^0.5</f>
        <v>#DIV/0!</v>
      </c>
    </row>
    <row r="164" spans="1:9">
      <c r="A164" s="52"/>
      <c r="B164" s="1"/>
      <c r="C164" s="1"/>
      <c r="D164" s="189"/>
      <c r="E164" s="187" t="e">
        <f>I164*'CALIBRATION  suppl fig 2'!$Q$17</f>
        <v>#DIV/0!</v>
      </c>
      <c r="F164" s="188" t="e">
        <f>(H164*'CALIBRATION  suppl fig 2'!$Q$32+'CALIBRATION  suppl fig 2'!$Q$33)*ABS(B164)*(1/'ESTIMATED CCS suppl fig 2 '!C164+1/'CALIBRATION  suppl fig 2'!$D$5)^0.5</f>
        <v>#DIV/0!</v>
      </c>
      <c r="H164" s="56">
        <f>D164-0.001*'CALIBRATION  suppl fig 2'!$D$4*A164^0.5</f>
        <v>0</v>
      </c>
      <c r="I164" s="56" t="e">
        <f>H164^'CALIBRATION  suppl fig 2'!$Q$15*ABS(B164)*(1/'ESTIMATED CCS suppl fig 2 '!C164+1/'CALIBRATION  suppl fig 2'!$D$5)^0.5</f>
        <v>#DIV/0!</v>
      </c>
    </row>
    <row r="165" spans="1:9">
      <c r="A165" s="52"/>
      <c r="B165" s="1"/>
      <c r="C165" s="1"/>
      <c r="D165" s="189"/>
      <c r="E165" s="187" t="e">
        <f>I165*'CALIBRATION  suppl fig 2'!$Q$17</f>
        <v>#DIV/0!</v>
      </c>
      <c r="F165" s="188" t="e">
        <f>(H165*'CALIBRATION  suppl fig 2'!$Q$32+'CALIBRATION  suppl fig 2'!$Q$33)*ABS(B165)*(1/'ESTIMATED CCS suppl fig 2 '!C165+1/'CALIBRATION  suppl fig 2'!$D$5)^0.5</f>
        <v>#DIV/0!</v>
      </c>
      <c r="H165" s="56">
        <f>D165-0.001*'CALIBRATION  suppl fig 2'!$D$4*A165^0.5</f>
        <v>0</v>
      </c>
      <c r="I165" s="56" t="e">
        <f>H165^'CALIBRATION  suppl fig 2'!$Q$15*ABS(B165)*(1/'ESTIMATED CCS suppl fig 2 '!C165+1/'CALIBRATION  suppl fig 2'!$D$5)^0.5</f>
        <v>#DIV/0!</v>
      </c>
    </row>
    <row r="166" spans="1:9">
      <c r="A166" s="52"/>
      <c r="B166" s="1"/>
      <c r="C166" s="1"/>
      <c r="D166" s="189"/>
      <c r="E166" s="187" t="e">
        <f>I166*'CALIBRATION  suppl fig 2'!$Q$17</f>
        <v>#DIV/0!</v>
      </c>
      <c r="F166" s="188" t="e">
        <f>(H166*'CALIBRATION  suppl fig 2'!$Q$32+'CALIBRATION  suppl fig 2'!$Q$33)*ABS(B166)*(1/'ESTIMATED CCS suppl fig 2 '!C166+1/'CALIBRATION  suppl fig 2'!$D$5)^0.5</f>
        <v>#DIV/0!</v>
      </c>
      <c r="H166" s="56">
        <f>D166-0.001*'CALIBRATION  suppl fig 2'!$D$4*A166^0.5</f>
        <v>0</v>
      </c>
      <c r="I166" s="56" t="e">
        <f>H166^'CALIBRATION  suppl fig 2'!$Q$15*ABS(B166)*(1/'ESTIMATED CCS suppl fig 2 '!C166+1/'CALIBRATION  suppl fig 2'!$D$5)^0.5</f>
        <v>#DIV/0!</v>
      </c>
    </row>
    <row r="167" spans="1:9">
      <c r="A167" s="52"/>
      <c r="B167" s="1"/>
      <c r="C167" s="1"/>
      <c r="D167" s="189"/>
      <c r="E167" s="187" t="e">
        <f>I167*'CALIBRATION  suppl fig 2'!$Q$17</f>
        <v>#DIV/0!</v>
      </c>
      <c r="F167" s="188" t="e">
        <f>(H167*'CALIBRATION  suppl fig 2'!$Q$32+'CALIBRATION  suppl fig 2'!$Q$33)*ABS(B167)*(1/'ESTIMATED CCS suppl fig 2 '!C167+1/'CALIBRATION  suppl fig 2'!$D$5)^0.5</f>
        <v>#DIV/0!</v>
      </c>
      <c r="H167" s="56">
        <f>D167-0.001*'CALIBRATION  suppl fig 2'!$D$4*A167^0.5</f>
        <v>0</v>
      </c>
      <c r="I167" s="56" t="e">
        <f>H167^'CALIBRATION  suppl fig 2'!$Q$15*ABS(B167)*(1/'ESTIMATED CCS suppl fig 2 '!C167+1/'CALIBRATION  suppl fig 2'!$D$5)^0.5</f>
        <v>#DIV/0!</v>
      </c>
    </row>
    <row r="168" spans="1:9">
      <c r="A168" s="52"/>
      <c r="B168" s="1"/>
      <c r="C168" s="1"/>
      <c r="D168" s="189"/>
      <c r="E168" s="187" t="e">
        <f>I168*'CALIBRATION  suppl fig 2'!$Q$17</f>
        <v>#DIV/0!</v>
      </c>
      <c r="F168" s="188" t="e">
        <f>(H168*'CALIBRATION  suppl fig 2'!$Q$32+'CALIBRATION  suppl fig 2'!$Q$33)*ABS(B168)*(1/'ESTIMATED CCS suppl fig 2 '!C168+1/'CALIBRATION  suppl fig 2'!$D$5)^0.5</f>
        <v>#DIV/0!</v>
      </c>
      <c r="H168" s="56">
        <f>D168-0.001*'CALIBRATION  suppl fig 2'!$D$4*A168^0.5</f>
        <v>0</v>
      </c>
      <c r="I168" s="56" t="e">
        <f>H168^'CALIBRATION  suppl fig 2'!$Q$15*ABS(B168)*(1/'ESTIMATED CCS suppl fig 2 '!C168+1/'CALIBRATION  suppl fig 2'!$D$5)^0.5</f>
        <v>#DIV/0!</v>
      </c>
    </row>
    <row r="169" spans="1:9">
      <c r="A169" s="52"/>
      <c r="B169" s="1"/>
      <c r="C169" s="1"/>
      <c r="D169" s="189"/>
      <c r="E169" s="187" t="e">
        <f>I169*'CALIBRATION  suppl fig 2'!$Q$17</f>
        <v>#DIV/0!</v>
      </c>
      <c r="F169" s="188" t="e">
        <f>(H169*'CALIBRATION  suppl fig 2'!$Q$32+'CALIBRATION  suppl fig 2'!$Q$33)*ABS(B169)*(1/'ESTIMATED CCS suppl fig 2 '!C169+1/'CALIBRATION  suppl fig 2'!$D$5)^0.5</f>
        <v>#DIV/0!</v>
      </c>
      <c r="H169" s="56">
        <f>D169-0.001*'CALIBRATION  suppl fig 2'!$D$4*A169^0.5</f>
        <v>0</v>
      </c>
      <c r="I169" s="56" t="e">
        <f>H169^'CALIBRATION  suppl fig 2'!$Q$15*ABS(B169)*(1/'ESTIMATED CCS suppl fig 2 '!C169+1/'CALIBRATION  suppl fig 2'!$D$5)^0.5</f>
        <v>#DIV/0!</v>
      </c>
    </row>
    <row r="170" spans="1:9">
      <c r="A170" s="52"/>
      <c r="B170" s="1"/>
      <c r="C170" s="1"/>
      <c r="D170" s="189"/>
      <c r="E170" s="187" t="e">
        <f>I170*'CALIBRATION  suppl fig 2'!$Q$17</f>
        <v>#DIV/0!</v>
      </c>
      <c r="F170" s="188" t="e">
        <f>(H170*'CALIBRATION  suppl fig 2'!$Q$32+'CALIBRATION  suppl fig 2'!$Q$33)*ABS(B170)*(1/'ESTIMATED CCS suppl fig 2 '!C170+1/'CALIBRATION  suppl fig 2'!$D$5)^0.5</f>
        <v>#DIV/0!</v>
      </c>
      <c r="H170" s="56">
        <f>D170-0.001*'CALIBRATION  suppl fig 2'!$D$4*A170^0.5</f>
        <v>0</v>
      </c>
      <c r="I170" s="56" t="e">
        <f>H170^'CALIBRATION  suppl fig 2'!$Q$15*ABS(B170)*(1/'ESTIMATED CCS suppl fig 2 '!C170+1/'CALIBRATION  suppl fig 2'!$D$5)^0.5</f>
        <v>#DIV/0!</v>
      </c>
    </row>
    <row r="171" spans="1:9">
      <c r="A171" s="52"/>
      <c r="B171" s="1"/>
      <c r="C171" s="1"/>
      <c r="D171" s="189"/>
      <c r="E171" s="187" t="e">
        <f>I171*'CALIBRATION  suppl fig 2'!$Q$17</f>
        <v>#DIV/0!</v>
      </c>
      <c r="F171" s="188" t="e">
        <f>(H171*'CALIBRATION  suppl fig 2'!$Q$32+'CALIBRATION  suppl fig 2'!$Q$33)*ABS(B171)*(1/'ESTIMATED CCS suppl fig 2 '!C171+1/'CALIBRATION  suppl fig 2'!$D$5)^0.5</f>
        <v>#DIV/0!</v>
      </c>
      <c r="H171" s="56">
        <f>D171-0.001*'CALIBRATION  suppl fig 2'!$D$4*A171^0.5</f>
        <v>0</v>
      </c>
      <c r="I171" s="56" t="e">
        <f>H171^'CALIBRATION  suppl fig 2'!$Q$15*ABS(B171)*(1/'ESTIMATED CCS suppl fig 2 '!C171+1/'CALIBRATION  suppl fig 2'!$D$5)^0.5</f>
        <v>#DIV/0!</v>
      </c>
    </row>
    <row r="172" spans="1:9">
      <c r="A172" s="52"/>
      <c r="B172" s="1"/>
      <c r="C172" s="1"/>
      <c r="D172" s="189"/>
      <c r="E172" s="187" t="e">
        <f>I172*'CALIBRATION  suppl fig 2'!$Q$17</f>
        <v>#DIV/0!</v>
      </c>
      <c r="F172" s="188" t="e">
        <f>(H172*'CALIBRATION  suppl fig 2'!$Q$32+'CALIBRATION  suppl fig 2'!$Q$33)*ABS(B172)*(1/'ESTIMATED CCS suppl fig 2 '!C172+1/'CALIBRATION  suppl fig 2'!$D$5)^0.5</f>
        <v>#DIV/0!</v>
      </c>
      <c r="H172" s="56">
        <f>D172-0.001*'CALIBRATION  suppl fig 2'!$D$4*A172^0.5</f>
        <v>0</v>
      </c>
      <c r="I172" s="56" t="e">
        <f>H172^'CALIBRATION  suppl fig 2'!$Q$15*ABS(B172)*(1/'ESTIMATED CCS suppl fig 2 '!C172+1/'CALIBRATION  suppl fig 2'!$D$5)^0.5</f>
        <v>#DIV/0!</v>
      </c>
    </row>
    <row r="173" spans="1:9">
      <c r="A173" s="52"/>
      <c r="B173" s="1"/>
      <c r="C173" s="1"/>
      <c r="D173" s="189"/>
      <c r="E173" s="187" t="e">
        <f>I173*'CALIBRATION  suppl fig 2'!$Q$17</f>
        <v>#DIV/0!</v>
      </c>
      <c r="F173" s="188" t="e">
        <f>(H173*'CALIBRATION  suppl fig 2'!$Q$32+'CALIBRATION  suppl fig 2'!$Q$33)*ABS(B173)*(1/'ESTIMATED CCS suppl fig 2 '!C173+1/'CALIBRATION  suppl fig 2'!$D$5)^0.5</f>
        <v>#DIV/0!</v>
      </c>
      <c r="H173" s="56">
        <f>D173-0.001*'CALIBRATION  suppl fig 2'!$D$4*A173^0.5</f>
        <v>0</v>
      </c>
      <c r="I173" s="56" t="e">
        <f>H173^'CALIBRATION  suppl fig 2'!$Q$15*ABS(B173)*(1/'ESTIMATED CCS suppl fig 2 '!C173+1/'CALIBRATION  suppl fig 2'!$D$5)^0.5</f>
        <v>#DIV/0!</v>
      </c>
    </row>
    <row r="174" spans="1:9">
      <c r="A174" s="52"/>
      <c r="B174" s="1"/>
      <c r="C174" s="1"/>
      <c r="D174" s="189"/>
      <c r="E174" s="187" t="e">
        <f>I174*'CALIBRATION  suppl fig 2'!$Q$17</f>
        <v>#DIV/0!</v>
      </c>
      <c r="F174" s="188" t="e">
        <f>(H174*'CALIBRATION  suppl fig 2'!$Q$32+'CALIBRATION  suppl fig 2'!$Q$33)*ABS(B174)*(1/'ESTIMATED CCS suppl fig 2 '!C174+1/'CALIBRATION  suppl fig 2'!$D$5)^0.5</f>
        <v>#DIV/0!</v>
      </c>
      <c r="H174" s="56">
        <f>D174-0.001*'CALIBRATION  suppl fig 2'!$D$4*A174^0.5</f>
        <v>0</v>
      </c>
      <c r="I174" s="56" t="e">
        <f>H174^'CALIBRATION  suppl fig 2'!$Q$15*ABS(B174)*(1/'ESTIMATED CCS suppl fig 2 '!C174+1/'CALIBRATION  suppl fig 2'!$D$5)^0.5</f>
        <v>#DIV/0!</v>
      </c>
    </row>
    <row r="175" spans="1:9">
      <c r="A175" s="52"/>
      <c r="B175" s="1"/>
      <c r="C175" s="1"/>
      <c r="D175" s="189"/>
      <c r="E175" s="187" t="e">
        <f>I175*'CALIBRATION  suppl fig 2'!$Q$17</f>
        <v>#DIV/0!</v>
      </c>
      <c r="F175" s="188" t="e">
        <f>(H175*'CALIBRATION  suppl fig 2'!$Q$32+'CALIBRATION  suppl fig 2'!$Q$33)*ABS(B175)*(1/'ESTIMATED CCS suppl fig 2 '!C175+1/'CALIBRATION  suppl fig 2'!$D$5)^0.5</f>
        <v>#DIV/0!</v>
      </c>
      <c r="H175" s="56">
        <f>D175-0.001*'CALIBRATION  suppl fig 2'!$D$4*A175^0.5</f>
        <v>0</v>
      </c>
      <c r="I175" s="56" t="e">
        <f>H175^'CALIBRATION  suppl fig 2'!$Q$15*ABS(B175)*(1/'ESTIMATED CCS suppl fig 2 '!C175+1/'CALIBRATION  suppl fig 2'!$D$5)^0.5</f>
        <v>#DIV/0!</v>
      </c>
    </row>
    <row r="176" spans="1:9">
      <c r="A176" s="52"/>
      <c r="B176" s="1"/>
      <c r="C176" s="1"/>
      <c r="D176" s="189"/>
      <c r="E176" s="187" t="e">
        <f>I176*'CALIBRATION  suppl fig 2'!$Q$17</f>
        <v>#DIV/0!</v>
      </c>
      <c r="F176" s="188" t="e">
        <f>(H176*'CALIBRATION  suppl fig 2'!$Q$32+'CALIBRATION  suppl fig 2'!$Q$33)*ABS(B176)*(1/'ESTIMATED CCS suppl fig 2 '!C176+1/'CALIBRATION  suppl fig 2'!$D$5)^0.5</f>
        <v>#DIV/0!</v>
      </c>
      <c r="H176" s="56">
        <f>D176-0.001*'CALIBRATION  suppl fig 2'!$D$4*A176^0.5</f>
        <v>0</v>
      </c>
      <c r="I176" s="56" t="e">
        <f>H176^'CALIBRATION  suppl fig 2'!$Q$15*ABS(B176)*(1/'ESTIMATED CCS suppl fig 2 '!C176+1/'CALIBRATION  suppl fig 2'!$D$5)^0.5</f>
        <v>#DIV/0!</v>
      </c>
    </row>
    <row r="177" spans="1:9">
      <c r="A177" s="52"/>
      <c r="B177" s="1"/>
      <c r="C177" s="1"/>
      <c r="D177" s="189"/>
      <c r="E177" s="187" t="e">
        <f>I177*'CALIBRATION  suppl fig 2'!$Q$17</f>
        <v>#DIV/0!</v>
      </c>
      <c r="F177" s="188" t="e">
        <f>(H177*'CALIBRATION  suppl fig 2'!$Q$32+'CALIBRATION  suppl fig 2'!$Q$33)*ABS(B177)*(1/'ESTIMATED CCS suppl fig 2 '!C177+1/'CALIBRATION  suppl fig 2'!$D$5)^0.5</f>
        <v>#DIV/0!</v>
      </c>
      <c r="H177" s="56">
        <f>D177-0.001*'CALIBRATION  suppl fig 2'!$D$4*A177^0.5</f>
        <v>0</v>
      </c>
      <c r="I177" s="56" t="e">
        <f>H177^'CALIBRATION  suppl fig 2'!$Q$15*ABS(B177)*(1/'ESTIMATED CCS suppl fig 2 '!C177+1/'CALIBRATION  suppl fig 2'!$D$5)^0.5</f>
        <v>#DIV/0!</v>
      </c>
    </row>
    <row r="178" spans="1:9">
      <c r="A178" s="52"/>
      <c r="B178" s="1"/>
      <c r="C178" s="1"/>
      <c r="D178" s="189"/>
      <c r="E178" s="187" t="e">
        <f>I178*'CALIBRATION  suppl fig 2'!$Q$17</f>
        <v>#DIV/0!</v>
      </c>
      <c r="F178" s="188" t="e">
        <f>(H178*'CALIBRATION  suppl fig 2'!$Q$32+'CALIBRATION  suppl fig 2'!$Q$33)*ABS(B178)*(1/'ESTIMATED CCS suppl fig 2 '!C178+1/'CALIBRATION  suppl fig 2'!$D$5)^0.5</f>
        <v>#DIV/0!</v>
      </c>
      <c r="H178" s="56">
        <f>D178-0.001*'CALIBRATION  suppl fig 2'!$D$4*A178^0.5</f>
        <v>0</v>
      </c>
      <c r="I178" s="56" t="e">
        <f>H178^'CALIBRATION  suppl fig 2'!$Q$15*ABS(B178)*(1/'ESTIMATED CCS suppl fig 2 '!C178+1/'CALIBRATION  suppl fig 2'!$D$5)^0.5</f>
        <v>#DIV/0!</v>
      </c>
    </row>
    <row r="179" spans="1:9">
      <c r="A179" s="52"/>
      <c r="B179" s="1"/>
      <c r="C179" s="1"/>
      <c r="D179" s="189"/>
      <c r="E179" s="187" t="e">
        <f>I179*'CALIBRATION  suppl fig 2'!$Q$17</f>
        <v>#DIV/0!</v>
      </c>
      <c r="F179" s="188" t="e">
        <f>(H179*'CALIBRATION  suppl fig 2'!$Q$32+'CALIBRATION  suppl fig 2'!$Q$33)*ABS(B179)*(1/'ESTIMATED CCS suppl fig 2 '!C179+1/'CALIBRATION  suppl fig 2'!$D$5)^0.5</f>
        <v>#DIV/0!</v>
      </c>
      <c r="H179" s="56">
        <f>D179-0.001*'CALIBRATION  suppl fig 2'!$D$4*A179^0.5</f>
        <v>0</v>
      </c>
      <c r="I179" s="56" t="e">
        <f>H179^'CALIBRATION  suppl fig 2'!$Q$15*ABS(B179)*(1/'ESTIMATED CCS suppl fig 2 '!C179+1/'CALIBRATION  suppl fig 2'!$D$5)^0.5</f>
        <v>#DIV/0!</v>
      </c>
    </row>
    <row r="180" spans="1:9">
      <c r="A180" s="52"/>
      <c r="B180" s="1"/>
      <c r="C180" s="1"/>
      <c r="D180" s="189"/>
      <c r="E180" s="187" t="e">
        <f>I180*'CALIBRATION  suppl fig 2'!$Q$17</f>
        <v>#DIV/0!</v>
      </c>
      <c r="F180" s="188" t="e">
        <f>(H180*'CALIBRATION  suppl fig 2'!$Q$32+'CALIBRATION  suppl fig 2'!$Q$33)*ABS(B180)*(1/'ESTIMATED CCS suppl fig 2 '!C180+1/'CALIBRATION  suppl fig 2'!$D$5)^0.5</f>
        <v>#DIV/0!</v>
      </c>
      <c r="H180" s="56">
        <f>D180-0.001*'CALIBRATION  suppl fig 2'!$D$4*A180^0.5</f>
        <v>0</v>
      </c>
      <c r="I180" s="56" t="e">
        <f>H180^'CALIBRATION  suppl fig 2'!$Q$15*ABS(B180)*(1/'ESTIMATED CCS suppl fig 2 '!C180+1/'CALIBRATION  suppl fig 2'!$D$5)^0.5</f>
        <v>#DIV/0!</v>
      </c>
    </row>
    <row r="181" spans="1:9">
      <c r="A181" s="52"/>
      <c r="B181" s="1"/>
      <c r="C181" s="1"/>
      <c r="D181" s="189"/>
      <c r="E181" s="187" t="e">
        <f>I181*'CALIBRATION  suppl fig 2'!$Q$17</f>
        <v>#DIV/0!</v>
      </c>
      <c r="F181" s="188" t="e">
        <f>(H181*'CALIBRATION  suppl fig 2'!$Q$32+'CALIBRATION  suppl fig 2'!$Q$33)*ABS(B181)*(1/'ESTIMATED CCS suppl fig 2 '!C181+1/'CALIBRATION  suppl fig 2'!$D$5)^0.5</f>
        <v>#DIV/0!</v>
      </c>
      <c r="H181" s="56">
        <f>D181-0.001*'CALIBRATION  suppl fig 2'!$D$4*A181^0.5</f>
        <v>0</v>
      </c>
      <c r="I181" s="56" t="e">
        <f>H181^'CALIBRATION  suppl fig 2'!$Q$15*ABS(B181)*(1/'ESTIMATED CCS suppl fig 2 '!C181+1/'CALIBRATION  suppl fig 2'!$D$5)^0.5</f>
        <v>#DIV/0!</v>
      </c>
    </row>
    <row r="182" spans="1:9">
      <c r="A182" s="52"/>
      <c r="B182" s="1"/>
      <c r="C182" s="1"/>
      <c r="D182" s="189"/>
      <c r="E182" s="187" t="e">
        <f>I182*'CALIBRATION  suppl fig 2'!$Q$17</f>
        <v>#DIV/0!</v>
      </c>
      <c r="F182" s="188" t="e">
        <f>(H182*'CALIBRATION  suppl fig 2'!$Q$32+'CALIBRATION  suppl fig 2'!$Q$33)*ABS(B182)*(1/'ESTIMATED CCS suppl fig 2 '!C182+1/'CALIBRATION  suppl fig 2'!$D$5)^0.5</f>
        <v>#DIV/0!</v>
      </c>
      <c r="H182" s="56">
        <f>D182-0.001*'CALIBRATION  suppl fig 2'!$D$4*A182^0.5</f>
        <v>0</v>
      </c>
      <c r="I182" s="56" t="e">
        <f>H182^'CALIBRATION  suppl fig 2'!$Q$15*ABS(B182)*(1/'ESTIMATED CCS suppl fig 2 '!C182+1/'CALIBRATION  suppl fig 2'!$D$5)^0.5</f>
        <v>#DIV/0!</v>
      </c>
    </row>
    <row r="183" spans="1:9">
      <c r="A183" s="52"/>
      <c r="B183" s="1"/>
      <c r="C183" s="1"/>
      <c r="D183" s="189"/>
      <c r="E183" s="187" t="e">
        <f>I183*'CALIBRATION  suppl fig 2'!$Q$17</f>
        <v>#DIV/0!</v>
      </c>
      <c r="F183" s="188" t="e">
        <f>(H183*'CALIBRATION  suppl fig 2'!$Q$32+'CALIBRATION  suppl fig 2'!$Q$33)*ABS(B183)*(1/'ESTIMATED CCS suppl fig 2 '!C183+1/'CALIBRATION  suppl fig 2'!$D$5)^0.5</f>
        <v>#DIV/0!</v>
      </c>
      <c r="H183" s="56">
        <f>D183-0.001*'CALIBRATION  suppl fig 2'!$D$4*A183^0.5</f>
        <v>0</v>
      </c>
      <c r="I183" s="56" t="e">
        <f>H183^'CALIBRATION  suppl fig 2'!$Q$15*ABS(B183)*(1/'ESTIMATED CCS suppl fig 2 '!C183+1/'CALIBRATION  suppl fig 2'!$D$5)^0.5</f>
        <v>#DIV/0!</v>
      </c>
    </row>
    <row r="184" spans="1:9">
      <c r="A184" s="52"/>
      <c r="B184" s="1"/>
      <c r="C184" s="1"/>
      <c r="D184" s="189"/>
      <c r="E184" s="187" t="e">
        <f>I184*'CALIBRATION  suppl fig 2'!$Q$17</f>
        <v>#DIV/0!</v>
      </c>
      <c r="F184" s="188" t="e">
        <f>(H184*'CALIBRATION  suppl fig 2'!$Q$32+'CALIBRATION  suppl fig 2'!$Q$33)*ABS(B184)*(1/'ESTIMATED CCS suppl fig 2 '!C184+1/'CALIBRATION  suppl fig 2'!$D$5)^0.5</f>
        <v>#DIV/0!</v>
      </c>
      <c r="H184" s="56">
        <f>D184-0.001*'CALIBRATION  suppl fig 2'!$D$4*A184^0.5</f>
        <v>0</v>
      </c>
      <c r="I184" s="56" t="e">
        <f>H184^'CALIBRATION  suppl fig 2'!$Q$15*ABS(B184)*(1/'ESTIMATED CCS suppl fig 2 '!C184+1/'CALIBRATION  suppl fig 2'!$D$5)^0.5</f>
        <v>#DIV/0!</v>
      </c>
    </row>
    <row r="185" spans="1:9">
      <c r="A185" s="52"/>
      <c r="B185" s="1"/>
      <c r="C185" s="1"/>
      <c r="D185" s="189"/>
      <c r="E185" s="187" t="e">
        <f>I185*'CALIBRATION  suppl fig 2'!$Q$17</f>
        <v>#DIV/0!</v>
      </c>
      <c r="F185" s="188" t="e">
        <f>(H185*'CALIBRATION  suppl fig 2'!$Q$32+'CALIBRATION  suppl fig 2'!$Q$33)*ABS(B185)*(1/'ESTIMATED CCS suppl fig 2 '!C185+1/'CALIBRATION  suppl fig 2'!$D$5)^0.5</f>
        <v>#DIV/0!</v>
      </c>
      <c r="H185" s="56">
        <f>D185-0.001*'CALIBRATION  suppl fig 2'!$D$4*A185^0.5</f>
        <v>0</v>
      </c>
      <c r="I185" s="56" t="e">
        <f>H185^'CALIBRATION  suppl fig 2'!$Q$15*ABS(B185)*(1/'ESTIMATED CCS suppl fig 2 '!C185+1/'CALIBRATION  suppl fig 2'!$D$5)^0.5</f>
        <v>#DIV/0!</v>
      </c>
    </row>
    <row r="186" spans="1:9">
      <c r="A186" s="52"/>
      <c r="B186" s="1"/>
      <c r="C186" s="1"/>
      <c r="D186" s="189"/>
      <c r="E186" s="187" t="e">
        <f>I186*'CALIBRATION  suppl fig 2'!$Q$17</f>
        <v>#DIV/0!</v>
      </c>
      <c r="F186" s="188" t="e">
        <f>(H186*'CALIBRATION  suppl fig 2'!$Q$32+'CALIBRATION  suppl fig 2'!$Q$33)*ABS(B186)*(1/'ESTIMATED CCS suppl fig 2 '!C186+1/'CALIBRATION  suppl fig 2'!$D$5)^0.5</f>
        <v>#DIV/0!</v>
      </c>
      <c r="H186" s="56">
        <f>D186-0.001*'CALIBRATION  suppl fig 2'!$D$4*A186^0.5</f>
        <v>0</v>
      </c>
      <c r="I186" s="56" t="e">
        <f>H186^'CALIBRATION  suppl fig 2'!$Q$15*ABS(B186)*(1/'ESTIMATED CCS suppl fig 2 '!C186+1/'CALIBRATION  suppl fig 2'!$D$5)^0.5</f>
        <v>#DIV/0!</v>
      </c>
    </row>
    <row r="187" spans="1:9">
      <c r="A187" s="52"/>
      <c r="B187" s="1"/>
      <c r="C187" s="1"/>
      <c r="D187" s="189"/>
      <c r="E187" s="187" t="e">
        <f>I187*'CALIBRATION  suppl fig 2'!$Q$17</f>
        <v>#DIV/0!</v>
      </c>
      <c r="F187" s="188" t="e">
        <f>(H187*'CALIBRATION  suppl fig 2'!$Q$32+'CALIBRATION  suppl fig 2'!$Q$33)*ABS(B187)*(1/'ESTIMATED CCS suppl fig 2 '!C187+1/'CALIBRATION  suppl fig 2'!$D$5)^0.5</f>
        <v>#DIV/0!</v>
      </c>
      <c r="H187" s="56">
        <f>D187-0.001*'CALIBRATION  suppl fig 2'!$D$4*A187^0.5</f>
        <v>0</v>
      </c>
      <c r="I187" s="56" t="e">
        <f>H187^'CALIBRATION  suppl fig 2'!$Q$15*ABS(B187)*(1/'ESTIMATED CCS suppl fig 2 '!C187+1/'CALIBRATION  suppl fig 2'!$D$5)^0.5</f>
        <v>#DIV/0!</v>
      </c>
    </row>
    <row r="188" spans="1:9">
      <c r="A188" s="52"/>
      <c r="B188" s="1"/>
      <c r="C188" s="1"/>
      <c r="D188" s="189"/>
      <c r="E188" s="187" t="e">
        <f>I188*'CALIBRATION  suppl fig 2'!$Q$17</f>
        <v>#DIV/0!</v>
      </c>
      <c r="F188" s="188" t="e">
        <f>(H188*'CALIBRATION  suppl fig 2'!$Q$32+'CALIBRATION  suppl fig 2'!$Q$33)*ABS(B188)*(1/'ESTIMATED CCS suppl fig 2 '!C188+1/'CALIBRATION  suppl fig 2'!$D$5)^0.5</f>
        <v>#DIV/0!</v>
      </c>
      <c r="H188" s="56">
        <f>D188-0.001*'CALIBRATION  suppl fig 2'!$D$4*A188^0.5</f>
        <v>0</v>
      </c>
      <c r="I188" s="56" t="e">
        <f>H188^'CALIBRATION  suppl fig 2'!$Q$15*ABS(B188)*(1/'ESTIMATED CCS suppl fig 2 '!C188+1/'CALIBRATION  suppl fig 2'!$D$5)^0.5</f>
        <v>#DIV/0!</v>
      </c>
    </row>
    <row r="189" spans="1:9">
      <c r="A189" s="52"/>
      <c r="B189" s="1"/>
      <c r="C189" s="1"/>
      <c r="D189" s="189"/>
      <c r="E189" s="187" t="e">
        <f>I189*'CALIBRATION  suppl fig 2'!$Q$17</f>
        <v>#DIV/0!</v>
      </c>
      <c r="F189" s="188" t="e">
        <f>(H189*'CALIBRATION  suppl fig 2'!$Q$32+'CALIBRATION  suppl fig 2'!$Q$33)*ABS(B189)*(1/'ESTIMATED CCS suppl fig 2 '!C189+1/'CALIBRATION  suppl fig 2'!$D$5)^0.5</f>
        <v>#DIV/0!</v>
      </c>
      <c r="H189" s="56">
        <f>D189-0.001*'CALIBRATION  suppl fig 2'!$D$4*A189^0.5</f>
        <v>0</v>
      </c>
      <c r="I189" s="56" t="e">
        <f>H189^'CALIBRATION  suppl fig 2'!$Q$15*ABS(B189)*(1/'ESTIMATED CCS suppl fig 2 '!C189+1/'CALIBRATION  suppl fig 2'!$D$5)^0.5</f>
        <v>#DIV/0!</v>
      </c>
    </row>
    <row r="190" spans="1:9">
      <c r="A190" s="52"/>
      <c r="B190" s="1"/>
      <c r="C190" s="1"/>
      <c r="D190" s="189"/>
      <c r="E190" s="187" t="e">
        <f>I190*'CALIBRATION  suppl fig 2'!$Q$17</f>
        <v>#DIV/0!</v>
      </c>
      <c r="F190" s="188" t="e">
        <f>(H190*'CALIBRATION  suppl fig 2'!$Q$32+'CALIBRATION  suppl fig 2'!$Q$33)*ABS(B190)*(1/'ESTIMATED CCS suppl fig 2 '!C190+1/'CALIBRATION  suppl fig 2'!$D$5)^0.5</f>
        <v>#DIV/0!</v>
      </c>
      <c r="H190" s="56">
        <f>D190-0.001*'CALIBRATION  suppl fig 2'!$D$4*A190^0.5</f>
        <v>0</v>
      </c>
      <c r="I190" s="56" t="e">
        <f>H190^'CALIBRATION  suppl fig 2'!$Q$15*ABS(B190)*(1/'ESTIMATED CCS suppl fig 2 '!C190+1/'CALIBRATION  suppl fig 2'!$D$5)^0.5</f>
        <v>#DIV/0!</v>
      </c>
    </row>
    <row r="191" spans="1:9">
      <c r="A191" s="52"/>
      <c r="B191" s="1"/>
      <c r="C191" s="1"/>
      <c r="D191" s="189"/>
      <c r="E191" s="187" t="e">
        <f>I191*'CALIBRATION  suppl fig 2'!$Q$17</f>
        <v>#DIV/0!</v>
      </c>
      <c r="F191" s="188" t="e">
        <f>(H191*'CALIBRATION  suppl fig 2'!$Q$32+'CALIBRATION  suppl fig 2'!$Q$33)*ABS(B191)*(1/'ESTIMATED CCS suppl fig 2 '!C191+1/'CALIBRATION  suppl fig 2'!$D$5)^0.5</f>
        <v>#DIV/0!</v>
      </c>
      <c r="H191" s="56">
        <f>D191-0.001*'CALIBRATION  suppl fig 2'!$D$4*A191^0.5</f>
        <v>0</v>
      </c>
      <c r="I191" s="56" t="e">
        <f>H191^'CALIBRATION  suppl fig 2'!$Q$15*ABS(B191)*(1/'ESTIMATED CCS suppl fig 2 '!C191+1/'CALIBRATION  suppl fig 2'!$D$5)^0.5</f>
        <v>#DIV/0!</v>
      </c>
    </row>
    <row r="192" spans="1:9">
      <c r="A192" s="52"/>
      <c r="B192" s="1"/>
      <c r="C192" s="1"/>
      <c r="D192" s="189"/>
      <c r="E192" s="187" t="e">
        <f>I192*'CALIBRATION  suppl fig 2'!$Q$17</f>
        <v>#DIV/0!</v>
      </c>
      <c r="F192" s="188" t="e">
        <f>(H192*'CALIBRATION  suppl fig 2'!$Q$32+'CALIBRATION  suppl fig 2'!$Q$33)*ABS(B192)*(1/'ESTIMATED CCS suppl fig 2 '!C192+1/'CALIBRATION  suppl fig 2'!$D$5)^0.5</f>
        <v>#DIV/0!</v>
      </c>
      <c r="H192" s="56">
        <f>D192-0.001*'CALIBRATION  suppl fig 2'!$D$4*A192^0.5</f>
        <v>0</v>
      </c>
      <c r="I192" s="56" t="e">
        <f>H192^'CALIBRATION  suppl fig 2'!$Q$15*ABS(B192)*(1/'ESTIMATED CCS suppl fig 2 '!C192+1/'CALIBRATION  suppl fig 2'!$D$5)^0.5</f>
        <v>#DIV/0!</v>
      </c>
    </row>
    <row r="193" spans="1:9">
      <c r="A193" s="52"/>
      <c r="B193" s="1"/>
      <c r="C193" s="1"/>
      <c r="D193" s="189"/>
      <c r="E193" s="187" t="e">
        <f>I193*'CALIBRATION  suppl fig 2'!$Q$17</f>
        <v>#DIV/0!</v>
      </c>
      <c r="F193" s="188" t="e">
        <f>(H193*'CALIBRATION  suppl fig 2'!$Q$32+'CALIBRATION  suppl fig 2'!$Q$33)*ABS(B193)*(1/'ESTIMATED CCS suppl fig 2 '!C193+1/'CALIBRATION  suppl fig 2'!$D$5)^0.5</f>
        <v>#DIV/0!</v>
      </c>
      <c r="H193" s="56">
        <f>D193-0.001*'CALIBRATION  suppl fig 2'!$D$4*A193^0.5</f>
        <v>0</v>
      </c>
      <c r="I193" s="56" t="e">
        <f>H193^'CALIBRATION  suppl fig 2'!$Q$15*ABS(B193)*(1/'ESTIMATED CCS suppl fig 2 '!C193+1/'CALIBRATION  suppl fig 2'!$D$5)^0.5</f>
        <v>#DIV/0!</v>
      </c>
    </row>
    <row r="194" spans="1:9">
      <c r="A194" s="52"/>
      <c r="B194" s="1"/>
      <c r="C194" s="1"/>
      <c r="D194" s="189"/>
      <c r="E194" s="187" t="e">
        <f>I194*'CALIBRATION  suppl fig 2'!$Q$17</f>
        <v>#DIV/0!</v>
      </c>
      <c r="F194" s="188" t="e">
        <f>(H194*'CALIBRATION  suppl fig 2'!$Q$32+'CALIBRATION  suppl fig 2'!$Q$33)*ABS(B194)*(1/'ESTIMATED CCS suppl fig 2 '!C194+1/'CALIBRATION  suppl fig 2'!$D$5)^0.5</f>
        <v>#DIV/0!</v>
      </c>
      <c r="H194" s="56">
        <f>D194-0.001*'CALIBRATION  suppl fig 2'!$D$4*A194^0.5</f>
        <v>0</v>
      </c>
      <c r="I194" s="56" t="e">
        <f>H194^'CALIBRATION  suppl fig 2'!$Q$15*ABS(B194)*(1/'ESTIMATED CCS suppl fig 2 '!C194+1/'CALIBRATION  suppl fig 2'!$D$5)^0.5</f>
        <v>#DIV/0!</v>
      </c>
    </row>
    <row r="195" spans="1:9">
      <c r="A195" s="52"/>
      <c r="B195" s="1"/>
      <c r="C195" s="1"/>
      <c r="D195" s="189"/>
      <c r="E195" s="187" t="e">
        <f>I195*'CALIBRATION  suppl fig 2'!$Q$17</f>
        <v>#DIV/0!</v>
      </c>
      <c r="F195" s="188" t="e">
        <f>(H195*'CALIBRATION  suppl fig 2'!$Q$32+'CALIBRATION  suppl fig 2'!$Q$33)*ABS(B195)*(1/'ESTIMATED CCS suppl fig 2 '!C195+1/'CALIBRATION  suppl fig 2'!$D$5)^0.5</f>
        <v>#DIV/0!</v>
      </c>
      <c r="H195" s="56">
        <f>D195-0.001*'CALIBRATION  suppl fig 2'!$D$4*A195^0.5</f>
        <v>0</v>
      </c>
      <c r="I195" s="56" t="e">
        <f>H195^'CALIBRATION  suppl fig 2'!$Q$15*ABS(B195)*(1/'ESTIMATED CCS suppl fig 2 '!C195+1/'CALIBRATION  suppl fig 2'!$D$5)^0.5</f>
        <v>#DIV/0!</v>
      </c>
    </row>
    <row r="196" spans="1:9">
      <c r="A196" s="52"/>
      <c r="B196" s="1"/>
      <c r="C196" s="1"/>
      <c r="D196" s="189"/>
      <c r="E196" s="187" t="e">
        <f>I196*'CALIBRATION  suppl fig 2'!$Q$17</f>
        <v>#DIV/0!</v>
      </c>
      <c r="F196" s="188" t="e">
        <f>(H196*'CALIBRATION  suppl fig 2'!$Q$32+'CALIBRATION  suppl fig 2'!$Q$33)*ABS(B196)*(1/'ESTIMATED CCS suppl fig 2 '!C196+1/'CALIBRATION  suppl fig 2'!$D$5)^0.5</f>
        <v>#DIV/0!</v>
      </c>
      <c r="H196" s="56">
        <f>D196-0.001*'CALIBRATION  suppl fig 2'!$D$4*A196^0.5</f>
        <v>0</v>
      </c>
      <c r="I196" s="56" t="e">
        <f>H196^'CALIBRATION  suppl fig 2'!$Q$15*ABS(B196)*(1/'ESTIMATED CCS suppl fig 2 '!C196+1/'CALIBRATION  suppl fig 2'!$D$5)^0.5</f>
        <v>#DIV/0!</v>
      </c>
    </row>
    <row r="197" spans="1:9">
      <c r="A197" s="52"/>
      <c r="B197" s="1"/>
      <c r="C197" s="1"/>
      <c r="D197" s="189"/>
      <c r="E197" s="187" t="e">
        <f>I197*'CALIBRATION  suppl fig 2'!$Q$17</f>
        <v>#DIV/0!</v>
      </c>
      <c r="F197" s="188" t="e">
        <f>(H197*'CALIBRATION  suppl fig 2'!$Q$32+'CALIBRATION  suppl fig 2'!$Q$33)*ABS(B197)*(1/'ESTIMATED CCS suppl fig 2 '!C197+1/'CALIBRATION  suppl fig 2'!$D$5)^0.5</f>
        <v>#DIV/0!</v>
      </c>
      <c r="H197" s="56">
        <f>D197-0.001*'CALIBRATION  suppl fig 2'!$D$4*A197^0.5</f>
        <v>0</v>
      </c>
      <c r="I197" s="56" t="e">
        <f>H197^'CALIBRATION  suppl fig 2'!$Q$15*ABS(B197)*(1/'ESTIMATED CCS suppl fig 2 '!C197+1/'CALIBRATION  suppl fig 2'!$D$5)^0.5</f>
        <v>#DIV/0!</v>
      </c>
    </row>
    <row r="198" spans="1:9">
      <c r="A198" s="52"/>
      <c r="B198" s="1"/>
      <c r="C198" s="1"/>
      <c r="D198" s="189"/>
      <c r="E198" s="187" t="e">
        <f>I198*'CALIBRATION  suppl fig 2'!$Q$17</f>
        <v>#DIV/0!</v>
      </c>
      <c r="F198" s="188" t="e">
        <f>(H198*'CALIBRATION  suppl fig 2'!$Q$32+'CALIBRATION  suppl fig 2'!$Q$33)*ABS(B198)*(1/'ESTIMATED CCS suppl fig 2 '!C198+1/'CALIBRATION  suppl fig 2'!$D$5)^0.5</f>
        <v>#DIV/0!</v>
      </c>
      <c r="H198" s="56">
        <f>D198-0.001*'CALIBRATION  suppl fig 2'!$D$4*A198^0.5</f>
        <v>0</v>
      </c>
      <c r="I198" s="56" t="e">
        <f>H198^'CALIBRATION  suppl fig 2'!$Q$15*ABS(B198)*(1/'ESTIMATED CCS suppl fig 2 '!C198+1/'CALIBRATION  suppl fig 2'!$D$5)^0.5</f>
        <v>#DIV/0!</v>
      </c>
    </row>
    <row r="199" spans="1:9">
      <c r="A199" s="52"/>
      <c r="B199" s="1"/>
      <c r="C199" s="1"/>
      <c r="D199" s="189"/>
      <c r="E199" s="187" t="e">
        <f>I199*'CALIBRATION  suppl fig 2'!$Q$17</f>
        <v>#DIV/0!</v>
      </c>
      <c r="F199" s="188" t="e">
        <f>(H199*'CALIBRATION  suppl fig 2'!$Q$32+'CALIBRATION  suppl fig 2'!$Q$33)*ABS(B199)*(1/'ESTIMATED CCS suppl fig 2 '!C199+1/'CALIBRATION  suppl fig 2'!$D$5)^0.5</f>
        <v>#DIV/0!</v>
      </c>
      <c r="H199" s="56">
        <f>D199-0.001*'CALIBRATION  suppl fig 2'!$D$4*A199^0.5</f>
        <v>0</v>
      </c>
      <c r="I199" s="56" t="e">
        <f>H199^'CALIBRATION  suppl fig 2'!$Q$15*ABS(B199)*(1/'ESTIMATED CCS suppl fig 2 '!C199+1/'CALIBRATION  suppl fig 2'!$D$5)^0.5</f>
        <v>#DIV/0!</v>
      </c>
    </row>
    <row r="200" spans="1:9">
      <c r="A200" s="52"/>
      <c r="B200" s="1"/>
      <c r="C200" s="1"/>
      <c r="D200" s="189"/>
      <c r="E200" s="187" t="e">
        <f>I200*'CALIBRATION  suppl fig 2'!$Q$17</f>
        <v>#DIV/0!</v>
      </c>
      <c r="F200" s="188" t="e">
        <f>(H200*'CALIBRATION  suppl fig 2'!$Q$32+'CALIBRATION  suppl fig 2'!$Q$33)*ABS(B200)*(1/'ESTIMATED CCS suppl fig 2 '!C200+1/'CALIBRATION  suppl fig 2'!$D$5)^0.5</f>
        <v>#DIV/0!</v>
      </c>
      <c r="H200" s="56">
        <f>D200-0.001*'CALIBRATION  suppl fig 2'!$D$4*A200^0.5</f>
        <v>0</v>
      </c>
      <c r="I200" s="56" t="e">
        <f>H200^'CALIBRATION  suppl fig 2'!$Q$15*ABS(B200)*(1/'ESTIMATED CCS suppl fig 2 '!C200+1/'CALIBRATION  suppl fig 2'!$D$5)^0.5</f>
        <v>#DIV/0!</v>
      </c>
    </row>
    <row r="201" spans="1:9">
      <c r="A201" s="52"/>
      <c r="B201" s="1"/>
      <c r="C201" s="1"/>
      <c r="D201" s="189"/>
      <c r="E201" s="187" t="e">
        <f>I201*'CALIBRATION  suppl fig 2'!$Q$17</f>
        <v>#DIV/0!</v>
      </c>
      <c r="F201" s="188" t="e">
        <f>(H201*'CALIBRATION  suppl fig 2'!$Q$32+'CALIBRATION  suppl fig 2'!$Q$33)*ABS(B201)*(1/'ESTIMATED CCS suppl fig 2 '!C201+1/'CALIBRATION  suppl fig 2'!$D$5)^0.5</f>
        <v>#DIV/0!</v>
      </c>
      <c r="H201" s="56">
        <f>D201-0.001*'CALIBRATION  suppl fig 2'!$D$4*A201^0.5</f>
        <v>0</v>
      </c>
      <c r="I201" s="56" t="e">
        <f>H201^'CALIBRATION  suppl fig 2'!$Q$15*ABS(B201)*(1/'ESTIMATED CCS suppl fig 2 '!C201+1/'CALIBRATION  suppl fig 2'!$D$5)^0.5</f>
        <v>#DIV/0!</v>
      </c>
    </row>
    <row r="202" spans="1:9">
      <c r="A202" s="52"/>
      <c r="B202" s="1"/>
      <c r="C202" s="1"/>
      <c r="D202" s="189"/>
      <c r="E202" s="187" t="e">
        <f>I202*'CALIBRATION  suppl fig 2'!$Q$17</f>
        <v>#DIV/0!</v>
      </c>
      <c r="F202" s="188" t="e">
        <f>(H202*'CALIBRATION  suppl fig 2'!$Q$32+'CALIBRATION  suppl fig 2'!$Q$33)*ABS(B202)*(1/'ESTIMATED CCS suppl fig 2 '!C202+1/'CALIBRATION  suppl fig 2'!$D$5)^0.5</f>
        <v>#DIV/0!</v>
      </c>
      <c r="H202" s="56">
        <f>D202-0.001*'CALIBRATION  suppl fig 2'!$D$4*A202^0.5</f>
        <v>0</v>
      </c>
      <c r="I202" s="56" t="e">
        <f>H202^'CALIBRATION  suppl fig 2'!$Q$15*ABS(B202)*(1/'ESTIMATED CCS suppl fig 2 '!C202+1/'CALIBRATION  suppl fig 2'!$D$5)^0.5</f>
        <v>#DIV/0!</v>
      </c>
    </row>
    <row r="203" spans="1:9">
      <c r="A203" s="52"/>
      <c r="B203" s="1"/>
      <c r="C203" s="1"/>
      <c r="D203" s="189"/>
      <c r="E203" s="187" t="e">
        <f>I203*'CALIBRATION  suppl fig 2'!$Q$17</f>
        <v>#DIV/0!</v>
      </c>
      <c r="F203" s="188" t="e">
        <f>(H203*'CALIBRATION  suppl fig 2'!$Q$32+'CALIBRATION  suppl fig 2'!$Q$33)*ABS(B203)*(1/'ESTIMATED CCS suppl fig 2 '!C203+1/'CALIBRATION  suppl fig 2'!$D$5)^0.5</f>
        <v>#DIV/0!</v>
      </c>
      <c r="H203" s="56">
        <f>D203-0.001*'CALIBRATION  suppl fig 2'!$D$4*A203^0.5</f>
        <v>0</v>
      </c>
      <c r="I203" s="56" t="e">
        <f>H203^'CALIBRATION  suppl fig 2'!$Q$15*ABS(B203)*(1/'ESTIMATED CCS suppl fig 2 '!C203+1/'CALIBRATION  suppl fig 2'!$D$5)^0.5</f>
        <v>#DIV/0!</v>
      </c>
    </row>
    <row r="204" spans="1:9">
      <c r="A204" s="52"/>
      <c r="B204" s="1"/>
      <c r="C204" s="1"/>
      <c r="D204" s="189"/>
      <c r="E204" s="187" t="e">
        <f>I204*'CALIBRATION  suppl fig 2'!$Q$17</f>
        <v>#DIV/0!</v>
      </c>
      <c r="F204" s="188" t="e">
        <f>(H204*'CALIBRATION  suppl fig 2'!$Q$32+'CALIBRATION  suppl fig 2'!$Q$33)*ABS(B204)*(1/'ESTIMATED CCS suppl fig 2 '!C204+1/'CALIBRATION  suppl fig 2'!$D$5)^0.5</f>
        <v>#DIV/0!</v>
      </c>
      <c r="H204" s="56">
        <f>D204-0.001*'CALIBRATION  suppl fig 2'!$D$4*A204^0.5</f>
        <v>0</v>
      </c>
      <c r="I204" s="56" t="e">
        <f>H204^'CALIBRATION  suppl fig 2'!$Q$15*ABS(B204)*(1/'ESTIMATED CCS suppl fig 2 '!C204+1/'CALIBRATION  suppl fig 2'!$D$5)^0.5</f>
        <v>#DIV/0!</v>
      </c>
    </row>
    <row r="205" spans="1:9">
      <c r="A205" s="52"/>
      <c r="B205" s="1"/>
      <c r="C205" s="1"/>
      <c r="D205" s="189"/>
      <c r="E205" s="187" t="e">
        <f>I205*'CALIBRATION  suppl fig 2'!$Q$17</f>
        <v>#DIV/0!</v>
      </c>
      <c r="F205" s="188" t="e">
        <f>(H205*'CALIBRATION  suppl fig 2'!$Q$32+'CALIBRATION  suppl fig 2'!$Q$33)*ABS(B205)*(1/'ESTIMATED CCS suppl fig 2 '!C205+1/'CALIBRATION  suppl fig 2'!$D$5)^0.5</f>
        <v>#DIV/0!</v>
      </c>
      <c r="H205" s="56">
        <f>D205-0.001*'CALIBRATION  suppl fig 2'!$D$4*A205^0.5</f>
        <v>0</v>
      </c>
      <c r="I205" s="56" t="e">
        <f>H205^'CALIBRATION  suppl fig 2'!$Q$15*ABS(B205)*(1/'ESTIMATED CCS suppl fig 2 '!C205+1/'CALIBRATION  suppl fig 2'!$D$5)^0.5</f>
        <v>#DIV/0!</v>
      </c>
    </row>
    <row r="206" spans="1:9">
      <c r="A206" s="52"/>
      <c r="B206" s="1"/>
      <c r="C206" s="1"/>
      <c r="D206" s="189"/>
      <c r="E206" s="187" t="e">
        <f>I206*'CALIBRATION  suppl fig 2'!$Q$17</f>
        <v>#DIV/0!</v>
      </c>
      <c r="F206" s="188" t="e">
        <f>(H206*'CALIBRATION  suppl fig 2'!$Q$32+'CALIBRATION  suppl fig 2'!$Q$33)*ABS(B206)*(1/'ESTIMATED CCS suppl fig 2 '!C206+1/'CALIBRATION  suppl fig 2'!$D$5)^0.5</f>
        <v>#DIV/0!</v>
      </c>
      <c r="H206" s="56">
        <f>D206-0.001*'CALIBRATION  suppl fig 2'!$D$4*A206^0.5</f>
        <v>0</v>
      </c>
      <c r="I206" s="56" t="e">
        <f>H206^'CALIBRATION  suppl fig 2'!$Q$15*ABS(B206)*(1/'ESTIMATED CCS suppl fig 2 '!C206+1/'CALIBRATION  suppl fig 2'!$D$5)^0.5</f>
        <v>#DIV/0!</v>
      </c>
    </row>
    <row r="207" spans="1:9">
      <c r="A207" s="52"/>
      <c r="B207" s="1"/>
      <c r="C207" s="1"/>
      <c r="D207" s="189"/>
      <c r="E207" s="187" t="e">
        <f>I207*'CALIBRATION  suppl fig 2'!$Q$17</f>
        <v>#DIV/0!</v>
      </c>
      <c r="F207" s="188" t="e">
        <f>(H207*'CALIBRATION  suppl fig 2'!$Q$32+'CALIBRATION  suppl fig 2'!$Q$33)*ABS(B207)*(1/'ESTIMATED CCS suppl fig 2 '!C207+1/'CALIBRATION  suppl fig 2'!$D$5)^0.5</f>
        <v>#DIV/0!</v>
      </c>
      <c r="H207" s="56">
        <f>D207-0.001*'CALIBRATION  suppl fig 2'!$D$4*A207^0.5</f>
        <v>0</v>
      </c>
      <c r="I207" s="56" t="e">
        <f>H207^'CALIBRATION  suppl fig 2'!$Q$15*ABS(B207)*(1/'ESTIMATED CCS suppl fig 2 '!C207+1/'CALIBRATION  suppl fig 2'!$D$5)^0.5</f>
        <v>#DIV/0!</v>
      </c>
    </row>
    <row r="208" spans="1:9">
      <c r="A208" s="52"/>
      <c r="B208" s="1"/>
      <c r="C208" s="1"/>
      <c r="D208" s="189"/>
      <c r="E208" s="187" t="e">
        <f>I208*'CALIBRATION  suppl fig 2'!$Q$17</f>
        <v>#DIV/0!</v>
      </c>
      <c r="F208" s="188" t="e">
        <f>(H208*'CALIBRATION  suppl fig 2'!$Q$32+'CALIBRATION  suppl fig 2'!$Q$33)*ABS(B208)*(1/'ESTIMATED CCS suppl fig 2 '!C208+1/'CALIBRATION  suppl fig 2'!$D$5)^0.5</f>
        <v>#DIV/0!</v>
      </c>
      <c r="H208" s="56">
        <f>D208-0.001*'CALIBRATION  suppl fig 2'!$D$4*A208^0.5</f>
        <v>0</v>
      </c>
      <c r="I208" s="56" t="e">
        <f>H208^'CALIBRATION  suppl fig 2'!$Q$15*ABS(B208)*(1/'ESTIMATED CCS suppl fig 2 '!C208+1/'CALIBRATION  suppl fig 2'!$D$5)^0.5</f>
        <v>#DIV/0!</v>
      </c>
    </row>
    <row r="209" spans="1:9">
      <c r="A209" s="52"/>
      <c r="B209" s="1"/>
      <c r="C209" s="1"/>
      <c r="D209" s="189"/>
      <c r="E209" s="187" t="e">
        <f>I209*'CALIBRATION  suppl fig 2'!$Q$17</f>
        <v>#DIV/0!</v>
      </c>
      <c r="F209" s="188" t="e">
        <f>(H209*'CALIBRATION  suppl fig 2'!$Q$32+'CALIBRATION  suppl fig 2'!$Q$33)*ABS(B209)*(1/'ESTIMATED CCS suppl fig 2 '!C209+1/'CALIBRATION  suppl fig 2'!$D$5)^0.5</f>
        <v>#DIV/0!</v>
      </c>
      <c r="H209" s="56">
        <f>D209-0.001*'CALIBRATION  suppl fig 2'!$D$4*A209^0.5</f>
        <v>0</v>
      </c>
      <c r="I209" s="56" t="e">
        <f>H209^'CALIBRATION  suppl fig 2'!$Q$15*ABS(B209)*(1/'ESTIMATED CCS suppl fig 2 '!C209+1/'CALIBRATION  suppl fig 2'!$D$5)^0.5</f>
        <v>#DIV/0!</v>
      </c>
    </row>
    <row r="210" spans="1:9">
      <c r="A210" s="52"/>
      <c r="B210" s="1"/>
      <c r="C210" s="1"/>
      <c r="D210" s="189"/>
      <c r="E210" s="187" t="e">
        <f>I210*'CALIBRATION  suppl fig 2'!$Q$17</f>
        <v>#DIV/0!</v>
      </c>
      <c r="F210" s="188" t="e">
        <f>(H210*'CALIBRATION  suppl fig 2'!$Q$32+'CALIBRATION  suppl fig 2'!$Q$33)*ABS(B210)*(1/'ESTIMATED CCS suppl fig 2 '!C210+1/'CALIBRATION  suppl fig 2'!$D$5)^0.5</f>
        <v>#DIV/0!</v>
      </c>
      <c r="H210" s="56">
        <f>D210-0.001*'CALIBRATION  suppl fig 2'!$D$4*A210^0.5</f>
        <v>0</v>
      </c>
      <c r="I210" s="56" t="e">
        <f>H210^'CALIBRATION  suppl fig 2'!$Q$15*ABS(B210)*(1/'ESTIMATED CCS suppl fig 2 '!C210+1/'CALIBRATION  suppl fig 2'!$D$5)^0.5</f>
        <v>#DIV/0!</v>
      </c>
    </row>
    <row r="211" spans="1:9">
      <c r="A211" s="52"/>
      <c r="B211" s="1"/>
      <c r="C211" s="1"/>
      <c r="D211" s="189"/>
      <c r="E211" s="187" t="e">
        <f>I211*'CALIBRATION  suppl fig 2'!$Q$17</f>
        <v>#DIV/0!</v>
      </c>
      <c r="F211" s="188" t="e">
        <f>(H211*'CALIBRATION  suppl fig 2'!$Q$32+'CALIBRATION  suppl fig 2'!$Q$33)*ABS(B211)*(1/'ESTIMATED CCS suppl fig 2 '!C211+1/'CALIBRATION  suppl fig 2'!$D$5)^0.5</f>
        <v>#DIV/0!</v>
      </c>
      <c r="H211" s="56">
        <f>D211-0.001*'CALIBRATION  suppl fig 2'!$D$4*A211^0.5</f>
        <v>0</v>
      </c>
      <c r="I211" s="56" t="e">
        <f>H211^'CALIBRATION  suppl fig 2'!$Q$15*ABS(B211)*(1/'ESTIMATED CCS suppl fig 2 '!C211+1/'CALIBRATION  suppl fig 2'!$D$5)^0.5</f>
        <v>#DIV/0!</v>
      </c>
    </row>
    <row r="212" spans="1:9">
      <c r="A212" s="52"/>
      <c r="B212" s="1"/>
      <c r="C212" s="1"/>
      <c r="D212" s="189"/>
      <c r="E212" s="187" t="e">
        <f>I212*'CALIBRATION  suppl fig 2'!$Q$17</f>
        <v>#DIV/0!</v>
      </c>
      <c r="F212" s="188" t="e">
        <f>(H212*'CALIBRATION  suppl fig 2'!$Q$32+'CALIBRATION  suppl fig 2'!$Q$33)*ABS(B212)*(1/'ESTIMATED CCS suppl fig 2 '!C212+1/'CALIBRATION  suppl fig 2'!$D$5)^0.5</f>
        <v>#DIV/0!</v>
      </c>
      <c r="H212" s="56">
        <f>D212-0.001*'CALIBRATION  suppl fig 2'!$D$4*A212^0.5</f>
        <v>0</v>
      </c>
      <c r="I212" s="56" t="e">
        <f>H212^'CALIBRATION  suppl fig 2'!$Q$15*ABS(B212)*(1/'ESTIMATED CCS suppl fig 2 '!C212+1/'CALIBRATION  suppl fig 2'!$D$5)^0.5</f>
        <v>#DIV/0!</v>
      </c>
    </row>
    <row r="213" spans="1:9">
      <c r="A213" s="52"/>
      <c r="B213" s="1"/>
      <c r="C213" s="1"/>
      <c r="D213" s="189"/>
      <c r="E213" s="187" t="e">
        <f>I213*'CALIBRATION  suppl fig 2'!$Q$17</f>
        <v>#DIV/0!</v>
      </c>
      <c r="F213" s="188" t="e">
        <f>(H213*'CALIBRATION  suppl fig 2'!$Q$32+'CALIBRATION  suppl fig 2'!$Q$33)*ABS(B213)*(1/'ESTIMATED CCS suppl fig 2 '!C213+1/'CALIBRATION  suppl fig 2'!$D$5)^0.5</f>
        <v>#DIV/0!</v>
      </c>
      <c r="H213" s="56">
        <f>D213-0.001*'CALIBRATION  suppl fig 2'!$D$4*A213^0.5</f>
        <v>0</v>
      </c>
      <c r="I213" s="56" t="e">
        <f>H213^'CALIBRATION  suppl fig 2'!$Q$15*ABS(B213)*(1/'ESTIMATED CCS suppl fig 2 '!C213+1/'CALIBRATION  suppl fig 2'!$D$5)^0.5</f>
        <v>#DIV/0!</v>
      </c>
    </row>
    <row r="214" spans="1:9">
      <c r="A214" s="52"/>
      <c r="B214" s="1"/>
      <c r="C214" s="1"/>
      <c r="D214" s="189"/>
      <c r="E214" s="187" t="e">
        <f>I214*'CALIBRATION  suppl fig 2'!$Q$17</f>
        <v>#DIV/0!</v>
      </c>
      <c r="F214" s="188" t="e">
        <f>(H214*'CALIBRATION  suppl fig 2'!$Q$32+'CALIBRATION  suppl fig 2'!$Q$33)*ABS(B214)*(1/'ESTIMATED CCS suppl fig 2 '!C214+1/'CALIBRATION  suppl fig 2'!$D$5)^0.5</f>
        <v>#DIV/0!</v>
      </c>
      <c r="H214" s="56">
        <f>D214-0.001*'CALIBRATION  suppl fig 2'!$D$4*A214^0.5</f>
        <v>0</v>
      </c>
      <c r="I214" s="56" t="e">
        <f>H214^'CALIBRATION  suppl fig 2'!$Q$15*ABS(B214)*(1/'ESTIMATED CCS suppl fig 2 '!C214+1/'CALIBRATION  suppl fig 2'!$D$5)^0.5</f>
        <v>#DIV/0!</v>
      </c>
    </row>
    <row r="215" spans="1:9">
      <c r="A215" s="52"/>
      <c r="B215" s="1"/>
      <c r="C215" s="1"/>
      <c r="D215" s="189"/>
      <c r="E215" s="187" t="e">
        <f>I215*'CALIBRATION  suppl fig 2'!$Q$17</f>
        <v>#DIV/0!</v>
      </c>
      <c r="F215" s="188" t="e">
        <f>(H215*'CALIBRATION  suppl fig 2'!$Q$32+'CALIBRATION  suppl fig 2'!$Q$33)*ABS(B215)*(1/'ESTIMATED CCS suppl fig 2 '!C215+1/'CALIBRATION  suppl fig 2'!$D$5)^0.5</f>
        <v>#DIV/0!</v>
      </c>
      <c r="H215" s="56">
        <f>D215-0.001*'CALIBRATION  suppl fig 2'!$D$4*A215^0.5</f>
        <v>0</v>
      </c>
      <c r="I215" s="56" t="e">
        <f>H215^'CALIBRATION  suppl fig 2'!$Q$15*ABS(B215)*(1/'ESTIMATED CCS suppl fig 2 '!C215+1/'CALIBRATION  suppl fig 2'!$D$5)^0.5</f>
        <v>#DIV/0!</v>
      </c>
    </row>
    <row r="216" spans="1:9">
      <c r="A216" s="52"/>
      <c r="B216" s="1"/>
      <c r="C216" s="1"/>
      <c r="D216" s="189"/>
      <c r="E216" s="187" t="e">
        <f>I216*'CALIBRATION  suppl fig 2'!$Q$17</f>
        <v>#DIV/0!</v>
      </c>
      <c r="F216" s="188" t="e">
        <f>(H216*'CALIBRATION  suppl fig 2'!$Q$32+'CALIBRATION  suppl fig 2'!$Q$33)*ABS(B216)*(1/'ESTIMATED CCS suppl fig 2 '!C216+1/'CALIBRATION  suppl fig 2'!$D$5)^0.5</f>
        <v>#DIV/0!</v>
      </c>
      <c r="H216" s="56">
        <f>D216-0.001*'CALIBRATION  suppl fig 2'!$D$4*A216^0.5</f>
        <v>0</v>
      </c>
      <c r="I216" s="56" t="e">
        <f>H216^'CALIBRATION  suppl fig 2'!$Q$15*ABS(B216)*(1/'ESTIMATED CCS suppl fig 2 '!C216+1/'CALIBRATION  suppl fig 2'!$D$5)^0.5</f>
        <v>#DIV/0!</v>
      </c>
    </row>
    <row r="217" spans="1:9">
      <c r="A217" s="52"/>
      <c r="B217" s="1"/>
      <c r="C217" s="1"/>
      <c r="D217" s="189"/>
      <c r="E217" s="187" t="e">
        <f>I217*'CALIBRATION  suppl fig 2'!$Q$17</f>
        <v>#DIV/0!</v>
      </c>
      <c r="F217" s="188" t="e">
        <f>(H217*'CALIBRATION  suppl fig 2'!$Q$32+'CALIBRATION  suppl fig 2'!$Q$33)*ABS(B217)*(1/'ESTIMATED CCS suppl fig 2 '!C217+1/'CALIBRATION  suppl fig 2'!$D$5)^0.5</f>
        <v>#DIV/0!</v>
      </c>
      <c r="H217" s="56">
        <f>D217-0.001*'CALIBRATION  suppl fig 2'!$D$4*A217^0.5</f>
        <v>0</v>
      </c>
      <c r="I217" s="56" t="e">
        <f>H217^'CALIBRATION  suppl fig 2'!$Q$15*ABS(B217)*(1/'ESTIMATED CCS suppl fig 2 '!C217+1/'CALIBRATION  suppl fig 2'!$D$5)^0.5</f>
        <v>#DIV/0!</v>
      </c>
    </row>
    <row r="218" spans="1:9">
      <c r="A218" s="52"/>
      <c r="B218" s="1"/>
      <c r="C218" s="1"/>
      <c r="D218" s="189"/>
      <c r="E218" s="187" t="e">
        <f>I218*'CALIBRATION  suppl fig 2'!$Q$17</f>
        <v>#DIV/0!</v>
      </c>
      <c r="F218" s="188" t="e">
        <f>(H218*'CALIBRATION  suppl fig 2'!$Q$32+'CALIBRATION  suppl fig 2'!$Q$33)*ABS(B218)*(1/'ESTIMATED CCS suppl fig 2 '!C218+1/'CALIBRATION  suppl fig 2'!$D$5)^0.5</f>
        <v>#DIV/0!</v>
      </c>
      <c r="H218" s="56">
        <f>D218-0.001*'CALIBRATION  suppl fig 2'!$D$4*A218^0.5</f>
        <v>0</v>
      </c>
      <c r="I218" s="56" t="e">
        <f>H218^'CALIBRATION  suppl fig 2'!$Q$15*ABS(B218)*(1/'ESTIMATED CCS suppl fig 2 '!C218+1/'CALIBRATION  suppl fig 2'!$D$5)^0.5</f>
        <v>#DIV/0!</v>
      </c>
    </row>
    <row r="219" spans="1:9">
      <c r="A219" s="52"/>
      <c r="B219" s="1"/>
      <c r="C219" s="1"/>
      <c r="D219" s="189"/>
      <c r="E219" s="187" t="e">
        <f>I219*'CALIBRATION  suppl fig 2'!$Q$17</f>
        <v>#DIV/0!</v>
      </c>
      <c r="F219" s="188" t="e">
        <f>(H219*'CALIBRATION  suppl fig 2'!$Q$32+'CALIBRATION  suppl fig 2'!$Q$33)*ABS(B219)*(1/'ESTIMATED CCS suppl fig 2 '!C219+1/'CALIBRATION  suppl fig 2'!$D$5)^0.5</f>
        <v>#DIV/0!</v>
      </c>
      <c r="H219" s="56">
        <f>D219-0.001*'CALIBRATION  suppl fig 2'!$D$4*A219^0.5</f>
        <v>0</v>
      </c>
      <c r="I219" s="56" t="e">
        <f>H219^'CALIBRATION  suppl fig 2'!$Q$15*ABS(B219)*(1/'ESTIMATED CCS suppl fig 2 '!C219+1/'CALIBRATION  suppl fig 2'!$D$5)^0.5</f>
        <v>#DIV/0!</v>
      </c>
    </row>
    <row r="220" spans="1:9">
      <c r="A220" s="52"/>
      <c r="B220" s="1"/>
      <c r="C220" s="1"/>
      <c r="D220" s="189"/>
      <c r="E220" s="187" t="e">
        <f>I220*'CALIBRATION  suppl fig 2'!$Q$17</f>
        <v>#DIV/0!</v>
      </c>
      <c r="F220" s="188" t="e">
        <f>(H220*'CALIBRATION  suppl fig 2'!$Q$32+'CALIBRATION  suppl fig 2'!$Q$33)*ABS(B220)*(1/'ESTIMATED CCS suppl fig 2 '!C220+1/'CALIBRATION  suppl fig 2'!$D$5)^0.5</f>
        <v>#DIV/0!</v>
      </c>
      <c r="H220" s="56">
        <f>D220-0.001*'CALIBRATION  suppl fig 2'!$D$4*A220^0.5</f>
        <v>0</v>
      </c>
      <c r="I220" s="56" t="e">
        <f>H220^'CALIBRATION  suppl fig 2'!$Q$15*ABS(B220)*(1/'ESTIMATED CCS suppl fig 2 '!C220+1/'CALIBRATION  suppl fig 2'!$D$5)^0.5</f>
        <v>#DIV/0!</v>
      </c>
    </row>
    <row r="221" spans="1:9">
      <c r="A221" s="52"/>
      <c r="B221" s="1"/>
      <c r="C221" s="1"/>
      <c r="D221" s="189"/>
      <c r="E221" s="187" t="e">
        <f>I221*'CALIBRATION  suppl fig 2'!$Q$17</f>
        <v>#DIV/0!</v>
      </c>
      <c r="F221" s="188" t="e">
        <f>(H221*'CALIBRATION  suppl fig 2'!$Q$32+'CALIBRATION  suppl fig 2'!$Q$33)*ABS(B221)*(1/'ESTIMATED CCS suppl fig 2 '!C221+1/'CALIBRATION  suppl fig 2'!$D$5)^0.5</f>
        <v>#DIV/0!</v>
      </c>
      <c r="H221" s="56">
        <f>D221-0.001*'CALIBRATION  suppl fig 2'!$D$4*A221^0.5</f>
        <v>0</v>
      </c>
      <c r="I221" s="56" t="e">
        <f>H221^'CALIBRATION  suppl fig 2'!$Q$15*ABS(B221)*(1/'ESTIMATED CCS suppl fig 2 '!C221+1/'CALIBRATION  suppl fig 2'!$D$5)^0.5</f>
        <v>#DIV/0!</v>
      </c>
    </row>
    <row r="222" spans="1:9">
      <c r="A222" s="52"/>
      <c r="B222" s="1"/>
      <c r="C222" s="1"/>
      <c r="D222" s="189"/>
      <c r="E222" s="187" t="e">
        <f>I222*'CALIBRATION  suppl fig 2'!$Q$17</f>
        <v>#DIV/0!</v>
      </c>
      <c r="F222" s="188" t="e">
        <f>(H222*'CALIBRATION  suppl fig 2'!$Q$32+'CALIBRATION  suppl fig 2'!$Q$33)*ABS(B222)*(1/'ESTIMATED CCS suppl fig 2 '!C222+1/'CALIBRATION  suppl fig 2'!$D$5)^0.5</f>
        <v>#DIV/0!</v>
      </c>
      <c r="H222" s="56">
        <f>D222-0.001*'CALIBRATION  suppl fig 2'!$D$4*A222^0.5</f>
        <v>0</v>
      </c>
      <c r="I222" s="56" t="e">
        <f>H222^'CALIBRATION  suppl fig 2'!$Q$15*ABS(B222)*(1/'ESTIMATED CCS suppl fig 2 '!C222+1/'CALIBRATION  suppl fig 2'!$D$5)^0.5</f>
        <v>#DIV/0!</v>
      </c>
    </row>
    <row r="223" spans="1:9">
      <c r="A223" s="52"/>
      <c r="B223" s="1"/>
      <c r="C223" s="1"/>
      <c r="D223" s="189"/>
      <c r="E223" s="187" t="e">
        <f>I223*'CALIBRATION  suppl fig 2'!$Q$17</f>
        <v>#DIV/0!</v>
      </c>
      <c r="F223" s="188" t="e">
        <f>(H223*'CALIBRATION  suppl fig 2'!$Q$32+'CALIBRATION  suppl fig 2'!$Q$33)*ABS(B223)*(1/'ESTIMATED CCS suppl fig 2 '!C223+1/'CALIBRATION  suppl fig 2'!$D$5)^0.5</f>
        <v>#DIV/0!</v>
      </c>
      <c r="H223" s="56">
        <f>D223-0.001*'CALIBRATION  suppl fig 2'!$D$4*A223^0.5</f>
        <v>0</v>
      </c>
      <c r="I223" s="56" t="e">
        <f>H223^'CALIBRATION  suppl fig 2'!$Q$15*ABS(B223)*(1/'ESTIMATED CCS suppl fig 2 '!C223+1/'CALIBRATION  suppl fig 2'!$D$5)^0.5</f>
        <v>#DIV/0!</v>
      </c>
    </row>
    <row r="224" spans="1:9">
      <c r="A224" s="52"/>
      <c r="B224" s="1"/>
      <c r="C224" s="1"/>
      <c r="D224" s="189"/>
      <c r="E224" s="187" t="e">
        <f>I224*'CALIBRATION  suppl fig 2'!$Q$17</f>
        <v>#DIV/0!</v>
      </c>
      <c r="F224" s="188" t="e">
        <f>(H224*'CALIBRATION  suppl fig 2'!$Q$32+'CALIBRATION  suppl fig 2'!$Q$33)*ABS(B224)*(1/'ESTIMATED CCS suppl fig 2 '!C224+1/'CALIBRATION  suppl fig 2'!$D$5)^0.5</f>
        <v>#DIV/0!</v>
      </c>
      <c r="H224" s="56">
        <f>D224-0.001*'CALIBRATION  suppl fig 2'!$D$4*A224^0.5</f>
        <v>0</v>
      </c>
      <c r="I224" s="56" t="e">
        <f>H224^'CALIBRATION  suppl fig 2'!$Q$15*ABS(B224)*(1/'ESTIMATED CCS suppl fig 2 '!C224+1/'CALIBRATION  suppl fig 2'!$D$5)^0.5</f>
        <v>#DIV/0!</v>
      </c>
    </row>
    <row r="225" spans="1:9">
      <c r="A225" s="52"/>
      <c r="B225" s="1"/>
      <c r="C225" s="1"/>
      <c r="D225" s="189"/>
      <c r="E225" s="187" t="e">
        <f>I225*'CALIBRATION  suppl fig 2'!$Q$17</f>
        <v>#DIV/0!</v>
      </c>
      <c r="F225" s="188" t="e">
        <f>(H225*'CALIBRATION  suppl fig 2'!$Q$32+'CALIBRATION  suppl fig 2'!$Q$33)*ABS(B225)*(1/'ESTIMATED CCS suppl fig 2 '!C225+1/'CALIBRATION  suppl fig 2'!$D$5)^0.5</f>
        <v>#DIV/0!</v>
      </c>
      <c r="H225" s="56">
        <f>D225-0.001*'CALIBRATION  suppl fig 2'!$D$4*A225^0.5</f>
        <v>0</v>
      </c>
      <c r="I225" s="56" t="e">
        <f>H225^'CALIBRATION  suppl fig 2'!$Q$15*ABS(B225)*(1/'ESTIMATED CCS suppl fig 2 '!C225+1/'CALIBRATION  suppl fig 2'!$D$5)^0.5</f>
        <v>#DIV/0!</v>
      </c>
    </row>
    <row r="226" spans="1:9">
      <c r="A226" s="52"/>
      <c r="B226" s="1"/>
      <c r="C226" s="1"/>
      <c r="D226" s="189"/>
      <c r="E226" s="187" t="e">
        <f>I226*'CALIBRATION  suppl fig 2'!$Q$17</f>
        <v>#DIV/0!</v>
      </c>
      <c r="F226" s="188" t="e">
        <f>(H226*'CALIBRATION  suppl fig 2'!$Q$32+'CALIBRATION  suppl fig 2'!$Q$33)*ABS(B226)*(1/'ESTIMATED CCS suppl fig 2 '!C226+1/'CALIBRATION  suppl fig 2'!$D$5)^0.5</f>
        <v>#DIV/0!</v>
      </c>
      <c r="H226" s="56">
        <f>D226-0.001*'CALIBRATION  suppl fig 2'!$D$4*A226^0.5</f>
        <v>0</v>
      </c>
      <c r="I226" s="56" t="e">
        <f>H226^'CALIBRATION  suppl fig 2'!$Q$15*ABS(B226)*(1/'ESTIMATED CCS suppl fig 2 '!C226+1/'CALIBRATION  suppl fig 2'!$D$5)^0.5</f>
        <v>#DIV/0!</v>
      </c>
    </row>
    <row r="227" spans="1:9">
      <c r="A227" s="52"/>
      <c r="B227" s="1"/>
      <c r="C227" s="1"/>
      <c r="D227" s="189"/>
      <c r="E227" s="187" t="e">
        <f>I227*'CALIBRATION  suppl fig 2'!$Q$17</f>
        <v>#DIV/0!</v>
      </c>
      <c r="F227" s="188" t="e">
        <f>(H227*'CALIBRATION  suppl fig 2'!$Q$32+'CALIBRATION  suppl fig 2'!$Q$33)*ABS(B227)*(1/'ESTIMATED CCS suppl fig 2 '!C227+1/'CALIBRATION  suppl fig 2'!$D$5)^0.5</f>
        <v>#DIV/0!</v>
      </c>
      <c r="H227" s="56">
        <f>D227-0.001*'CALIBRATION  suppl fig 2'!$D$4*A227^0.5</f>
        <v>0</v>
      </c>
      <c r="I227" s="56" t="e">
        <f>H227^'CALIBRATION  suppl fig 2'!$Q$15*ABS(B227)*(1/'ESTIMATED CCS suppl fig 2 '!C227+1/'CALIBRATION  suppl fig 2'!$D$5)^0.5</f>
        <v>#DIV/0!</v>
      </c>
    </row>
    <row r="228" spans="1:9">
      <c r="A228" s="52"/>
      <c r="B228" s="1"/>
      <c r="C228" s="1"/>
      <c r="D228" s="189"/>
      <c r="E228" s="187" t="e">
        <f>I228*'CALIBRATION  suppl fig 2'!$Q$17</f>
        <v>#DIV/0!</v>
      </c>
      <c r="F228" s="188" t="e">
        <f>(H228*'CALIBRATION  suppl fig 2'!$Q$32+'CALIBRATION  suppl fig 2'!$Q$33)*ABS(B228)*(1/'ESTIMATED CCS suppl fig 2 '!C228+1/'CALIBRATION  suppl fig 2'!$D$5)^0.5</f>
        <v>#DIV/0!</v>
      </c>
      <c r="H228" s="56">
        <f>D228-0.001*'CALIBRATION  suppl fig 2'!$D$4*A228^0.5</f>
        <v>0</v>
      </c>
      <c r="I228" s="56" t="e">
        <f>H228^'CALIBRATION  suppl fig 2'!$Q$15*ABS(B228)*(1/'ESTIMATED CCS suppl fig 2 '!C228+1/'CALIBRATION  suppl fig 2'!$D$5)^0.5</f>
        <v>#DIV/0!</v>
      </c>
    </row>
    <row r="229" spans="1:9">
      <c r="A229" s="52"/>
      <c r="B229" s="1"/>
      <c r="C229" s="1"/>
      <c r="D229" s="189"/>
      <c r="E229" s="187" t="e">
        <f>I229*'CALIBRATION  suppl fig 2'!$Q$17</f>
        <v>#DIV/0!</v>
      </c>
      <c r="F229" s="188" t="e">
        <f>(H229*'CALIBRATION  suppl fig 2'!$Q$32+'CALIBRATION  suppl fig 2'!$Q$33)*ABS(B229)*(1/'ESTIMATED CCS suppl fig 2 '!C229+1/'CALIBRATION  suppl fig 2'!$D$5)^0.5</f>
        <v>#DIV/0!</v>
      </c>
      <c r="H229" s="56">
        <f>D229-0.001*'CALIBRATION  suppl fig 2'!$D$4*A229^0.5</f>
        <v>0</v>
      </c>
      <c r="I229" s="56" t="e">
        <f>H229^'CALIBRATION  suppl fig 2'!$Q$15*ABS(B229)*(1/'ESTIMATED CCS suppl fig 2 '!C229+1/'CALIBRATION  suppl fig 2'!$D$5)^0.5</f>
        <v>#DIV/0!</v>
      </c>
    </row>
    <row r="230" spans="1:9">
      <c r="A230" s="52"/>
      <c r="B230" s="1"/>
      <c r="C230" s="1"/>
      <c r="D230" s="189"/>
      <c r="E230" s="187" t="e">
        <f>I230*'CALIBRATION  suppl fig 2'!$Q$17</f>
        <v>#DIV/0!</v>
      </c>
      <c r="F230" s="188" t="e">
        <f>(H230*'CALIBRATION  suppl fig 2'!$Q$32+'CALIBRATION  suppl fig 2'!$Q$33)*ABS(B230)*(1/'ESTIMATED CCS suppl fig 2 '!C230+1/'CALIBRATION  suppl fig 2'!$D$5)^0.5</f>
        <v>#DIV/0!</v>
      </c>
      <c r="H230" s="56">
        <f>D230-0.001*'CALIBRATION  suppl fig 2'!$D$4*A230^0.5</f>
        <v>0</v>
      </c>
      <c r="I230" s="56" t="e">
        <f>H230^'CALIBRATION  suppl fig 2'!$Q$15*ABS(B230)*(1/'ESTIMATED CCS suppl fig 2 '!C230+1/'CALIBRATION  suppl fig 2'!$D$5)^0.5</f>
        <v>#DIV/0!</v>
      </c>
    </row>
    <row r="231" spans="1:9">
      <c r="A231" s="52"/>
      <c r="B231" s="1"/>
      <c r="C231" s="1"/>
      <c r="D231" s="189"/>
      <c r="E231" s="187" t="e">
        <f>I231*'CALIBRATION  suppl fig 2'!$Q$17</f>
        <v>#DIV/0!</v>
      </c>
      <c r="F231" s="188" t="e">
        <f>(H231*'CALIBRATION  suppl fig 2'!$Q$32+'CALIBRATION  suppl fig 2'!$Q$33)*ABS(B231)*(1/'ESTIMATED CCS suppl fig 2 '!C231+1/'CALIBRATION  suppl fig 2'!$D$5)^0.5</f>
        <v>#DIV/0!</v>
      </c>
      <c r="H231" s="56">
        <f>D231-0.001*'CALIBRATION  suppl fig 2'!$D$4*A231^0.5</f>
        <v>0</v>
      </c>
      <c r="I231" s="56" t="e">
        <f>H231^'CALIBRATION  suppl fig 2'!$Q$15*ABS(B231)*(1/'ESTIMATED CCS suppl fig 2 '!C231+1/'CALIBRATION  suppl fig 2'!$D$5)^0.5</f>
        <v>#DIV/0!</v>
      </c>
    </row>
    <row r="232" spans="1:9">
      <c r="A232" s="52"/>
      <c r="B232" s="1"/>
      <c r="C232" s="1"/>
      <c r="D232" s="189"/>
      <c r="E232" s="187" t="e">
        <f>I232*'CALIBRATION  suppl fig 2'!$Q$17</f>
        <v>#DIV/0!</v>
      </c>
      <c r="F232" s="188" t="e">
        <f>(H232*'CALIBRATION  suppl fig 2'!$Q$32+'CALIBRATION  suppl fig 2'!$Q$33)*ABS(B232)*(1/'ESTIMATED CCS suppl fig 2 '!C232+1/'CALIBRATION  suppl fig 2'!$D$5)^0.5</f>
        <v>#DIV/0!</v>
      </c>
      <c r="H232" s="56">
        <f>D232-0.001*'CALIBRATION  suppl fig 2'!$D$4*A232^0.5</f>
        <v>0</v>
      </c>
      <c r="I232" s="56" t="e">
        <f>H232^'CALIBRATION  suppl fig 2'!$Q$15*ABS(B232)*(1/'ESTIMATED CCS suppl fig 2 '!C232+1/'CALIBRATION  suppl fig 2'!$D$5)^0.5</f>
        <v>#DIV/0!</v>
      </c>
    </row>
    <row r="233" spans="1:9">
      <c r="A233" s="52"/>
      <c r="B233" s="1"/>
      <c r="C233" s="1"/>
      <c r="D233" s="189"/>
      <c r="E233" s="187" t="e">
        <f>I233*'CALIBRATION  suppl fig 2'!$Q$17</f>
        <v>#DIV/0!</v>
      </c>
      <c r="F233" s="188" t="e">
        <f>(H233*'CALIBRATION  suppl fig 2'!$Q$32+'CALIBRATION  suppl fig 2'!$Q$33)*ABS(B233)*(1/'ESTIMATED CCS suppl fig 2 '!C233+1/'CALIBRATION  suppl fig 2'!$D$5)^0.5</f>
        <v>#DIV/0!</v>
      </c>
      <c r="H233" s="56">
        <f>D233-0.001*'CALIBRATION  suppl fig 2'!$D$4*A233^0.5</f>
        <v>0</v>
      </c>
      <c r="I233" s="56" t="e">
        <f>H233^'CALIBRATION  suppl fig 2'!$Q$15*ABS(B233)*(1/'ESTIMATED CCS suppl fig 2 '!C233+1/'CALIBRATION  suppl fig 2'!$D$5)^0.5</f>
        <v>#DIV/0!</v>
      </c>
    </row>
    <row r="234" spans="1:9">
      <c r="A234" s="52"/>
      <c r="B234" s="1"/>
      <c r="C234" s="1"/>
      <c r="D234" s="189"/>
      <c r="E234" s="187" t="e">
        <f>I234*'CALIBRATION  suppl fig 2'!$Q$17</f>
        <v>#DIV/0!</v>
      </c>
      <c r="F234" s="188" t="e">
        <f>(H234*'CALIBRATION  suppl fig 2'!$Q$32+'CALIBRATION  suppl fig 2'!$Q$33)*ABS(B234)*(1/'ESTIMATED CCS suppl fig 2 '!C234+1/'CALIBRATION  suppl fig 2'!$D$5)^0.5</f>
        <v>#DIV/0!</v>
      </c>
      <c r="H234" s="56">
        <f>D234-0.001*'CALIBRATION  suppl fig 2'!$D$4*A234^0.5</f>
        <v>0</v>
      </c>
      <c r="I234" s="56" t="e">
        <f>H234^'CALIBRATION  suppl fig 2'!$Q$15*ABS(B234)*(1/'ESTIMATED CCS suppl fig 2 '!C234+1/'CALIBRATION  suppl fig 2'!$D$5)^0.5</f>
        <v>#DIV/0!</v>
      </c>
    </row>
    <row r="235" spans="1:9">
      <c r="A235" s="52"/>
      <c r="B235" s="1"/>
      <c r="C235" s="1"/>
      <c r="D235" s="189"/>
      <c r="E235" s="187" t="e">
        <f>I235*'CALIBRATION  suppl fig 2'!$Q$17</f>
        <v>#DIV/0!</v>
      </c>
      <c r="F235" s="188" t="e">
        <f>(H235*'CALIBRATION  suppl fig 2'!$Q$32+'CALIBRATION  suppl fig 2'!$Q$33)*ABS(B235)*(1/'ESTIMATED CCS suppl fig 2 '!C235+1/'CALIBRATION  suppl fig 2'!$D$5)^0.5</f>
        <v>#DIV/0!</v>
      </c>
      <c r="H235" s="56">
        <f>D235-0.001*'CALIBRATION  suppl fig 2'!$D$4*A235^0.5</f>
        <v>0</v>
      </c>
      <c r="I235" s="56" t="e">
        <f>H235^'CALIBRATION  suppl fig 2'!$Q$15*ABS(B235)*(1/'ESTIMATED CCS suppl fig 2 '!C235+1/'CALIBRATION  suppl fig 2'!$D$5)^0.5</f>
        <v>#DIV/0!</v>
      </c>
    </row>
    <row r="236" spans="1:9">
      <c r="A236" s="52"/>
      <c r="B236" s="1"/>
      <c r="C236" s="1"/>
      <c r="D236" s="189"/>
      <c r="E236" s="187" t="e">
        <f>I236*'CALIBRATION  suppl fig 2'!$Q$17</f>
        <v>#DIV/0!</v>
      </c>
      <c r="F236" s="188" t="e">
        <f>(H236*'CALIBRATION  suppl fig 2'!$Q$32+'CALIBRATION  suppl fig 2'!$Q$33)*ABS(B236)*(1/'ESTIMATED CCS suppl fig 2 '!C236+1/'CALIBRATION  suppl fig 2'!$D$5)^0.5</f>
        <v>#DIV/0!</v>
      </c>
      <c r="H236" s="56">
        <f>D236-0.001*'CALIBRATION  suppl fig 2'!$D$4*A236^0.5</f>
        <v>0</v>
      </c>
      <c r="I236" s="56" t="e">
        <f>H236^'CALIBRATION  suppl fig 2'!$Q$15*ABS(B236)*(1/'ESTIMATED CCS suppl fig 2 '!C236+1/'CALIBRATION  suppl fig 2'!$D$5)^0.5</f>
        <v>#DIV/0!</v>
      </c>
    </row>
    <row r="237" spans="1:9">
      <c r="A237" s="52"/>
      <c r="B237" s="1"/>
      <c r="C237" s="1"/>
      <c r="D237" s="189"/>
      <c r="E237" s="187" t="e">
        <f>I237*'CALIBRATION  suppl fig 2'!$Q$17</f>
        <v>#DIV/0!</v>
      </c>
      <c r="F237" s="188" t="e">
        <f>(H237*'CALIBRATION  suppl fig 2'!$Q$32+'CALIBRATION  suppl fig 2'!$Q$33)*ABS(B237)*(1/'ESTIMATED CCS suppl fig 2 '!C237+1/'CALIBRATION  suppl fig 2'!$D$5)^0.5</f>
        <v>#DIV/0!</v>
      </c>
      <c r="H237" s="56">
        <f>D237-0.001*'CALIBRATION  suppl fig 2'!$D$4*A237^0.5</f>
        <v>0</v>
      </c>
      <c r="I237" s="56" t="e">
        <f>H237^'CALIBRATION  suppl fig 2'!$Q$15*ABS(B237)*(1/'ESTIMATED CCS suppl fig 2 '!C237+1/'CALIBRATION  suppl fig 2'!$D$5)^0.5</f>
        <v>#DIV/0!</v>
      </c>
    </row>
    <row r="238" spans="1:9">
      <c r="A238" s="52"/>
      <c r="B238" s="1"/>
      <c r="C238" s="1"/>
      <c r="D238" s="189"/>
      <c r="E238" s="187" t="e">
        <f>I238*'CALIBRATION  suppl fig 2'!$Q$17</f>
        <v>#DIV/0!</v>
      </c>
      <c r="F238" s="188" t="e">
        <f>(H238*'CALIBRATION  suppl fig 2'!$Q$32+'CALIBRATION  suppl fig 2'!$Q$33)*ABS(B238)*(1/'ESTIMATED CCS suppl fig 2 '!C238+1/'CALIBRATION  suppl fig 2'!$D$5)^0.5</f>
        <v>#DIV/0!</v>
      </c>
      <c r="H238" s="56">
        <f>D238-0.001*'CALIBRATION  suppl fig 2'!$D$4*A238^0.5</f>
        <v>0</v>
      </c>
      <c r="I238" s="56" t="e">
        <f>H238^'CALIBRATION  suppl fig 2'!$Q$15*ABS(B238)*(1/'ESTIMATED CCS suppl fig 2 '!C238+1/'CALIBRATION  suppl fig 2'!$D$5)^0.5</f>
        <v>#DIV/0!</v>
      </c>
    </row>
    <row r="239" spans="1:9">
      <c r="A239" s="52"/>
      <c r="B239" s="1"/>
      <c r="C239" s="1"/>
      <c r="D239" s="189"/>
      <c r="E239" s="187" t="e">
        <f>I239*'CALIBRATION  suppl fig 2'!$Q$17</f>
        <v>#DIV/0!</v>
      </c>
      <c r="F239" s="188" t="e">
        <f>(H239*'CALIBRATION  suppl fig 2'!$Q$32+'CALIBRATION  suppl fig 2'!$Q$33)*ABS(B239)*(1/'ESTIMATED CCS suppl fig 2 '!C239+1/'CALIBRATION  suppl fig 2'!$D$5)^0.5</f>
        <v>#DIV/0!</v>
      </c>
      <c r="H239" s="56">
        <f>D239-0.001*'CALIBRATION  suppl fig 2'!$D$4*A239^0.5</f>
        <v>0</v>
      </c>
      <c r="I239" s="56" t="e">
        <f>H239^'CALIBRATION  suppl fig 2'!$Q$15*ABS(B239)*(1/'ESTIMATED CCS suppl fig 2 '!C239+1/'CALIBRATION  suppl fig 2'!$D$5)^0.5</f>
        <v>#DIV/0!</v>
      </c>
    </row>
    <row r="240" spans="1:9">
      <c r="A240" s="52"/>
      <c r="B240" s="1"/>
      <c r="C240" s="1"/>
      <c r="D240" s="189"/>
      <c r="E240" s="187" t="e">
        <f>I240*'CALIBRATION  suppl fig 2'!$Q$17</f>
        <v>#DIV/0!</v>
      </c>
      <c r="F240" s="188" t="e">
        <f>(H240*'CALIBRATION  suppl fig 2'!$Q$32+'CALIBRATION  suppl fig 2'!$Q$33)*ABS(B240)*(1/'ESTIMATED CCS suppl fig 2 '!C240+1/'CALIBRATION  suppl fig 2'!$D$5)^0.5</f>
        <v>#DIV/0!</v>
      </c>
      <c r="H240" s="56">
        <f>D240-0.001*'CALIBRATION  suppl fig 2'!$D$4*A240^0.5</f>
        <v>0</v>
      </c>
      <c r="I240" s="56" t="e">
        <f>H240^'CALIBRATION  suppl fig 2'!$Q$15*ABS(B240)*(1/'ESTIMATED CCS suppl fig 2 '!C240+1/'CALIBRATION  suppl fig 2'!$D$5)^0.5</f>
        <v>#DIV/0!</v>
      </c>
    </row>
    <row r="241" spans="1:9">
      <c r="A241" s="52"/>
      <c r="B241" s="1"/>
      <c r="C241" s="1"/>
      <c r="D241" s="189"/>
      <c r="E241" s="187" t="e">
        <f>I241*'CALIBRATION  suppl fig 2'!$Q$17</f>
        <v>#DIV/0!</v>
      </c>
      <c r="F241" s="188" t="e">
        <f>(H241*'CALIBRATION  suppl fig 2'!$Q$32+'CALIBRATION  suppl fig 2'!$Q$33)*ABS(B241)*(1/'ESTIMATED CCS suppl fig 2 '!C241+1/'CALIBRATION  suppl fig 2'!$D$5)^0.5</f>
        <v>#DIV/0!</v>
      </c>
      <c r="H241" s="56">
        <f>D241-0.001*'CALIBRATION  suppl fig 2'!$D$4*A241^0.5</f>
        <v>0</v>
      </c>
      <c r="I241" s="56" t="e">
        <f>H241^'CALIBRATION  suppl fig 2'!$Q$15*ABS(B241)*(1/'ESTIMATED CCS suppl fig 2 '!C241+1/'CALIBRATION  suppl fig 2'!$D$5)^0.5</f>
        <v>#DIV/0!</v>
      </c>
    </row>
    <row r="242" spans="1:9">
      <c r="A242" s="52"/>
      <c r="B242" s="1"/>
      <c r="C242" s="1"/>
      <c r="D242" s="189"/>
      <c r="E242" s="187" t="e">
        <f>I242*'CALIBRATION  suppl fig 2'!$Q$17</f>
        <v>#DIV/0!</v>
      </c>
      <c r="F242" s="188" t="e">
        <f>(H242*'CALIBRATION  suppl fig 2'!$Q$32+'CALIBRATION  suppl fig 2'!$Q$33)*ABS(B242)*(1/'ESTIMATED CCS suppl fig 2 '!C242+1/'CALIBRATION  suppl fig 2'!$D$5)^0.5</f>
        <v>#DIV/0!</v>
      </c>
      <c r="H242" s="56">
        <f>D242-0.001*'CALIBRATION  suppl fig 2'!$D$4*A242^0.5</f>
        <v>0</v>
      </c>
      <c r="I242" s="56" t="e">
        <f>H242^'CALIBRATION  suppl fig 2'!$Q$15*ABS(B242)*(1/'ESTIMATED CCS suppl fig 2 '!C242+1/'CALIBRATION  suppl fig 2'!$D$5)^0.5</f>
        <v>#DIV/0!</v>
      </c>
    </row>
    <row r="243" spans="1:9">
      <c r="A243" s="52"/>
      <c r="B243" s="1"/>
      <c r="C243" s="1"/>
      <c r="D243" s="189"/>
      <c r="E243" s="187" t="e">
        <f>I243*'CALIBRATION  suppl fig 2'!$Q$17</f>
        <v>#DIV/0!</v>
      </c>
      <c r="F243" s="188" t="e">
        <f>(H243*'CALIBRATION  suppl fig 2'!$Q$32+'CALIBRATION  suppl fig 2'!$Q$33)*ABS(B243)*(1/'ESTIMATED CCS suppl fig 2 '!C243+1/'CALIBRATION  suppl fig 2'!$D$5)^0.5</f>
        <v>#DIV/0!</v>
      </c>
      <c r="H243" s="56">
        <f>D243-0.001*'CALIBRATION  suppl fig 2'!$D$4*A243^0.5</f>
        <v>0</v>
      </c>
      <c r="I243" s="56" t="e">
        <f>H243^'CALIBRATION  suppl fig 2'!$Q$15*ABS(B243)*(1/'ESTIMATED CCS suppl fig 2 '!C243+1/'CALIBRATION  suppl fig 2'!$D$5)^0.5</f>
        <v>#DIV/0!</v>
      </c>
    </row>
    <row r="244" spans="1:9">
      <c r="A244" s="52"/>
      <c r="B244" s="1"/>
      <c r="C244" s="1"/>
      <c r="D244" s="189"/>
      <c r="E244" s="187" t="e">
        <f>I244*'CALIBRATION  suppl fig 2'!$Q$17</f>
        <v>#DIV/0!</v>
      </c>
      <c r="F244" s="188" t="e">
        <f>(H244*'CALIBRATION  suppl fig 2'!$Q$32+'CALIBRATION  suppl fig 2'!$Q$33)*ABS(B244)*(1/'ESTIMATED CCS suppl fig 2 '!C244+1/'CALIBRATION  suppl fig 2'!$D$5)^0.5</f>
        <v>#DIV/0!</v>
      </c>
      <c r="H244" s="56">
        <f>D244-0.001*'CALIBRATION  suppl fig 2'!$D$4*A244^0.5</f>
        <v>0</v>
      </c>
      <c r="I244" s="56" t="e">
        <f>H244^'CALIBRATION  suppl fig 2'!$Q$15*ABS(B244)*(1/'ESTIMATED CCS suppl fig 2 '!C244+1/'CALIBRATION  suppl fig 2'!$D$5)^0.5</f>
        <v>#DIV/0!</v>
      </c>
    </row>
    <row r="245" spans="1:9">
      <c r="A245" s="52"/>
      <c r="B245" s="1"/>
      <c r="C245" s="1"/>
      <c r="D245" s="189"/>
      <c r="E245" s="187" t="e">
        <f>I245*'CALIBRATION  suppl fig 2'!$Q$17</f>
        <v>#DIV/0!</v>
      </c>
      <c r="F245" s="188" t="e">
        <f>(H245*'CALIBRATION  suppl fig 2'!$Q$32+'CALIBRATION  suppl fig 2'!$Q$33)*ABS(B245)*(1/'ESTIMATED CCS suppl fig 2 '!C245+1/'CALIBRATION  suppl fig 2'!$D$5)^0.5</f>
        <v>#DIV/0!</v>
      </c>
      <c r="H245" s="56">
        <f>D245-0.001*'CALIBRATION  suppl fig 2'!$D$4*A245^0.5</f>
        <v>0</v>
      </c>
      <c r="I245" s="56" t="e">
        <f>H245^'CALIBRATION  suppl fig 2'!$Q$15*ABS(B245)*(1/'ESTIMATED CCS suppl fig 2 '!C245+1/'CALIBRATION  suppl fig 2'!$D$5)^0.5</f>
        <v>#DIV/0!</v>
      </c>
    </row>
    <row r="246" spans="1:9">
      <c r="A246" s="52"/>
      <c r="B246" s="1"/>
      <c r="C246" s="1"/>
      <c r="D246" s="189"/>
      <c r="E246" s="187" t="e">
        <f>I246*'CALIBRATION  suppl fig 2'!$Q$17</f>
        <v>#DIV/0!</v>
      </c>
      <c r="F246" s="188" t="e">
        <f>(H246*'CALIBRATION  suppl fig 2'!$Q$32+'CALIBRATION  suppl fig 2'!$Q$33)*ABS(B246)*(1/'ESTIMATED CCS suppl fig 2 '!C246+1/'CALIBRATION  suppl fig 2'!$D$5)^0.5</f>
        <v>#DIV/0!</v>
      </c>
      <c r="H246" s="56">
        <f>D246-0.001*'CALIBRATION  suppl fig 2'!$D$4*A246^0.5</f>
        <v>0</v>
      </c>
      <c r="I246" s="56" t="e">
        <f>H246^'CALIBRATION  suppl fig 2'!$Q$15*ABS(B246)*(1/'ESTIMATED CCS suppl fig 2 '!C246+1/'CALIBRATION  suppl fig 2'!$D$5)^0.5</f>
        <v>#DIV/0!</v>
      </c>
    </row>
    <row r="247" spans="1:9">
      <c r="A247" s="52"/>
      <c r="B247" s="1"/>
      <c r="C247" s="1"/>
      <c r="D247" s="189"/>
      <c r="E247" s="187" t="e">
        <f>I247*'CALIBRATION  suppl fig 2'!$Q$17</f>
        <v>#DIV/0!</v>
      </c>
      <c r="F247" s="188" t="e">
        <f>(H247*'CALIBRATION  suppl fig 2'!$Q$32+'CALIBRATION  suppl fig 2'!$Q$33)*ABS(B247)*(1/'ESTIMATED CCS suppl fig 2 '!C247+1/'CALIBRATION  suppl fig 2'!$D$5)^0.5</f>
        <v>#DIV/0!</v>
      </c>
      <c r="H247" s="56">
        <f>D247-0.001*'CALIBRATION  suppl fig 2'!$D$4*A247^0.5</f>
        <v>0</v>
      </c>
      <c r="I247" s="56" t="e">
        <f>H247^'CALIBRATION  suppl fig 2'!$Q$15*ABS(B247)*(1/'ESTIMATED CCS suppl fig 2 '!C247+1/'CALIBRATION  suppl fig 2'!$D$5)^0.5</f>
        <v>#DIV/0!</v>
      </c>
    </row>
    <row r="248" spans="1:9">
      <c r="A248" s="52"/>
      <c r="B248" s="1"/>
      <c r="C248" s="1"/>
      <c r="D248" s="189"/>
      <c r="E248" s="187" t="e">
        <f>I248*'CALIBRATION  suppl fig 2'!$Q$17</f>
        <v>#DIV/0!</v>
      </c>
      <c r="F248" s="188" t="e">
        <f>(H248*'CALIBRATION  suppl fig 2'!$Q$32+'CALIBRATION  suppl fig 2'!$Q$33)*ABS(B248)*(1/'ESTIMATED CCS suppl fig 2 '!C248+1/'CALIBRATION  suppl fig 2'!$D$5)^0.5</f>
        <v>#DIV/0!</v>
      </c>
      <c r="H248" s="56">
        <f>D248-0.001*'CALIBRATION  suppl fig 2'!$D$4*A248^0.5</f>
        <v>0</v>
      </c>
      <c r="I248" s="56" t="e">
        <f>H248^'CALIBRATION  suppl fig 2'!$Q$15*ABS(B248)*(1/'ESTIMATED CCS suppl fig 2 '!C248+1/'CALIBRATION  suppl fig 2'!$D$5)^0.5</f>
        <v>#DIV/0!</v>
      </c>
    </row>
    <row r="249" spans="1:9">
      <c r="A249" s="52"/>
      <c r="B249" s="1"/>
      <c r="C249" s="1"/>
      <c r="D249" s="189"/>
      <c r="E249" s="187" t="e">
        <f>I249*'CALIBRATION  suppl fig 2'!$Q$17</f>
        <v>#DIV/0!</v>
      </c>
      <c r="F249" s="188" t="e">
        <f>(H249*'CALIBRATION  suppl fig 2'!$Q$32+'CALIBRATION  suppl fig 2'!$Q$33)*ABS(B249)*(1/'ESTIMATED CCS suppl fig 2 '!C249+1/'CALIBRATION  suppl fig 2'!$D$5)^0.5</f>
        <v>#DIV/0!</v>
      </c>
      <c r="H249" s="56">
        <f>D249-0.001*'CALIBRATION  suppl fig 2'!$D$4*A249^0.5</f>
        <v>0</v>
      </c>
      <c r="I249" s="56" t="e">
        <f>H249^'CALIBRATION  suppl fig 2'!$Q$15*ABS(B249)*(1/'ESTIMATED CCS suppl fig 2 '!C249+1/'CALIBRATION  suppl fig 2'!$D$5)^0.5</f>
        <v>#DIV/0!</v>
      </c>
    </row>
    <row r="250" spans="1:9">
      <c r="A250" s="52"/>
      <c r="B250" s="1"/>
      <c r="C250" s="1"/>
      <c r="D250" s="189"/>
      <c r="E250" s="187" t="e">
        <f>I250*'CALIBRATION  suppl fig 2'!$Q$17</f>
        <v>#DIV/0!</v>
      </c>
      <c r="F250" s="188" t="e">
        <f>(H250*'CALIBRATION  suppl fig 2'!$Q$32+'CALIBRATION  suppl fig 2'!$Q$33)*ABS(B250)*(1/'ESTIMATED CCS suppl fig 2 '!C250+1/'CALIBRATION  suppl fig 2'!$D$5)^0.5</f>
        <v>#DIV/0!</v>
      </c>
      <c r="H250" s="56">
        <f>D250-0.001*'CALIBRATION  suppl fig 2'!$D$4*A250^0.5</f>
        <v>0</v>
      </c>
      <c r="I250" s="56" t="e">
        <f>H250^'CALIBRATION  suppl fig 2'!$Q$15*ABS(B250)*(1/'ESTIMATED CCS suppl fig 2 '!C250+1/'CALIBRATION  suppl fig 2'!$D$5)^0.5</f>
        <v>#DIV/0!</v>
      </c>
    </row>
    <row r="251" spans="1:9">
      <c r="A251" s="52"/>
      <c r="B251" s="1"/>
      <c r="C251" s="1"/>
      <c r="D251" s="189"/>
      <c r="E251" s="187" t="e">
        <f>I251*'CALIBRATION  suppl fig 2'!$Q$17</f>
        <v>#DIV/0!</v>
      </c>
      <c r="F251" s="188" t="e">
        <f>(H251*'CALIBRATION  suppl fig 2'!$Q$32+'CALIBRATION  suppl fig 2'!$Q$33)*ABS(B251)*(1/'ESTIMATED CCS suppl fig 2 '!C251+1/'CALIBRATION  suppl fig 2'!$D$5)^0.5</f>
        <v>#DIV/0!</v>
      </c>
      <c r="H251" s="56">
        <f>D251-0.001*'CALIBRATION  suppl fig 2'!$D$4*A251^0.5</f>
        <v>0</v>
      </c>
      <c r="I251" s="56" t="e">
        <f>H251^'CALIBRATION  suppl fig 2'!$Q$15*ABS(B251)*(1/'ESTIMATED CCS suppl fig 2 '!C251+1/'CALIBRATION  suppl fig 2'!$D$5)^0.5</f>
        <v>#DIV/0!</v>
      </c>
    </row>
    <row r="252" spans="1:9">
      <c r="A252" s="52"/>
      <c r="B252" s="1"/>
      <c r="C252" s="1"/>
      <c r="D252" s="189"/>
      <c r="E252" s="187" t="e">
        <f>I252*'CALIBRATION  suppl fig 2'!$Q$17</f>
        <v>#DIV/0!</v>
      </c>
      <c r="F252" s="188" t="e">
        <f>(H252*'CALIBRATION  suppl fig 2'!$Q$32+'CALIBRATION  suppl fig 2'!$Q$33)*ABS(B252)*(1/'ESTIMATED CCS suppl fig 2 '!C252+1/'CALIBRATION  suppl fig 2'!$D$5)^0.5</f>
        <v>#DIV/0!</v>
      </c>
      <c r="H252" s="56">
        <f>D252-0.001*'CALIBRATION  suppl fig 2'!$D$4*A252^0.5</f>
        <v>0</v>
      </c>
      <c r="I252" s="56" t="e">
        <f>H252^'CALIBRATION  suppl fig 2'!$Q$15*ABS(B252)*(1/'ESTIMATED CCS suppl fig 2 '!C252+1/'CALIBRATION  suppl fig 2'!$D$5)^0.5</f>
        <v>#DIV/0!</v>
      </c>
    </row>
    <row r="253" spans="1:9">
      <c r="A253" s="52"/>
      <c r="B253" s="1"/>
      <c r="C253" s="1"/>
      <c r="D253" s="189"/>
      <c r="E253" s="187" t="e">
        <f>I253*'CALIBRATION  suppl fig 2'!$Q$17</f>
        <v>#DIV/0!</v>
      </c>
      <c r="F253" s="188" t="e">
        <f>(H253*'CALIBRATION  suppl fig 2'!$Q$32+'CALIBRATION  suppl fig 2'!$Q$33)*ABS(B253)*(1/'ESTIMATED CCS suppl fig 2 '!C253+1/'CALIBRATION  suppl fig 2'!$D$5)^0.5</f>
        <v>#DIV/0!</v>
      </c>
      <c r="H253" s="56">
        <f>D253-0.001*'CALIBRATION  suppl fig 2'!$D$4*A253^0.5</f>
        <v>0</v>
      </c>
      <c r="I253" s="56" t="e">
        <f>H253^'CALIBRATION  suppl fig 2'!$Q$15*ABS(B253)*(1/'ESTIMATED CCS suppl fig 2 '!C253+1/'CALIBRATION  suppl fig 2'!$D$5)^0.5</f>
        <v>#DIV/0!</v>
      </c>
    </row>
    <row r="254" spans="1:9">
      <c r="A254" s="52"/>
      <c r="B254" s="1"/>
      <c r="C254" s="1"/>
      <c r="D254" s="189"/>
      <c r="E254" s="187" t="e">
        <f>I254*'CALIBRATION  suppl fig 2'!$Q$17</f>
        <v>#DIV/0!</v>
      </c>
      <c r="F254" s="188" t="e">
        <f>(H254*'CALIBRATION  suppl fig 2'!$Q$32+'CALIBRATION  suppl fig 2'!$Q$33)*ABS(B254)*(1/'ESTIMATED CCS suppl fig 2 '!C254+1/'CALIBRATION  suppl fig 2'!$D$5)^0.5</f>
        <v>#DIV/0!</v>
      </c>
      <c r="H254" s="56">
        <f>D254-0.001*'CALIBRATION  suppl fig 2'!$D$4*A254^0.5</f>
        <v>0</v>
      </c>
      <c r="I254" s="56" t="e">
        <f>H254^'CALIBRATION  suppl fig 2'!$Q$15*ABS(B254)*(1/'ESTIMATED CCS suppl fig 2 '!C254+1/'CALIBRATION  suppl fig 2'!$D$5)^0.5</f>
        <v>#DIV/0!</v>
      </c>
    </row>
    <row r="255" spans="1:9">
      <c r="A255" s="52"/>
      <c r="B255" s="1"/>
      <c r="C255" s="1"/>
      <c r="D255" s="189"/>
      <c r="E255" s="187" t="e">
        <f>I255*'CALIBRATION  suppl fig 2'!$Q$17</f>
        <v>#DIV/0!</v>
      </c>
      <c r="F255" s="188" t="e">
        <f>(H255*'CALIBRATION  suppl fig 2'!$Q$32+'CALIBRATION  suppl fig 2'!$Q$33)*ABS(B255)*(1/'ESTIMATED CCS suppl fig 2 '!C255+1/'CALIBRATION  suppl fig 2'!$D$5)^0.5</f>
        <v>#DIV/0!</v>
      </c>
      <c r="H255" s="56">
        <f>D255-0.001*'CALIBRATION  suppl fig 2'!$D$4*A255^0.5</f>
        <v>0</v>
      </c>
      <c r="I255" s="56" t="e">
        <f>H255^'CALIBRATION  suppl fig 2'!$Q$15*ABS(B255)*(1/'ESTIMATED CCS suppl fig 2 '!C255+1/'CALIBRATION  suppl fig 2'!$D$5)^0.5</f>
        <v>#DIV/0!</v>
      </c>
    </row>
    <row r="256" spans="1:9">
      <c r="A256" s="52"/>
      <c r="B256" s="1"/>
      <c r="C256" s="1"/>
      <c r="D256" s="189"/>
      <c r="E256" s="187" t="e">
        <f>I256*'CALIBRATION  suppl fig 2'!$Q$17</f>
        <v>#DIV/0!</v>
      </c>
      <c r="F256" s="188" t="e">
        <f>(H256*'CALIBRATION  suppl fig 2'!$Q$32+'CALIBRATION  suppl fig 2'!$Q$33)*ABS(B256)*(1/'ESTIMATED CCS suppl fig 2 '!C256+1/'CALIBRATION  suppl fig 2'!$D$5)^0.5</f>
        <v>#DIV/0!</v>
      </c>
      <c r="H256" s="56">
        <f>D256-0.001*'CALIBRATION  suppl fig 2'!$D$4*A256^0.5</f>
        <v>0</v>
      </c>
      <c r="I256" s="56" t="e">
        <f>H256^'CALIBRATION  suppl fig 2'!$Q$15*ABS(B256)*(1/'ESTIMATED CCS suppl fig 2 '!C256+1/'CALIBRATION  suppl fig 2'!$D$5)^0.5</f>
        <v>#DIV/0!</v>
      </c>
    </row>
    <row r="257" spans="1:9">
      <c r="A257" s="52"/>
      <c r="B257" s="1"/>
      <c r="C257" s="1"/>
      <c r="D257" s="189"/>
      <c r="E257" s="187" t="e">
        <f>I257*'CALIBRATION  suppl fig 2'!$Q$17</f>
        <v>#DIV/0!</v>
      </c>
      <c r="F257" s="188" t="e">
        <f>(H257*'CALIBRATION  suppl fig 2'!$Q$32+'CALIBRATION  suppl fig 2'!$Q$33)*ABS(B257)*(1/'ESTIMATED CCS suppl fig 2 '!C257+1/'CALIBRATION  suppl fig 2'!$D$5)^0.5</f>
        <v>#DIV/0!</v>
      </c>
      <c r="H257" s="56">
        <f>D257-0.001*'CALIBRATION  suppl fig 2'!$D$4*A257^0.5</f>
        <v>0</v>
      </c>
      <c r="I257" s="56" t="e">
        <f>H257^'CALIBRATION  suppl fig 2'!$Q$15*ABS(B257)*(1/'ESTIMATED CCS suppl fig 2 '!C257+1/'CALIBRATION  suppl fig 2'!$D$5)^0.5</f>
        <v>#DIV/0!</v>
      </c>
    </row>
    <row r="258" spans="1:9">
      <c r="A258" s="52"/>
      <c r="B258" s="1"/>
      <c r="C258" s="1"/>
      <c r="D258" s="189"/>
      <c r="E258" s="187" t="e">
        <f>I258*'CALIBRATION  suppl fig 2'!$Q$17</f>
        <v>#DIV/0!</v>
      </c>
      <c r="F258" s="188" t="e">
        <f>(H258*'CALIBRATION  suppl fig 2'!$Q$32+'CALIBRATION  suppl fig 2'!$Q$33)*ABS(B258)*(1/'ESTIMATED CCS suppl fig 2 '!C258+1/'CALIBRATION  suppl fig 2'!$D$5)^0.5</f>
        <v>#DIV/0!</v>
      </c>
      <c r="H258" s="56">
        <f>D258-0.001*'CALIBRATION  suppl fig 2'!$D$4*A258^0.5</f>
        <v>0</v>
      </c>
      <c r="I258" s="56" t="e">
        <f>H258^'CALIBRATION  suppl fig 2'!$Q$15*ABS(B258)*(1/'ESTIMATED CCS suppl fig 2 '!C258+1/'CALIBRATION  suppl fig 2'!$D$5)^0.5</f>
        <v>#DIV/0!</v>
      </c>
    </row>
    <row r="259" spans="1:9">
      <c r="A259" s="52"/>
      <c r="B259" s="1"/>
      <c r="C259" s="1"/>
      <c r="D259" s="189"/>
      <c r="E259" s="187" t="e">
        <f>I259*'CALIBRATION  suppl fig 2'!$Q$17</f>
        <v>#DIV/0!</v>
      </c>
      <c r="F259" s="188" t="e">
        <f>(H259*'CALIBRATION  suppl fig 2'!$Q$32+'CALIBRATION  suppl fig 2'!$Q$33)*ABS(B259)*(1/'ESTIMATED CCS suppl fig 2 '!C259+1/'CALIBRATION  suppl fig 2'!$D$5)^0.5</f>
        <v>#DIV/0!</v>
      </c>
      <c r="H259" s="56">
        <f>D259-0.001*'CALIBRATION  suppl fig 2'!$D$4*A259^0.5</f>
        <v>0</v>
      </c>
      <c r="I259" s="56" t="e">
        <f>H259^'CALIBRATION  suppl fig 2'!$Q$15*ABS(B259)*(1/'ESTIMATED CCS suppl fig 2 '!C259+1/'CALIBRATION  suppl fig 2'!$D$5)^0.5</f>
        <v>#DIV/0!</v>
      </c>
    </row>
    <row r="260" spans="1:9">
      <c r="A260" s="52"/>
      <c r="B260" s="1"/>
      <c r="C260" s="1"/>
      <c r="D260" s="189"/>
      <c r="E260" s="187" t="e">
        <f>I260*'CALIBRATION  suppl fig 2'!$Q$17</f>
        <v>#DIV/0!</v>
      </c>
      <c r="F260" s="188" t="e">
        <f>(H260*'CALIBRATION  suppl fig 2'!$Q$32+'CALIBRATION  suppl fig 2'!$Q$33)*ABS(B260)*(1/'ESTIMATED CCS suppl fig 2 '!C260+1/'CALIBRATION  suppl fig 2'!$D$5)^0.5</f>
        <v>#DIV/0!</v>
      </c>
      <c r="H260" s="56">
        <f>D260-0.001*'CALIBRATION  suppl fig 2'!$D$4*A260^0.5</f>
        <v>0</v>
      </c>
      <c r="I260" s="56" t="e">
        <f>H260^'CALIBRATION  suppl fig 2'!$Q$15*ABS(B260)*(1/'ESTIMATED CCS suppl fig 2 '!C260+1/'CALIBRATION  suppl fig 2'!$D$5)^0.5</f>
        <v>#DIV/0!</v>
      </c>
    </row>
    <row r="261" spans="1:9">
      <c r="A261" s="52"/>
      <c r="B261" s="1"/>
      <c r="C261" s="1"/>
      <c r="D261" s="189"/>
      <c r="E261" s="187" t="e">
        <f>I261*'CALIBRATION  suppl fig 2'!$Q$17</f>
        <v>#DIV/0!</v>
      </c>
      <c r="F261" s="188" t="e">
        <f>(H261*'CALIBRATION  suppl fig 2'!$Q$32+'CALIBRATION  suppl fig 2'!$Q$33)*ABS(B261)*(1/'ESTIMATED CCS suppl fig 2 '!C261+1/'CALIBRATION  suppl fig 2'!$D$5)^0.5</f>
        <v>#DIV/0!</v>
      </c>
      <c r="H261" s="56">
        <f>D261-0.001*'CALIBRATION  suppl fig 2'!$D$4*A261^0.5</f>
        <v>0</v>
      </c>
      <c r="I261" s="56" t="e">
        <f>H261^'CALIBRATION  suppl fig 2'!$Q$15*ABS(B261)*(1/'ESTIMATED CCS suppl fig 2 '!C261+1/'CALIBRATION  suppl fig 2'!$D$5)^0.5</f>
        <v>#DIV/0!</v>
      </c>
    </row>
    <row r="262" spans="1:9">
      <c r="A262" s="52"/>
      <c r="B262" s="1"/>
      <c r="C262" s="1"/>
      <c r="D262" s="189"/>
      <c r="E262" s="187" t="e">
        <f>I262*'CALIBRATION  suppl fig 2'!$Q$17</f>
        <v>#DIV/0!</v>
      </c>
      <c r="F262" s="188" t="e">
        <f>(H262*'CALIBRATION  suppl fig 2'!$Q$32+'CALIBRATION  suppl fig 2'!$Q$33)*ABS(B262)*(1/'ESTIMATED CCS suppl fig 2 '!C262+1/'CALIBRATION  suppl fig 2'!$D$5)^0.5</f>
        <v>#DIV/0!</v>
      </c>
      <c r="H262" s="56">
        <f>D262-0.001*'CALIBRATION  suppl fig 2'!$D$4*A262^0.5</f>
        <v>0</v>
      </c>
      <c r="I262" s="56" t="e">
        <f>H262^'CALIBRATION  suppl fig 2'!$Q$15*ABS(B262)*(1/'ESTIMATED CCS suppl fig 2 '!C262+1/'CALIBRATION  suppl fig 2'!$D$5)^0.5</f>
        <v>#DIV/0!</v>
      </c>
    </row>
    <row r="263" spans="1:9">
      <c r="A263" s="52"/>
      <c r="B263" s="1"/>
      <c r="C263" s="1"/>
      <c r="D263" s="189"/>
      <c r="E263" s="187" t="e">
        <f>I263*'CALIBRATION  suppl fig 2'!$Q$17</f>
        <v>#DIV/0!</v>
      </c>
      <c r="F263" s="188" t="e">
        <f>(H263*'CALIBRATION  suppl fig 2'!$Q$32+'CALIBRATION  suppl fig 2'!$Q$33)*ABS(B263)*(1/'ESTIMATED CCS suppl fig 2 '!C263+1/'CALIBRATION  suppl fig 2'!$D$5)^0.5</f>
        <v>#DIV/0!</v>
      </c>
      <c r="H263" s="56">
        <f>D263-0.001*'CALIBRATION  suppl fig 2'!$D$4*A263^0.5</f>
        <v>0</v>
      </c>
      <c r="I263" s="56" t="e">
        <f>H263^'CALIBRATION  suppl fig 2'!$Q$15*ABS(B263)*(1/'ESTIMATED CCS suppl fig 2 '!C263+1/'CALIBRATION  suppl fig 2'!$D$5)^0.5</f>
        <v>#DIV/0!</v>
      </c>
    </row>
    <row r="264" spans="1:9">
      <c r="A264" s="52"/>
      <c r="B264" s="1"/>
      <c r="C264" s="1"/>
      <c r="D264" s="189"/>
      <c r="E264" s="187" t="e">
        <f>I264*'CALIBRATION  suppl fig 2'!$Q$17</f>
        <v>#DIV/0!</v>
      </c>
      <c r="F264" s="188" t="e">
        <f>(H264*'CALIBRATION  suppl fig 2'!$Q$32+'CALIBRATION  suppl fig 2'!$Q$33)*ABS(B264)*(1/'ESTIMATED CCS suppl fig 2 '!C264+1/'CALIBRATION  suppl fig 2'!$D$5)^0.5</f>
        <v>#DIV/0!</v>
      </c>
      <c r="H264" s="56">
        <f>D264-0.001*'CALIBRATION  suppl fig 2'!$D$4*A264^0.5</f>
        <v>0</v>
      </c>
      <c r="I264" s="56" t="e">
        <f>H264^'CALIBRATION  suppl fig 2'!$Q$15*ABS(B264)*(1/'ESTIMATED CCS suppl fig 2 '!C264+1/'CALIBRATION  suppl fig 2'!$D$5)^0.5</f>
        <v>#DIV/0!</v>
      </c>
    </row>
    <row r="265" spans="1:9">
      <c r="A265" s="52"/>
      <c r="B265" s="1"/>
      <c r="C265" s="1"/>
      <c r="D265" s="189"/>
      <c r="E265" s="187" t="e">
        <f>I265*'CALIBRATION  suppl fig 2'!$Q$17</f>
        <v>#DIV/0!</v>
      </c>
      <c r="F265" s="188" t="e">
        <f>(H265*'CALIBRATION  suppl fig 2'!$Q$32+'CALIBRATION  suppl fig 2'!$Q$33)*ABS(B265)*(1/'ESTIMATED CCS suppl fig 2 '!C265+1/'CALIBRATION  suppl fig 2'!$D$5)^0.5</f>
        <v>#DIV/0!</v>
      </c>
      <c r="H265" s="56">
        <f>D265-0.001*'CALIBRATION  suppl fig 2'!$D$4*A265^0.5</f>
        <v>0</v>
      </c>
      <c r="I265" s="56" t="e">
        <f>H265^'CALIBRATION  suppl fig 2'!$Q$15*ABS(B265)*(1/'ESTIMATED CCS suppl fig 2 '!C265+1/'CALIBRATION  suppl fig 2'!$D$5)^0.5</f>
        <v>#DIV/0!</v>
      </c>
    </row>
    <row r="266" spans="1:9">
      <c r="A266" s="52"/>
      <c r="B266" s="1"/>
      <c r="C266" s="1"/>
      <c r="D266" s="189"/>
      <c r="E266" s="187" t="e">
        <f>I266*'CALIBRATION  suppl fig 2'!$Q$17</f>
        <v>#DIV/0!</v>
      </c>
      <c r="F266" s="188" t="e">
        <f>(H266*'CALIBRATION  suppl fig 2'!$Q$32+'CALIBRATION  suppl fig 2'!$Q$33)*ABS(B266)*(1/'ESTIMATED CCS suppl fig 2 '!C266+1/'CALIBRATION  suppl fig 2'!$D$5)^0.5</f>
        <v>#DIV/0!</v>
      </c>
      <c r="H266" s="56">
        <f>D266-0.001*'CALIBRATION  suppl fig 2'!$D$4*A266^0.5</f>
        <v>0</v>
      </c>
      <c r="I266" s="56" t="e">
        <f>H266^'CALIBRATION  suppl fig 2'!$Q$15*ABS(B266)*(1/'ESTIMATED CCS suppl fig 2 '!C266+1/'CALIBRATION  suppl fig 2'!$D$5)^0.5</f>
        <v>#DIV/0!</v>
      </c>
    </row>
    <row r="267" spans="1:9">
      <c r="A267" s="52"/>
      <c r="B267" s="1"/>
      <c r="C267" s="1"/>
      <c r="D267" s="189"/>
      <c r="E267" s="187" t="e">
        <f>I267*'CALIBRATION  suppl fig 2'!$Q$17</f>
        <v>#DIV/0!</v>
      </c>
      <c r="F267" s="188" t="e">
        <f>(H267*'CALIBRATION  suppl fig 2'!$Q$32+'CALIBRATION  suppl fig 2'!$Q$33)*ABS(B267)*(1/'ESTIMATED CCS suppl fig 2 '!C267+1/'CALIBRATION  suppl fig 2'!$D$5)^0.5</f>
        <v>#DIV/0!</v>
      </c>
      <c r="H267" s="56">
        <f>D267-0.001*'CALIBRATION  suppl fig 2'!$D$4*A267^0.5</f>
        <v>0</v>
      </c>
      <c r="I267" s="56" t="e">
        <f>H267^'CALIBRATION  suppl fig 2'!$Q$15*ABS(B267)*(1/'ESTIMATED CCS suppl fig 2 '!C267+1/'CALIBRATION  suppl fig 2'!$D$5)^0.5</f>
        <v>#DIV/0!</v>
      </c>
    </row>
    <row r="268" spans="1:9">
      <c r="A268" s="52"/>
      <c r="B268" s="1"/>
      <c r="C268" s="1"/>
      <c r="D268" s="189"/>
      <c r="E268" s="187" t="e">
        <f>I268*'CALIBRATION  suppl fig 2'!$Q$17</f>
        <v>#DIV/0!</v>
      </c>
      <c r="F268" s="188" t="e">
        <f>(H268*'CALIBRATION  suppl fig 2'!$Q$32+'CALIBRATION  suppl fig 2'!$Q$33)*ABS(B268)*(1/'ESTIMATED CCS suppl fig 2 '!C268+1/'CALIBRATION  suppl fig 2'!$D$5)^0.5</f>
        <v>#DIV/0!</v>
      </c>
      <c r="H268" s="56">
        <f>D268-0.001*'CALIBRATION  suppl fig 2'!$D$4*A268^0.5</f>
        <v>0</v>
      </c>
      <c r="I268" s="56" t="e">
        <f>H268^'CALIBRATION  suppl fig 2'!$Q$15*ABS(B268)*(1/'ESTIMATED CCS suppl fig 2 '!C268+1/'CALIBRATION  suppl fig 2'!$D$5)^0.5</f>
        <v>#DIV/0!</v>
      </c>
    </row>
    <row r="269" spans="1:9">
      <c r="A269" s="52"/>
      <c r="B269" s="1"/>
      <c r="C269" s="1"/>
      <c r="D269" s="189"/>
      <c r="E269" s="187" t="e">
        <f>I269*'CALIBRATION  suppl fig 2'!$Q$17</f>
        <v>#DIV/0!</v>
      </c>
      <c r="F269" s="188" t="e">
        <f>(H269*'CALIBRATION  suppl fig 2'!$Q$32+'CALIBRATION  suppl fig 2'!$Q$33)*ABS(B269)*(1/'ESTIMATED CCS suppl fig 2 '!C269+1/'CALIBRATION  suppl fig 2'!$D$5)^0.5</f>
        <v>#DIV/0!</v>
      </c>
      <c r="H269" s="56">
        <f>D269-0.001*'CALIBRATION  suppl fig 2'!$D$4*A269^0.5</f>
        <v>0</v>
      </c>
      <c r="I269" s="56" t="e">
        <f>H269^'CALIBRATION  suppl fig 2'!$Q$15*ABS(B269)*(1/'ESTIMATED CCS suppl fig 2 '!C269+1/'CALIBRATION  suppl fig 2'!$D$5)^0.5</f>
        <v>#DIV/0!</v>
      </c>
    </row>
    <row r="270" spans="1:9">
      <c r="A270" s="52"/>
      <c r="B270" s="1"/>
      <c r="C270" s="1"/>
      <c r="D270" s="189"/>
      <c r="E270" s="187" t="e">
        <f>I270*'CALIBRATION  suppl fig 2'!$Q$17</f>
        <v>#DIV/0!</v>
      </c>
      <c r="F270" s="188" t="e">
        <f>(H270*'CALIBRATION  suppl fig 2'!$Q$32+'CALIBRATION  suppl fig 2'!$Q$33)*ABS(B270)*(1/'ESTIMATED CCS suppl fig 2 '!C270+1/'CALIBRATION  suppl fig 2'!$D$5)^0.5</f>
        <v>#DIV/0!</v>
      </c>
      <c r="H270" s="56">
        <f>D270-0.001*'CALIBRATION  suppl fig 2'!$D$4*A270^0.5</f>
        <v>0</v>
      </c>
      <c r="I270" s="56" t="e">
        <f>H270^'CALIBRATION  suppl fig 2'!$Q$15*ABS(B270)*(1/'ESTIMATED CCS suppl fig 2 '!C270+1/'CALIBRATION  suppl fig 2'!$D$5)^0.5</f>
        <v>#DIV/0!</v>
      </c>
    </row>
    <row r="271" spans="1:9">
      <c r="A271" s="52"/>
      <c r="B271" s="1"/>
      <c r="C271" s="1"/>
      <c r="D271" s="189"/>
      <c r="E271" s="187" t="e">
        <f>I271*'CALIBRATION  suppl fig 2'!$Q$17</f>
        <v>#DIV/0!</v>
      </c>
      <c r="F271" s="188" t="e">
        <f>(H271*'CALIBRATION  suppl fig 2'!$Q$32+'CALIBRATION  suppl fig 2'!$Q$33)*ABS(B271)*(1/'ESTIMATED CCS suppl fig 2 '!C271+1/'CALIBRATION  suppl fig 2'!$D$5)^0.5</f>
        <v>#DIV/0!</v>
      </c>
      <c r="H271" s="56">
        <f>D271-0.001*'CALIBRATION  suppl fig 2'!$D$4*A271^0.5</f>
        <v>0</v>
      </c>
      <c r="I271" s="56" t="e">
        <f>H271^'CALIBRATION  suppl fig 2'!$Q$15*ABS(B271)*(1/'ESTIMATED CCS suppl fig 2 '!C271+1/'CALIBRATION  suppl fig 2'!$D$5)^0.5</f>
        <v>#DIV/0!</v>
      </c>
    </row>
    <row r="272" spans="1:9">
      <c r="A272" s="52"/>
      <c r="B272" s="1"/>
      <c r="C272" s="1"/>
      <c r="D272" s="189"/>
      <c r="E272" s="187" t="e">
        <f>I272*'CALIBRATION  suppl fig 2'!$Q$17</f>
        <v>#DIV/0!</v>
      </c>
      <c r="F272" s="188" t="e">
        <f>(H272*'CALIBRATION  suppl fig 2'!$Q$32+'CALIBRATION  suppl fig 2'!$Q$33)*ABS(B272)*(1/'ESTIMATED CCS suppl fig 2 '!C272+1/'CALIBRATION  suppl fig 2'!$D$5)^0.5</f>
        <v>#DIV/0!</v>
      </c>
      <c r="H272" s="56">
        <f>D272-0.001*'CALIBRATION  suppl fig 2'!$D$4*A272^0.5</f>
        <v>0</v>
      </c>
      <c r="I272" s="56" t="e">
        <f>H272^'CALIBRATION  suppl fig 2'!$Q$15*ABS(B272)*(1/'ESTIMATED CCS suppl fig 2 '!C272+1/'CALIBRATION  suppl fig 2'!$D$5)^0.5</f>
        <v>#DIV/0!</v>
      </c>
    </row>
    <row r="273" spans="1:9">
      <c r="A273" s="52"/>
      <c r="B273" s="1"/>
      <c r="C273" s="1"/>
      <c r="D273" s="189"/>
      <c r="E273" s="187" t="e">
        <f>I273*'CALIBRATION  suppl fig 2'!$Q$17</f>
        <v>#DIV/0!</v>
      </c>
      <c r="F273" s="188" t="e">
        <f>(H273*'CALIBRATION  suppl fig 2'!$Q$32+'CALIBRATION  suppl fig 2'!$Q$33)*ABS(B273)*(1/'ESTIMATED CCS suppl fig 2 '!C273+1/'CALIBRATION  suppl fig 2'!$D$5)^0.5</f>
        <v>#DIV/0!</v>
      </c>
      <c r="H273" s="56">
        <f>D273-0.001*'CALIBRATION  suppl fig 2'!$D$4*A273^0.5</f>
        <v>0</v>
      </c>
      <c r="I273" s="56" t="e">
        <f>H273^'CALIBRATION  suppl fig 2'!$Q$15*ABS(B273)*(1/'ESTIMATED CCS suppl fig 2 '!C273+1/'CALIBRATION  suppl fig 2'!$D$5)^0.5</f>
        <v>#DIV/0!</v>
      </c>
    </row>
    <row r="274" spans="1:9">
      <c r="A274" s="52"/>
      <c r="B274" s="1"/>
      <c r="C274" s="1"/>
      <c r="D274" s="189"/>
      <c r="E274" s="187" t="e">
        <f>I274*'CALIBRATION  suppl fig 2'!$Q$17</f>
        <v>#DIV/0!</v>
      </c>
      <c r="F274" s="188" t="e">
        <f>(H274*'CALIBRATION  suppl fig 2'!$Q$32+'CALIBRATION  suppl fig 2'!$Q$33)*ABS(B274)*(1/'ESTIMATED CCS suppl fig 2 '!C274+1/'CALIBRATION  suppl fig 2'!$D$5)^0.5</f>
        <v>#DIV/0!</v>
      </c>
      <c r="H274" s="56">
        <f>D274-0.001*'CALIBRATION  suppl fig 2'!$D$4*A274^0.5</f>
        <v>0</v>
      </c>
      <c r="I274" s="56" t="e">
        <f>H274^'CALIBRATION  suppl fig 2'!$Q$15*ABS(B274)*(1/'ESTIMATED CCS suppl fig 2 '!C274+1/'CALIBRATION  suppl fig 2'!$D$5)^0.5</f>
        <v>#DIV/0!</v>
      </c>
    </row>
    <row r="275" spans="1:9">
      <c r="A275" s="52"/>
      <c r="B275" s="1"/>
      <c r="C275" s="1"/>
      <c r="D275" s="189"/>
      <c r="E275" s="187" t="e">
        <f>I275*'CALIBRATION  suppl fig 2'!$Q$17</f>
        <v>#DIV/0!</v>
      </c>
      <c r="F275" s="188" t="e">
        <f>(H275*'CALIBRATION  suppl fig 2'!$Q$32+'CALIBRATION  suppl fig 2'!$Q$33)*ABS(B275)*(1/'ESTIMATED CCS suppl fig 2 '!C275+1/'CALIBRATION  suppl fig 2'!$D$5)^0.5</f>
        <v>#DIV/0!</v>
      </c>
      <c r="H275" s="56">
        <f>D275-0.001*'CALIBRATION  suppl fig 2'!$D$4*A275^0.5</f>
        <v>0</v>
      </c>
      <c r="I275" s="56" t="e">
        <f>H275^'CALIBRATION  suppl fig 2'!$Q$15*ABS(B275)*(1/'ESTIMATED CCS suppl fig 2 '!C275+1/'CALIBRATION  suppl fig 2'!$D$5)^0.5</f>
        <v>#DIV/0!</v>
      </c>
    </row>
    <row r="276" spans="1:9">
      <c r="A276" s="52"/>
      <c r="B276" s="1"/>
      <c r="C276" s="1"/>
      <c r="D276" s="189"/>
      <c r="E276" s="187" t="e">
        <f>I276*'CALIBRATION  suppl fig 2'!$Q$17</f>
        <v>#DIV/0!</v>
      </c>
      <c r="F276" s="188" t="e">
        <f>(H276*'CALIBRATION  suppl fig 2'!$Q$32+'CALIBRATION  suppl fig 2'!$Q$33)*ABS(B276)*(1/'ESTIMATED CCS suppl fig 2 '!C276+1/'CALIBRATION  suppl fig 2'!$D$5)^0.5</f>
        <v>#DIV/0!</v>
      </c>
      <c r="H276" s="56">
        <f>D276-0.001*'CALIBRATION  suppl fig 2'!$D$4*A276^0.5</f>
        <v>0</v>
      </c>
      <c r="I276" s="56" t="e">
        <f>H276^'CALIBRATION  suppl fig 2'!$Q$15*ABS(B276)*(1/'ESTIMATED CCS suppl fig 2 '!C276+1/'CALIBRATION  suppl fig 2'!$D$5)^0.5</f>
        <v>#DIV/0!</v>
      </c>
    </row>
    <row r="277" spans="1:9">
      <c r="A277" s="52"/>
      <c r="B277" s="1"/>
      <c r="C277" s="1"/>
      <c r="D277" s="189"/>
      <c r="E277" s="187" t="e">
        <f>I277*'CALIBRATION  suppl fig 2'!$Q$17</f>
        <v>#DIV/0!</v>
      </c>
      <c r="F277" s="188" t="e">
        <f>(H277*'CALIBRATION  suppl fig 2'!$Q$32+'CALIBRATION  suppl fig 2'!$Q$33)*ABS(B277)*(1/'ESTIMATED CCS suppl fig 2 '!C277+1/'CALIBRATION  suppl fig 2'!$D$5)^0.5</f>
        <v>#DIV/0!</v>
      </c>
      <c r="H277" s="56">
        <f>D277-0.001*'CALIBRATION  suppl fig 2'!$D$4*A277^0.5</f>
        <v>0</v>
      </c>
      <c r="I277" s="56" t="e">
        <f>H277^'CALIBRATION  suppl fig 2'!$Q$15*ABS(B277)*(1/'ESTIMATED CCS suppl fig 2 '!C277+1/'CALIBRATION  suppl fig 2'!$D$5)^0.5</f>
        <v>#DIV/0!</v>
      </c>
    </row>
    <row r="278" spans="1:9">
      <c r="A278" s="52"/>
      <c r="B278" s="1"/>
      <c r="C278" s="1"/>
      <c r="D278" s="189"/>
      <c r="E278" s="187" t="e">
        <f>I278*'CALIBRATION  suppl fig 2'!$Q$17</f>
        <v>#DIV/0!</v>
      </c>
      <c r="F278" s="188" t="e">
        <f>(H278*'CALIBRATION  suppl fig 2'!$Q$32+'CALIBRATION  suppl fig 2'!$Q$33)*ABS(B278)*(1/'ESTIMATED CCS suppl fig 2 '!C278+1/'CALIBRATION  suppl fig 2'!$D$5)^0.5</f>
        <v>#DIV/0!</v>
      </c>
      <c r="H278" s="56">
        <f>D278-0.001*'CALIBRATION  suppl fig 2'!$D$4*A278^0.5</f>
        <v>0</v>
      </c>
      <c r="I278" s="56" t="e">
        <f>H278^'CALIBRATION  suppl fig 2'!$Q$15*ABS(B278)*(1/'ESTIMATED CCS suppl fig 2 '!C278+1/'CALIBRATION  suppl fig 2'!$D$5)^0.5</f>
        <v>#DIV/0!</v>
      </c>
    </row>
    <row r="279" spans="1:9">
      <c r="A279" s="52"/>
      <c r="B279" s="1"/>
      <c r="C279" s="1"/>
      <c r="D279" s="189"/>
      <c r="E279" s="187" t="e">
        <f>I279*'CALIBRATION  suppl fig 2'!$Q$17</f>
        <v>#DIV/0!</v>
      </c>
      <c r="F279" s="188" t="e">
        <f>(H279*'CALIBRATION  suppl fig 2'!$Q$32+'CALIBRATION  suppl fig 2'!$Q$33)*ABS(B279)*(1/'ESTIMATED CCS suppl fig 2 '!C279+1/'CALIBRATION  suppl fig 2'!$D$5)^0.5</f>
        <v>#DIV/0!</v>
      </c>
      <c r="H279" s="56">
        <f>D279-0.001*'CALIBRATION  suppl fig 2'!$D$4*A279^0.5</f>
        <v>0</v>
      </c>
      <c r="I279" s="56" t="e">
        <f>H279^'CALIBRATION  suppl fig 2'!$Q$15*ABS(B279)*(1/'ESTIMATED CCS suppl fig 2 '!C279+1/'CALIBRATION  suppl fig 2'!$D$5)^0.5</f>
        <v>#DIV/0!</v>
      </c>
    </row>
    <row r="280" spans="1:9">
      <c r="A280" s="52"/>
      <c r="B280" s="1"/>
      <c r="C280" s="1"/>
      <c r="D280" s="189"/>
      <c r="E280" s="187" t="e">
        <f>I280*'CALIBRATION  suppl fig 2'!$Q$17</f>
        <v>#DIV/0!</v>
      </c>
      <c r="F280" s="188" t="e">
        <f>(H280*'CALIBRATION  suppl fig 2'!$Q$32+'CALIBRATION  suppl fig 2'!$Q$33)*ABS(B280)*(1/'ESTIMATED CCS suppl fig 2 '!C280+1/'CALIBRATION  suppl fig 2'!$D$5)^0.5</f>
        <v>#DIV/0!</v>
      </c>
      <c r="H280" s="56">
        <f>D280-0.001*'CALIBRATION  suppl fig 2'!$D$4*A280^0.5</f>
        <v>0</v>
      </c>
      <c r="I280" s="56" t="e">
        <f>H280^'CALIBRATION  suppl fig 2'!$Q$15*ABS(B280)*(1/'ESTIMATED CCS suppl fig 2 '!C280+1/'CALIBRATION  suppl fig 2'!$D$5)^0.5</f>
        <v>#DIV/0!</v>
      </c>
    </row>
    <row r="281" spans="1:9">
      <c r="A281" s="52"/>
      <c r="B281" s="1"/>
      <c r="C281" s="1"/>
      <c r="D281" s="189"/>
      <c r="E281" s="187" t="e">
        <f>I281*'CALIBRATION  suppl fig 2'!$Q$17</f>
        <v>#DIV/0!</v>
      </c>
      <c r="F281" s="188" t="e">
        <f>(H281*'CALIBRATION  suppl fig 2'!$Q$32+'CALIBRATION  suppl fig 2'!$Q$33)*ABS(B281)*(1/'ESTIMATED CCS suppl fig 2 '!C281+1/'CALIBRATION  suppl fig 2'!$D$5)^0.5</f>
        <v>#DIV/0!</v>
      </c>
      <c r="H281" s="56">
        <f>D281-0.001*'CALIBRATION  suppl fig 2'!$D$4*A281^0.5</f>
        <v>0</v>
      </c>
      <c r="I281" s="56" t="e">
        <f>H281^'CALIBRATION  suppl fig 2'!$Q$15*ABS(B281)*(1/'ESTIMATED CCS suppl fig 2 '!C281+1/'CALIBRATION  suppl fig 2'!$D$5)^0.5</f>
        <v>#DIV/0!</v>
      </c>
    </row>
    <row r="282" spans="1:9">
      <c r="A282" s="52"/>
      <c r="B282" s="1"/>
      <c r="C282" s="1"/>
      <c r="D282" s="189"/>
      <c r="E282" s="187" t="e">
        <f>I282*'CALIBRATION  suppl fig 2'!$Q$17</f>
        <v>#DIV/0!</v>
      </c>
      <c r="F282" s="188" t="e">
        <f>(H282*'CALIBRATION  suppl fig 2'!$Q$32+'CALIBRATION  suppl fig 2'!$Q$33)*ABS(B282)*(1/'ESTIMATED CCS suppl fig 2 '!C282+1/'CALIBRATION  suppl fig 2'!$D$5)^0.5</f>
        <v>#DIV/0!</v>
      </c>
      <c r="H282" s="56">
        <f>D282-0.001*'CALIBRATION  suppl fig 2'!$D$4*A282^0.5</f>
        <v>0</v>
      </c>
      <c r="I282" s="56" t="e">
        <f>H282^'CALIBRATION  suppl fig 2'!$Q$15*ABS(B282)*(1/'ESTIMATED CCS suppl fig 2 '!C282+1/'CALIBRATION  suppl fig 2'!$D$5)^0.5</f>
        <v>#DIV/0!</v>
      </c>
    </row>
    <row r="283" spans="1:9">
      <c r="A283" s="52"/>
      <c r="B283" s="1"/>
      <c r="C283" s="1"/>
      <c r="D283" s="189"/>
      <c r="E283" s="187" t="e">
        <f>I283*'CALIBRATION  suppl fig 2'!$Q$17</f>
        <v>#DIV/0!</v>
      </c>
      <c r="F283" s="188" t="e">
        <f>(H283*'CALIBRATION  suppl fig 2'!$Q$32+'CALIBRATION  suppl fig 2'!$Q$33)*ABS(B283)*(1/'ESTIMATED CCS suppl fig 2 '!C283+1/'CALIBRATION  suppl fig 2'!$D$5)^0.5</f>
        <v>#DIV/0!</v>
      </c>
      <c r="H283" s="56">
        <f>D283-0.001*'CALIBRATION  suppl fig 2'!$D$4*A283^0.5</f>
        <v>0</v>
      </c>
      <c r="I283" s="56" t="e">
        <f>H283^'CALIBRATION  suppl fig 2'!$Q$15*ABS(B283)*(1/'ESTIMATED CCS suppl fig 2 '!C283+1/'CALIBRATION  suppl fig 2'!$D$5)^0.5</f>
        <v>#DIV/0!</v>
      </c>
    </row>
    <row r="284" spans="1:9">
      <c r="A284" s="52"/>
      <c r="B284" s="1"/>
      <c r="C284" s="1"/>
      <c r="D284" s="189"/>
      <c r="E284" s="187" t="e">
        <f>I284*'CALIBRATION  suppl fig 2'!$Q$17</f>
        <v>#DIV/0!</v>
      </c>
      <c r="F284" s="188" t="e">
        <f>(H284*'CALIBRATION  suppl fig 2'!$Q$32+'CALIBRATION  suppl fig 2'!$Q$33)*ABS(B284)*(1/'ESTIMATED CCS suppl fig 2 '!C284+1/'CALIBRATION  suppl fig 2'!$D$5)^0.5</f>
        <v>#DIV/0!</v>
      </c>
      <c r="H284" s="56">
        <f>D284-0.001*'CALIBRATION  suppl fig 2'!$D$4*A284^0.5</f>
        <v>0</v>
      </c>
      <c r="I284" s="56" t="e">
        <f>H284^'CALIBRATION  suppl fig 2'!$Q$15*ABS(B284)*(1/'ESTIMATED CCS suppl fig 2 '!C284+1/'CALIBRATION  suppl fig 2'!$D$5)^0.5</f>
        <v>#DIV/0!</v>
      </c>
    </row>
    <row r="285" spans="1:9">
      <c r="A285" s="52"/>
      <c r="B285" s="1"/>
      <c r="C285" s="1"/>
      <c r="D285" s="189"/>
      <c r="E285" s="187" t="e">
        <f>I285*'CALIBRATION  suppl fig 2'!$Q$17</f>
        <v>#DIV/0!</v>
      </c>
      <c r="F285" s="188" t="e">
        <f>(H285*'CALIBRATION  suppl fig 2'!$Q$32+'CALIBRATION  suppl fig 2'!$Q$33)*ABS(B285)*(1/'ESTIMATED CCS suppl fig 2 '!C285+1/'CALIBRATION  suppl fig 2'!$D$5)^0.5</f>
        <v>#DIV/0!</v>
      </c>
      <c r="H285" s="56">
        <f>D285-0.001*'CALIBRATION  suppl fig 2'!$D$4*A285^0.5</f>
        <v>0</v>
      </c>
      <c r="I285" s="56" t="e">
        <f>H285^'CALIBRATION  suppl fig 2'!$Q$15*ABS(B285)*(1/'ESTIMATED CCS suppl fig 2 '!C285+1/'CALIBRATION  suppl fig 2'!$D$5)^0.5</f>
        <v>#DIV/0!</v>
      </c>
    </row>
    <row r="286" spans="1:9">
      <c r="A286" s="52"/>
      <c r="B286" s="1"/>
      <c r="C286" s="1"/>
      <c r="D286" s="189"/>
      <c r="E286" s="187" t="e">
        <f>I286*'CALIBRATION  suppl fig 2'!$Q$17</f>
        <v>#DIV/0!</v>
      </c>
      <c r="F286" s="188" t="e">
        <f>(H286*'CALIBRATION  suppl fig 2'!$Q$32+'CALIBRATION  suppl fig 2'!$Q$33)*ABS(B286)*(1/'ESTIMATED CCS suppl fig 2 '!C286+1/'CALIBRATION  suppl fig 2'!$D$5)^0.5</f>
        <v>#DIV/0!</v>
      </c>
      <c r="H286" s="56">
        <f>D286-0.001*'CALIBRATION  suppl fig 2'!$D$4*A286^0.5</f>
        <v>0</v>
      </c>
      <c r="I286" s="56" t="e">
        <f>H286^'CALIBRATION  suppl fig 2'!$Q$15*ABS(B286)*(1/'ESTIMATED CCS suppl fig 2 '!C286+1/'CALIBRATION  suppl fig 2'!$D$5)^0.5</f>
        <v>#DIV/0!</v>
      </c>
    </row>
    <row r="287" spans="1:9">
      <c r="A287" s="52"/>
      <c r="B287" s="1"/>
      <c r="C287" s="1"/>
      <c r="D287" s="189"/>
      <c r="E287" s="187" t="e">
        <f>I287*'CALIBRATION  suppl fig 2'!$Q$17</f>
        <v>#DIV/0!</v>
      </c>
      <c r="F287" s="188" t="e">
        <f>(H287*'CALIBRATION  suppl fig 2'!$Q$32+'CALIBRATION  suppl fig 2'!$Q$33)*ABS(B287)*(1/'ESTIMATED CCS suppl fig 2 '!C287+1/'CALIBRATION  suppl fig 2'!$D$5)^0.5</f>
        <v>#DIV/0!</v>
      </c>
      <c r="H287" s="56">
        <f>D287-0.001*'CALIBRATION  suppl fig 2'!$D$4*A287^0.5</f>
        <v>0</v>
      </c>
      <c r="I287" s="56" t="e">
        <f>H287^'CALIBRATION  suppl fig 2'!$Q$15*ABS(B287)*(1/'ESTIMATED CCS suppl fig 2 '!C287+1/'CALIBRATION  suppl fig 2'!$D$5)^0.5</f>
        <v>#DIV/0!</v>
      </c>
    </row>
    <row r="288" spans="1:9">
      <c r="A288" s="52"/>
      <c r="B288" s="1"/>
      <c r="C288" s="1"/>
      <c r="D288" s="189"/>
      <c r="E288" s="187" t="e">
        <f>I288*'CALIBRATION  suppl fig 2'!$Q$17</f>
        <v>#DIV/0!</v>
      </c>
      <c r="F288" s="188" t="e">
        <f>(H288*'CALIBRATION  suppl fig 2'!$Q$32+'CALIBRATION  suppl fig 2'!$Q$33)*ABS(B288)*(1/'ESTIMATED CCS suppl fig 2 '!C288+1/'CALIBRATION  suppl fig 2'!$D$5)^0.5</f>
        <v>#DIV/0!</v>
      </c>
      <c r="H288" s="56">
        <f>D288-0.001*'CALIBRATION  suppl fig 2'!$D$4*A288^0.5</f>
        <v>0</v>
      </c>
      <c r="I288" s="56" t="e">
        <f>H288^'CALIBRATION  suppl fig 2'!$Q$15*ABS(B288)*(1/'ESTIMATED CCS suppl fig 2 '!C288+1/'CALIBRATION  suppl fig 2'!$D$5)^0.5</f>
        <v>#DIV/0!</v>
      </c>
    </row>
    <row r="289" spans="1:9">
      <c r="A289" s="52"/>
      <c r="B289" s="1"/>
      <c r="C289" s="1"/>
      <c r="D289" s="189"/>
      <c r="E289" s="187" t="e">
        <f>I289*'CALIBRATION  suppl fig 2'!$Q$17</f>
        <v>#DIV/0!</v>
      </c>
      <c r="F289" s="188" t="e">
        <f>(H289*'CALIBRATION  suppl fig 2'!$Q$32+'CALIBRATION  suppl fig 2'!$Q$33)*ABS(B289)*(1/'ESTIMATED CCS suppl fig 2 '!C289+1/'CALIBRATION  suppl fig 2'!$D$5)^0.5</f>
        <v>#DIV/0!</v>
      </c>
      <c r="H289" s="56">
        <f>D289-0.001*'CALIBRATION  suppl fig 2'!$D$4*A289^0.5</f>
        <v>0</v>
      </c>
      <c r="I289" s="56" t="e">
        <f>H289^'CALIBRATION  suppl fig 2'!$Q$15*ABS(B289)*(1/'ESTIMATED CCS suppl fig 2 '!C289+1/'CALIBRATION  suppl fig 2'!$D$5)^0.5</f>
        <v>#DIV/0!</v>
      </c>
    </row>
    <row r="290" spans="1:9">
      <c r="A290" s="52"/>
      <c r="B290" s="1"/>
      <c r="C290" s="1"/>
      <c r="D290" s="189"/>
      <c r="E290" s="187" t="e">
        <f>I290*'CALIBRATION  suppl fig 2'!$Q$17</f>
        <v>#DIV/0!</v>
      </c>
      <c r="F290" s="188" t="e">
        <f>(H290*'CALIBRATION  suppl fig 2'!$Q$32+'CALIBRATION  suppl fig 2'!$Q$33)*ABS(B290)*(1/'ESTIMATED CCS suppl fig 2 '!C290+1/'CALIBRATION  suppl fig 2'!$D$5)^0.5</f>
        <v>#DIV/0!</v>
      </c>
      <c r="H290" s="56">
        <f>D290-0.001*'CALIBRATION  suppl fig 2'!$D$4*A290^0.5</f>
        <v>0</v>
      </c>
      <c r="I290" s="56" t="e">
        <f>H290^'CALIBRATION  suppl fig 2'!$Q$15*ABS(B290)*(1/'ESTIMATED CCS suppl fig 2 '!C290+1/'CALIBRATION  suppl fig 2'!$D$5)^0.5</f>
        <v>#DIV/0!</v>
      </c>
    </row>
    <row r="291" spans="1:9">
      <c r="A291" s="52"/>
      <c r="B291" s="1"/>
      <c r="C291" s="1"/>
      <c r="D291" s="189"/>
      <c r="E291" s="187" t="e">
        <f>I291*'CALIBRATION  suppl fig 2'!$Q$17</f>
        <v>#DIV/0!</v>
      </c>
      <c r="F291" s="188" t="e">
        <f>(H291*'CALIBRATION  suppl fig 2'!$Q$32+'CALIBRATION  suppl fig 2'!$Q$33)*ABS(B291)*(1/'ESTIMATED CCS suppl fig 2 '!C291+1/'CALIBRATION  suppl fig 2'!$D$5)^0.5</f>
        <v>#DIV/0!</v>
      </c>
      <c r="H291" s="56">
        <f>D291-0.001*'CALIBRATION  suppl fig 2'!$D$4*A291^0.5</f>
        <v>0</v>
      </c>
      <c r="I291" s="56" t="e">
        <f>H291^'CALIBRATION  suppl fig 2'!$Q$15*ABS(B291)*(1/'ESTIMATED CCS suppl fig 2 '!C291+1/'CALIBRATION  suppl fig 2'!$D$5)^0.5</f>
        <v>#DIV/0!</v>
      </c>
    </row>
    <row r="292" spans="1:9">
      <c r="A292" s="52"/>
      <c r="B292" s="1"/>
      <c r="C292" s="1"/>
      <c r="D292" s="189"/>
      <c r="E292" s="187" t="e">
        <f>I292*'CALIBRATION  suppl fig 2'!$Q$17</f>
        <v>#DIV/0!</v>
      </c>
      <c r="F292" s="188" t="e">
        <f>(H292*'CALIBRATION  suppl fig 2'!$Q$32+'CALIBRATION  suppl fig 2'!$Q$33)*ABS(B292)*(1/'ESTIMATED CCS suppl fig 2 '!C292+1/'CALIBRATION  suppl fig 2'!$D$5)^0.5</f>
        <v>#DIV/0!</v>
      </c>
      <c r="H292" s="56">
        <f>D292-0.001*'CALIBRATION  suppl fig 2'!$D$4*A292^0.5</f>
        <v>0</v>
      </c>
      <c r="I292" s="56" t="e">
        <f>H292^'CALIBRATION  suppl fig 2'!$Q$15*ABS(B292)*(1/'ESTIMATED CCS suppl fig 2 '!C292+1/'CALIBRATION  suppl fig 2'!$D$5)^0.5</f>
        <v>#DIV/0!</v>
      </c>
    </row>
    <row r="293" spans="1:9">
      <c r="A293" s="52"/>
      <c r="B293" s="1"/>
      <c r="C293" s="1"/>
      <c r="D293" s="189"/>
      <c r="E293" s="187" t="e">
        <f>I293*'CALIBRATION  suppl fig 2'!$Q$17</f>
        <v>#DIV/0!</v>
      </c>
      <c r="F293" s="188" t="e">
        <f>(H293*'CALIBRATION  suppl fig 2'!$Q$32+'CALIBRATION  suppl fig 2'!$Q$33)*ABS(B293)*(1/'ESTIMATED CCS suppl fig 2 '!C293+1/'CALIBRATION  suppl fig 2'!$D$5)^0.5</f>
        <v>#DIV/0!</v>
      </c>
      <c r="H293" s="56">
        <f>D293-0.001*'CALIBRATION  suppl fig 2'!$D$4*A293^0.5</f>
        <v>0</v>
      </c>
      <c r="I293" s="56" t="e">
        <f>H293^'CALIBRATION  suppl fig 2'!$Q$15*ABS(B293)*(1/'ESTIMATED CCS suppl fig 2 '!C293+1/'CALIBRATION  suppl fig 2'!$D$5)^0.5</f>
        <v>#DIV/0!</v>
      </c>
    </row>
    <row r="294" spans="1:9">
      <c r="A294" s="52"/>
      <c r="B294" s="1"/>
      <c r="C294" s="1"/>
      <c r="D294" s="189"/>
      <c r="E294" s="187" t="e">
        <f>I294*'CALIBRATION  suppl fig 2'!$Q$17</f>
        <v>#DIV/0!</v>
      </c>
      <c r="F294" s="188" t="e">
        <f>(H294*'CALIBRATION  suppl fig 2'!$Q$32+'CALIBRATION  suppl fig 2'!$Q$33)*ABS(B294)*(1/'ESTIMATED CCS suppl fig 2 '!C294+1/'CALIBRATION  suppl fig 2'!$D$5)^0.5</f>
        <v>#DIV/0!</v>
      </c>
      <c r="H294" s="56">
        <f>D294-0.001*'CALIBRATION  suppl fig 2'!$D$4*A294^0.5</f>
        <v>0</v>
      </c>
      <c r="I294" s="56" t="e">
        <f>H294^'CALIBRATION  suppl fig 2'!$Q$15*ABS(B294)*(1/'ESTIMATED CCS suppl fig 2 '!C294+1/'CALIBRATION  suppl fig 2'!$D$5)^0.5</f>
        <v>#DIV/0!</v>
      </c>
    </row>
    <row r="295" spans="1:9">
      <c r="A295" s="52"/>
      <c r="B295" s="1"/>
      <c r="C295" s="1"/>
      <c r="D295" s="189"/>
      <c r="E295" s="187" t="e">
        <f>I295*'CALIBRATION  suppl fig 2'!$Q$17</f>
        <v>#DIV/0!</v>
      </c>
      <c r="F295" s="188" t="e">
        <f>(H295*'CALIBRATION  suppl fig 2'!$Q$32+'CALIBRATION  suppl fig 2'!$Q$33)*ABS(B295)*(1/'ESTIMATED CCS suppl fig 2 '!C295+1/'CALIBRATION  suppl fig 2'!$D$5)^0.5</f>
        <v>#DIV/0!</v>
      </c>
      <c r="H295" s="56">
        <f>D295-0.001*'CALIBRATION  suppl fig 2'!$D$4*A295^0.5</f>
        <v>0</v>
      </c>
      <c r="I295" s="56" t="e">
        <f>H295^'CALIBRATION  suppl fig 2'!$Q$15*ABS(B295)*(1/'ESTIMATED CCS suppl fig 2 '!C295+1/'CALIBRATION  suppl fig 2'!$D$5)^0.5</f>
        <v>#DIV/0!</v>
      </c>
    </row>
    <row r="296" spans="1:9">
      <c r="A296" s="52"/>
      <c r="B296" s="1"/>
      <c r="C296" s="1"/>
      <c r="D296" s="189"/>
      <c r="E296" s="187" t="e">
        <f>I296*'CALIBRATION  suppl fig 2'!$Q$17</f>
        <v>#DIV/0!</v>
      </c>
      <c r="F296" s="188" t="e">
        <f>(H296*'CALIBRATION  suppl fig 2'!$Q$32+'CALIBRATION  suppl fig 2'!$Q$33)*ABS(B296)*(1/'ESTIMATED CCS suppl fig 2 '!C296+1/'CALIBRATION  suppl fig 2'!$D$5)^0.5</f>
        <v>#DIV/0!</v>
      </c>
      <c r="H296" s="56">
        <f>D296-0.001*'CALIBRATION  suppl fig 2'!$D$4*A296^0.5</f>
        <v>0</v>
      </c>
      <c r="I296" s="56" t="e">
        <f>H296^'CALIBRATION  suppl fig 2'!$Q$15*ABS(B296)*(1/'ESTIMATED CCS suppl fig 2 '!C296+1/'CALIBRATION  suppl fig 2'!$D$5)^0.5</f>
        <v>#DIV/0!</v>
      </c>
    </row>
    <row r="297" spans="1:9">
      <c r="A297" s="52"/>
      <c r="B297" s="1"/>
      <c r="C297" s="1"/>
      <c r="D297" s="189"/>
      <c r="E297" s="187" t="e">
        <f>I297*'CALIBRATION  suppl fig 2'!$Q$17</f>
        <v>#DIV/0!</v>
      </c>
      <c r="F297" s="188" t="e">
        <f>(H297*'CALIBRATION  suppl fig 2'!$Q$32+'CALIBRATION  suppl fig 2'!$Q$33)*ABS(B297)*(1/'ESTIMATED CCS suppl fig 2 '!C297+1/'CALIBRATION  suppl fig 2'!$D$5)^0.5</f>
        <v>#DIV/0!</v>
      </c>
      <c r="H297" s="56">
        <f>D297-0.001*'CALIBRATION  suppl fig 2'!$D$4*A297^0.5</f>
        <v>0</v>
      </c>
      <c r="I297" s="56" t="e">
        <f>H297^'CALIBRATION  suppl fig 2'!$Q$15*ABS(B297)*(1/'ESTIMATED CCS suppl fig 2 '!C297+1/'CALIBRATION  suppl fig 2'!$D$5)^0.5</f>
        <v>#DIV/0!</v>
      </c>
    </row>
    <row r="298" spans="1:9">
      <c r="A298" s="52"/>
      <c r="B298" s="1"/>
      <c r="C298" s="1"/>
      <c r="D298" s="189"/>
      <c r="E298" s="187" t="e">
        <f>I298*'CALIBRATION  suppl fig 2'!$Q$17</f>
        <v>#DIV/0!</v>
      </c>
      <c r="F298" s="188" t="e">
        <f>(H298*'CALIBRATION  suppl fig 2'!$Q$32+'CALIBRATION  suppl fig 2'!$Q$33)*ABS(B298)*(1/'ESTIMATED CCS suppl fig 2 '!C298+1/'CALIBRATION  suppl fig 2'!$D$5)^0.5</f>
        <v>#DIV/0!</v>
      </c>
      <c r="H298" s="56">
        <f>D298-0.001*'CALIBRATION  suppl fig 2'!$D$4*A298^0.5</f>
        <v>0</v>
      </c>
      <c r="I298" s="56" t="e">
        <f>H298^'CALIBRATION  suppl fig 2'!$Q$15*ABS(B298)*(1/'ESTIMATED CCS suppl fig 2 '!C298+1/'CALIBRATION  suppl fig 2'!$D$5)^0.5</f>
        <v>#DIV/0!</v>
      </c>
    </row>
    <row r="299" spans="1:9">
      <c r="A299" s="52"/>
      <c r="B299" s="1"/>
      <c r="C299" s="1"/>
      <c r="D299" s="189"/>
      <c r="E299" s="187" t="e">
        <f>I299*'CALIBRATION  suppl fig 2'!$Q$17</f>
        <v>#DIV/0!</v>
      </c>
      <c r="F299" s="188" t="e">
        <f>(H299*'CALIBRATION  suppl fig 2'!$Q$32+'CALIBRATION  suppl fig 2'!$Q$33)*ABS(B299)*(1/'ESTIMATED CCS suppl fig 2 '!C299+1/'CALIBRATION  suppl fig 2'!$D$5)^0.5</f>
        <v>#DIV/0!</v>
      </c>
      <c r="H299" s="56">
        <f>D299-0.001*'CALIBRATION  suppl fig 2'!$D$4*A299^0.5</f>
        <v>0</v>
      </c>
      <c r="I299" s="56" t="e">
        <f>H299^'CALIBRATION  suppl fig 2'!$Q$15*ABS(B299)*(1/'ESTIMATED CCS suppl fig 2 '!C299+1/'CALIBRATION  suppl fig 2'!$D$5)^0.5</f>
        <v>#DIV/0!</v>
      </c>
    </row>
    <row r="300" spans="1:9">
      <c r="A300" s="52"/>
      <c r="B300" s="1"/>
      <c r="C300" s="1"/>
      <c r="D300" s="189"/>
      <c r="E300" s="187" t="e">
        <f>I300*'CALIBRATION  suppl fig 2'!$Q$17</f>
        <v>#DIV/0!</v>
      </c>
      <c r="F300" s="188" t="e">
        <f>(H300*'CALIBRATION  suppl fig 2'!$Q$32+'CALIBRATION  suppl fig 2'!$Q$33)*ABS(B300)*(1/'ESTIMATED CCS suppl fig 2 '!C300+1/'CALIBRATION  suppl fig 2'!$D$5)^0.5</f>
        <v>#DIV/0!</v>
      </c>
      <c r="H300" s="56">
        <f>D300-0.001*'CALIBRATION  suppl fig 2'!$D$4*A300^0.5</f>
        <v>0</v>
      </c>
      <c r="I300" s="56" t="e">
        <f>H300^'CALIBRATION  suppl fig 2'!$Q$15*ABS(B300)*(1/'ESTIMATED CCS suppl fig 2 '!C300+1/'CALIBRATION  suppl fig 2'!$D$5)^0.5</f>
        <v>#DIV/0!</v>
      </c>
    </row>
    <row r="301" spans="1:9">
      <c r="A301" s="52"/>
      <c r="B301" s="1"/>
      <c r="C301" s="1"/>
      <c r="D301" s="189"/>
      <c r="E301" s="187" t="e">
        <f>I301*'CALIBRATION  suppl fig 2'!$Q$17</f>
        <v>#DIV/0!</v>
      </c>
      <c r="F301" s="188" t="e">
        <f>(H301*'CALIBRATION  suppl fig 2'!$Q$32+'CALIBRATION  suppl fig 2'!$Q$33)*ABS(B301)*(1/'ESTIMATED CCS suppl fig 2 '!C301+1/'CALIBRATION  suppl fig 2'!$D$5)^0.5</f>
        <v>#DIV/0!</v>
      </c>
      <c r="H301" s="56">
        <f>D301-0.001*'CALIBRATION  suppl fig 2'!$D$4*A301^0.5</f>
        <v>0</v>
      </c>
      <c r="I301" s="56" t="e">
        <f>H301^'CALIBRATION  suppl fig 2'!$Q$15*ABS(B301)*(1/'ESTIMATED CCS suppl fig 2 '!C301+1/'CALIBRATION  suppl fig 2'!$D$5)^0.5</f>
        <v>#DIV/0!</v>
      </c>
    </row>
    <row r="302" spans="1:9">
      <c r="A302" s="52"/>
      <c r="B302" s="1"/>
      <c r="C302" s="1"/>
      <c r="D302" s="189"/>
      <c r="E302" s="187" t="e">
        <f>I302*'CALIBRATION  suppl fig 2'!$Q$17</f>
        <v>#DIV/0!</v>
      </c>
      <c r="F302" s="188" t="e">
        <f>(H302*'CALIBRATION  suppl fig 2'!$Q$32+'CALIBRATION  suppl fig 2'!$Q$33)*ABS(B302)*(1/'ESTIMATED CCS suppl fig 2 '!C302+1/'CALIBRATION  suppl fig 2'!$D$5)^0.5</f>
        <v>#DIV/0!</v>
      </c>
      <c r="H302" s="56">
        <f>D302-0.001*'CALIBRATION  suppl fig 2'!$D$4*A302^0.5</f>
        <v>0</v>
      </c>
      <c r="I302" s="56" t="e">
        <f>H302^'CALIBRATION  suppl fig 2'!$Q$15*ABS(B302)*(1/'ESTIMATED CCS suppl fig 2 '!C302+1/'CALIBRATION  suppl fig 2'!$D$5)^0.5</f>
        <v>#DIV/0!</v>
      </c>
    </row>
    <row r="303" spans="1:9">
      <c r="A303" s="52"/>
      <c r="B303" s="1"/>
      <c r="C303" s="1"/>
      <c r="D303" s="189"/>
      <c r="E303" s="187" t="e">
        <f>I303*'CALIBRATION  suppl fig 2'!$Q$17</f>
        <v>#DIV/0!</v>
      </c>
      <c r="F303" s="188" t="e">
        <f>(H303*'CALIBRATION  suppl fig 2'!$Q$32+'CALIBRATION  suppl fig 2'!$Q$33)*ABS(B303)*(1/'ESTIMATED CCS suppl fig 2 '!C303+1/'CALIBRATION  suppl fig 2'!$D$5)^0.5</f>
        <v>#DIV/0!</v>
      </c>
      <c r="H303" s="56">
        <f>D303-0.001*'CALIBRATION  suppl fig 2'!$D$4*A303^0.5</f>
        <v>0</v>
      </c>
      <c r="I303" s="56" t="e">
        <f>H303^'CALIBRATION  suppl fig 2'!$Q$15*ABS(B303)*(1/'ESTIMATED CCS suppl fig 2 '!C303+1/'CALIBRATION  suppl fig 2'!$D$5)^0.5</f>
        <v>#DIV/0!</v>
      </c>
    </row>
    <row r="304" spans="1:9">
      <c r="A304" s="52"/>
      <c r="B304" s="1"/>
      <c r="C304" s="1"/>
      <c r="D304" s="189"/>
      <c r="E304" s="187" t="e">
        <f>I304*'CALIBRATION  suppl fig 2'!$Q$17</f>
        <v>#DIV/0!</v>
      </c>
      <c r="F304" s="188" t="e">
        <f>(H304*'CALIBRATION  suppl fig 2'!$Q$32+'CALIBRATION  suppl fig 2'!$Q$33)*ABS(B304)*(1/'ESTIMATED CCS suppl fig 2 '!C304+1/'CALIBRATION  suppl fig 2'!$D$5)^0.5</f>
        <v>#DIV/0!</v>
      </c>
      <c r="H304" s="56">
        <f>D304-0.001*'CALIBRATION  suppl fig 2'!$D$4*A304^0.5</f>
        <v>0</v>
      </c>
      <c r="I304" s="56" t="e">
        <f>H304^'CALIBRATION  suppl fig 2'!$Q$15*ABS(B304)*(1/'ESTIMATED CCS suppl fig 2 '!C304+1/'CALIBRATION  suppl fig 2'!$D$5)^0.5</f>
        <v>#DIV/0!</v>
      </c>
    </row>
    <row r="305" spans="1:9">
      <c r="A305" s="52"/>
      <c r="B305" s="1"/>
      <c r="C305" s="1"/>
      <c r="D305" s="189"/>
      <c r="E305" s="187" t="e">
        <f>I305*'CALIBRATION  suppl fig 2'!$Q$17</f>
        <v>#DIV/0!</v>
      </c>
      <c r="F305" s="188" t="e">
        <f>(H305*'CALIBRATION  suppl fig 2'!$Q$32+'CALIBRATION  suppl fig 2'!$Q$33)*ABS(B305)*(1/'ESTIMATED CCS suppl fig 2 '!C305+1/'CALIBRATION  suppl fig 2'!$D$5)^0.5</f>
        <v>#DIV/0!</v>
      </c>
      <c r="H305" s="56">
        <f>D305-0.001*'CALIBRATION  suppl fig 2'!$D$4*A305^0.5</f>
        <v>0</v>
      </c>
      <c r="I305" s="56" t="e">
        <f>H305^'CALIBRATION  suppl fig 2'!$Q$15*ABS(B305)*(1/'ESTIMATED CCS suppl fig 2 '!C305+1/'CALIBRATION  suppl fig 2'!$D$5)^0.5</f>
        <v>#DIV/0!</v>
      </c>
    </row>
    <row r="306" spans="1:9">
      <c r="A306" s="52"/>
      <c r="B306" s="1"/>
      <c r="C306" s="1"/>
      <c r="D306" s="189"/>
      <c r="E306" s="187" t="e">
        <f>I306*'CALIBRATION  suppl fig 2'!$Q$17</f>
        <v>#DIV/0!</v>
      </c>
      <c r="F306" s="188" t="e">
        <f>(H306*'CALIBRATION  suppl fig 2'!$Q$32+'CALIBRATION  suppl fig 2'!$Q$33)*ABS(B306)*(1/'ESTIMATED CCS suppl fig 2 '!C306+1/'CALIBRATION  suppl fig 2'!$D$5)^0.5</f>
        <v>#DIV/0!</v>
      </c>
      <c r="H306" s="56">
        <f>D306-0.001*'CALIBRATION  suppl fig 2'!$D$4*A306^0.5</f>
        <v>0</v>
      </c>
      <c r="I306" s="56" t="e">
        <f>H306^'CALIBRATION  suppl fig 2'!$Q$15*ABS(B306)*(1/'ESTIMATED CCS suppl fig 2 '!C306+1/'CALIBRATION  suppl fig 2'!$D$5)^0.5</f>
        <v>#DIV/0!</v>
      </c>
    </row>
    <row r="307" spans="1:9">
      <c r="A307" s="52"/>
      <c r="B307" s="1"/>
      <c r="C307" s="1"/>
      <c r="D307" s="189"/>
      <c r="E307" s="187" t="e">
        <f>I307*'CALIBRATION  suppl fig 2'!$Q$17</f>
        <v>#DIV/0!</v>
      </c>
      <c r="F307" s="188" t="e">
        <f>(H307*'CALIBRATION  suppl fig 2'!$Q$32+'CALIBRATION  suppl fig 2'!$Q$33)*ABS(B307)*(1/'ESTIMATED CCS suppl fig 2 '!C307+1/'CALIBRATION  suppl fig 2'!$D$5)^0.5</f>
        <v>#DIV/0!</v>
      </c>
      <c r="H307" s="56">
        <f>D307-0.001*'CALIBRATION  suppl fig 2'!$D$4*A307^0.5</f>
        <v>0</v>
      </c>
      <c r="I307" s="56" t="e">
        <f>H307^'CALIBRATION  suppl fig 2'!$Q$15*ABS(B307)*(1/'ESTIMATED CCS suppl fig 2 '!C307+1/'CALIBRATION  suppl fig 2'!$D$5)^0.5</f>
        <v>#DIV/0!</v>
      </c>
    </row>
    <row r="308" spans="1:9">
      <c r="A308" s="52"/>
      <c r="B308" s="1"/>
      <c r="C308" s="1"/>
      <c r="D308" s="189"/>
      <c r="E308" s="187" t="e">
        <f>I308*'CALIBRATION  suppl fig 2'!$Q$17</f>
        <v>#DIV/0!</v>
      </c>
      <c r="F308" s="188" t="e">
        <f>(H308*'CALIBRATION  suppl fig 2'!$Q$32+'CALIBRATION  suppl fig 2'!$Q$33)*ABS(B308)*(1/'ESTIMATED CCS suppl fig 2 '!C308+1/'CALIBRATION  suppl fig 2'!$D$5)^0.5</f>
        <v>#DIV/0!</v>
      </c>
      <c r="H308" s="56">
        <f>D308-0.001*'CALIBRATION  suppl fig 2'!$D$4*A308^0.5</f>
        <v>0</v>
      </c>
      <c r="I308" s="56" t="e">
        <f>H308^'CALIBRATION  suppl fig 2'!$Q$15*ABS(B308)*(1/'ESTIMATED CCS suppl fig 2 '!C308+1/'CALIBRATION  suppl fig 2'!$D$5)^0.5</f>
        <v>#DIV/0!</v>
      </c>
    </row>
    <row r="309" spans="1:9">
      <c r="A309" s="52"/>
      <c r="B309" s="1"/>
      <c r="C309" s="1"/>
      <c r="D309" s="189"/>
      <c r="E309" s="187" t="e">
        <f>I309*'CALIBRATION  suppl fig 2'!$Q$17</f>
        <v>#DIV/0!</v>
      </c>
      <c r="F309" s="188" t="e">
        <f>(H309*'CALIBRATION  suppl fig 2'!$Q$32+'CALIBRATION  suppl fig 2'!$Q$33)*ABS(B309)*(1/'ESTIMATED CCS suppl fig 2 '!C309+1/'CALIBRATION  suppl fig 2'!$D$5)^0.5</f>
        <v>#DIV/0!</v>
      </c>
      <c r="H309" s="56">
        <f>D309-0.001*'CALIBRATION  suppl fig 2'!$D$4*A309^0.5</f>
        <v>0</v>
      </c>
      <c r="I309" s="56" t="e">
        <f>H309^'CALIBRATION  suppl fig 2'!$Q$15*ABS(B309)*(1/'ESTIMATED CCS suppl fig 2 '!C309+1/'CALIBRATION  suppl fig 2'!$D$5)^0.5</f>
        <v>#DIV/0!</v>
      </c>
    </row>
    <row r="310" spans="1:9">
      <c r="A310" s="52"/>
      <c r="B310" s="1"/>
      <c r="C310" s="1"/>
      <c r="D310" s="189"/>
      <c r="E310" s="187" t="e">
        <f>I310*'CALIBRATION  suppl fig 2'!$Q$17</f>
        <v>#DIV/0!</v>
      </c>
      <c r="F310" s="188" t="e">
        <f>(H310*'CALIBRATION  suppl fig 2'!$Q$32+'CALIBRATION  suppl fig 2'!$Q$33)*ABS(B310)*(1/'ESTIMATED CCS suppl fig 2 '!C310+1/'CALIBRATION  suppl fig 2'!$D$5)^0.5</f>
        <v>#DIV/0!</v>
      </c>
      <c r="H310" s="56">
        <f>D310-0.001*'CALIBRATION  suppl fig 2'!$D$4*A310^0.5</f>
        <v>0</v>
      </c>
      <c r="I310" s="56" t="e">
        <f>H310^'CALIBRATION  suppl fig 2'!$Q$15*ABS(B310)*(1/'ESTIMATED CCS suppl fig 2 '!C310+1/'CALIBRATION  suppl fig 2'!$D$5)^0.5</f>
        <v>#DIV/0!</v>
      </c>
    </row>
    <row r="311" spans="1:9">
      <c r="A311" s="52"/>
      <c r="B311" s="1"/>
      <c r="C311" s="1"/>
      <c r="D311" s="189"/>
      <c r="E311" s="187" t="e">
        <f>I311*'CALIBRATION  suppl fig 2'!$Q$17</f>
        <v>#DIV/0!</v>
      </c>
      <c r="F311" s="188" t="e">
        <f>(H311*'CALIBRATION  suppl fig 2'!$Q$32+'CALIBRATION  suppl fig 2'!$Q$33)*ABS(B311)*(1/'ESTIMATED CCS suppl fig 2 '!C311+1/'CALIBRATION  suppl fig 2'!$D$5)^0.5</f>
        <v>#DIV/0!</v>
      </c>
      <c r="H311" s="56">
        <f>D311-0.001*'CALIBRATION  suppl fig 2'!$D$4*A311^0.5</f>
        <v>0</v>
      </c>
      <c r="I311" s="56" t="e">
        <f>H311^'CALIBRATION  suppl fig 2'!$Q$15*ABS(B311)*(1/'ESTIMATED CCS suppl fig 2 '!C311+1/'CALIBRATION  suppl fig 2'!$D$5)^0.5</f>
        <v>#DIV/0!</v>
      </c>
    </row>
    <row r="312" spans="1:9">
      <c r="A312" s="52"/>
      <c r="B312" s="1"/>
      <c r="C312" s="1"/>
      <c r="D312" s="189"/>
      <c r="E312" s="187" t="e">
        <f>I312*'CALIBRATION  suppl fig 2'!$Q$17</f>
        <v>#DIV/0!</v>
      </c>
      <c r="F312" s="188" t="e">
        <f>(H312*'CALIBRATION  suppl fig 2'!$Q$32+'CALIBRATION  suppl fig 2'!$Q$33)*ABS(B312)*(1/'ESTIMATED CCS suppl fig 2 '!C312+1/'CALIBRATION  suppl fig 2'!$D$5)^0.5</f>
        <v>#DIV/0!</v>
      </c>
      <c r="H312" s="56">
        <f>D312-0.001*'CALIBRATION  suppl fig 2'!$D$4*A312^0.5</f>
        <v>0</v>
      </c>
      <c r="I312" s="56" t="e">
        <f>H312^'CALIBRATION  suppl fig 2'!$Q$15*ABS(B312)*(1/'ESTIMATED CCS suppl fig 2 '!C312+1/'CALIBRATION  suppl fig 2'!$D$5)^0.5</f>
        <v>#DIV/0!</v>
      </c>
    </row>
    <row r="313" spans="1:9">
      <c r="A313" s="52"/>
      <c r="B313" s="1"/>
      <c r="C313" s="1"/>
      <c r="D313" s="189"/>
      <c r="E313" s="187" t="e">
        <f>I313*'CALIBRATION  suppl fig 2'!$Q$17</f>
        <v>#DIV/0!</v>
      </c>
      <c r="F313" s="188" t="e">
        <f>(H313*'CALIBRATION  suppl fig 2'!$Q$32+'CALIBRATION  suppl fig 2'!$Q$33)*ABS(B313)*(1/'ESTIMATED CCS suppl fig 2 '!C313+1/'CALIBRATION  suppl fig 2'!$D$5)^0.5</f>
        <v>#DIV/0!</v>
      </c>
      <c r="H313" s="56">
        <f>D313-0.001*'CALIBRATION  suppl fig 2'!$D$4*A313^0.5</f>
        <v>0</v>
      </c>
      <c r="I313" s="56" t="e">
        <f>H313^'CALIBRATION  suppl fig 2'!$Q$15*ABS(B313)*(1/'ESTIMATED CCS suppl fig 2 '!C313+1/'CALIBRATION  suppl fig 2'!$D$5)^0.5</f>
        <v>#DIV/0!</v>
      </c>
    </row>
    <row r="314" spans="1:9">
      <c r="A314" s="52"/>
      <c r="B314" s="1"/>
      <c r="C314" s="1"/>
      <c r="D314" s="189"/>
      <c r="E314" s="187" t="e">
        <f>I314*'CALIBRATION  suppl fig 2'!$Q$17</f>
        <v>#DIV/0!</v>
      </c>
      <c r="F314" s="188" t="e">
        <f>(H314*'CALIBRATION  suppl fig 2'!$Q$32+'CALIBRATION  suppl fig 2'!$Q$33)*ABS(B314)*(1/'ESTIMATED CCS suppl fig 2 '!C314+1/'CALIBRATION  suppl fig 2'!$D$5)^0.5</f>
        <v>#DIV/0!</v>
      </c>
      <c r="H314" s="56">
        <f>D314-0.001*'CALIBRATION  suppl fig 2'!$D$4*A314^0.5</f>
        <v>0</v>
      </c>
      <c r="I314" s="56" t="e">
        <f>H314^'CALIBRATION  suppl fig 2'!$Q$15*ABS(B314)*(1/'ESTIMATED CCS suppl fig 2 '!C314+1/'CALIBRATION  suppl fig 2'!$D$5)^0.5</f>
        <v>#DIV/0!</v>
      </c>
    </row>
    <row r="315" spans="1:9">
      <c r="A315" s="52"/>
      <c r="B315" s="1"/>
      <c r="C315" s="1"/>
      <c r="D315" s="189"/>
      <c r="E315" s="187" t="e">
        <f>I315*'CALIBRATION  suppl fig 2'!$Q$17</f>
        <v>#DIV/0!</v>
      </c>
      <c r="F315" s="188" t="e">
        <f>(H315*'CALIBRATION  suppl fig 2'!$Q$32+'CALIBRATION  suppl fig 2'!$Q$33)*ABS(B315)*(1/'ESTIMATED CCS suppl fig 2 '!C315+1/'CALIBRATION  suppl fig 2'!$D$5)^0.5</f>
        <v>#DIV/0!</v>
      </c>
      <c r="H315" s="56">
        <f>D315-0.001*'CALIBRATION  suppl fig 2'!$D$4*A315^0.5</f>
        <v>0</v>
      </c>
      <c r="I315" s="56" t="e">
        <f>H315^'CALIBRATION  suppl fig 2'!$Q$15*ABS(B315)*(1/'ESTIMATED CCS suppl fig 2 '!C315+1/'CALIBRATION  suppl fig 2'!$D$5)^0.5</f>
        <v>#DIV/0!</v>
      </c>
    </row>
    <row r="316" spans="1:9">
      <c r="A316" s="52"/>
      <c r="B316" s="1"/>
      <c r="C316" s="1"/>
      <c r="D316" s="189"/>
      <c r="E316" s="187" t="e">
        <f>I316*'CALIBRATION  suppl fig 2'!$Q$17</f>
        <v>#DIV/0!</v>
      </c>
      <c r="F316" s="188" t="e">
        <f>(H316*'CALIBRATION  suppl fig 2'!$Q$32+'CALIBRATION  suppl fig 2'!$Q$33)*ABS(B316)*(1/'ESTIMATED CCS suppl fig 2 '!C316+1/'CALIBRATION  suppl fig 2'!$D$5)^0.5</f>
        <v>#DIV/0!</v>
      </c>
      <c r="H316" s="56">
        <f>D316-0.001*'CALIBRATION  suppl fig 2'!$D$4*A316^0.5</f>
        <v>0</v>
      </c>
      <c r="I316" s="56" t="e">
        <f>H316^'CALIBRATION  suppl fig 2'!$Q$15*ABS(B316)*(1/'ESTIMATED CCS suppl fig 2 '!C316+1/'CALIBRATION  suppl fig 2'!$D$5)^0.5</f>
        <v>#DIV/0!</v>
      </c>
    </row>
    <row r="317" spans="1:9">
      <c r="A317" s="52"/>
      <c r="B317" s="1"/>
      <c r="C317" s="1"/>
      <c r="D317" s="189"/>
      <c r="E317" s="187" t="e">
        <f>I317*'CALIBRATION  suppl fig 2'!$Q$17</f>
        <v>#DIV/0!</v>
      </c>
      <c r="F317" s="188" t="e">
        <f>(H317*'CALIBRATION  suppl fig 2'!$Q$32+'CALIBRATION  suppl fig 2'!$Q$33)*ABS(B317)*(1/'ESTIMATED CCS suppl fig 2 '!C317+1/'CALIBRATION  suppl fig 2'!$D$5)^0.5</f>
        <v>#DIV/0!</v>
      </c>
      <c r="H317" s="56">
        <f>D317-0.001*'CALIBRATION  suppl fig 2'!$D$4*A317^0.5</f>
        <v>0</v>
      </c>
      <c r="I317" s="56" t="e">
        <f>H317^'CALIBRATION  suppl fig 2'!$Q$15*ABS(B317)*(1/'ESTIMATED CCS suppl fig 2 '!C317+1/'CALIBRATION  suppl fig 2'!$D$5)^0.5</f>
        <v>#DIV/0!</v>
      </c>
    </row>
    <row r="318" spans="1:9">
      <c r="A318" s="52"/>
      <c r="B318" s="1"/>
      <c r="C318" s="1"/>
      <c r="D318" s="189"/>
      <c r="E318" s="187" t="e">
        <f>I318*'CALIBRATION  suppl fig 2'!$Q$17</f>
        <v>#DIV/0!</v>
      </c>
      <c r="F318" s="188" t="e">
        <f>(H318*'CALIBRATION  suppl fig 2'!$Q$32+'CALIBRATION  suppl fig 2'!$Q$33)*ABS(B318)*(1/'ESTIMATED CCS suppl fig 2 '!C318+1/'CALIBRATION  suppl fig 2'!$D$5)^0.5</f>
        <v>#DIV/0!</v>
      </c>
      <c r="H318" s="56">
        <f>D318-0.001*'CALIBRATION  suppl fig 2'!$D$4*A318^0.5</f>
        <v>0</v>
      </c>
      <c r="I318" s="56" t="e">
        <f>H318^'CALIBRATION  suppl fig 2'!$Q$15*ABS(B318)*(1/'ESTIMATED CCS suppl fig 2 '!C318+1/'CALIBRATION  suppl fig 2'!$D$5)^0.5</f>
        <v>#DIV/0!</v>
      </c>
    </row>
    <row r="319" spans="1:9">
      <c r="A319" s="52"/>
      <c r="B319" s="1"/>
      <c r="C319" s="1"/>
      <c r="D319" s="189"/>
      <c r="E319" s="187" t="e">
        <f>I319*'CALIBRATION  suppl fig 2'!$Q$17</f>
        <v>#DIV/0!</v>
      </c>
      <c r="F319" s="188" t="e">
        <f>(H319*'CALIBRATION  suppl fig 2'!$Q$32+'CALIBRATION  suppl fig 2'!$Q$33)*ABS(B319)*(1/'ESTIMATED CCS suppl fig 2 '!C319+1/'CALIBRATION  suppl fig 2'!$D$5)^0.5</f>
        <v>#DIV/0!</v>
      </c>
      <c r="H319" s="56">
        <f>D319-0.001*'CALIBRATION  suppl fig 2'!$D$4*A319^0.5</f>
        <v>0</v>
      </c>
      <c r="I319" s="56" t="e">
        <f>H319^'CALIBRATION  suppl fig 2'!$Q$15*ABS(B319)*(1/'ESTIMATED CCS suppl fig 2 '!C319+1/'CALIBRATION  suppl fig 2'!$D$5)^0.5</f>
        <v>#DIV/0!</v>
      </c>
    </row>
    <row r="320" spans="1:9">
      <c r="A320" s="52"/>
      <c r="B320" s="1"/>
      <c r="C320" s="1"/>
      <c r="D320" s="189"/>
      <c r="E320" s="187" t="e">
        <f>I320*'CALIBRATION  suppl fig 2'!$Q$17</f>
        <v>#DIV/0!</v>
      </c>
      <c r="F320" s="188" t="e">
        <f>(H320*'CALIBRATION  suppl fig 2'!$Q$32+'CALIBRATION  suppl fig 2'!$Q$33)*ABS(B320)*(1/'ESTIMATED CCS suppl fig 2 '!C320+1/'CALIBRATION  suppl fig 2'!$D$5)^0.5</f>
        <v>#DIV/0!</v>
      </c>
      <c r="H320" s="56">
        <f>D320-0.001*'CALIBRATION  suppl fig 2'!$D$4*A320^0.5</f>
        <v>0</v>
      </c>
      <c r="I320" s="56" t="e">
        <f>H320^'CALIBRATION  suppl fig 2'!$Q$15*ABS(B320)*(1/'ESTIMATED CCS suppl fig 2 '!C320+1/'CALIBRATION  suppl fig 2'!$D$5)^0.5</f>
        <v>#DIV/0!</v>
      </c>
    </row>
    <row r="321" spans="1:9">
      <c r="A321" s="52"/>
      <c r="B321" s="1"/>
      <c r="C321" s="1"/>
      <c r="D321" s="189"/>
      <c r="E321" s="187" t="e">
        <f>I321*'CALIBRATION  suppl fig 2'!$Q$17</f>
        <v>#DIV/0!</v>
      </c>
      <c r="F321" s="188" t="e">
        <f>(H321*'CALIBRATION  suppl fig 2'!$Q$32+'CALIBRATION  suppl fig 2'!$Q$33)*ABS(B321)*(1/'ESTIMATED CCS suppl fig 2 '!C321+1/'CALIBRATION  suppl fig 2'!$D$5)^0.5</f>
        <v>#DIV/0!</v>
      </c>
      <c r="H321" s="56">
        <f>D321-0.001*'CALIBRATION  suppl fig 2'!$D$4*A321^0.5</f>
        <v>0</v>
      </c>
      <c r="I321" s="56" t="e">
        <f>H321^'CALIBRATION  suppl fig 2'!$Q$15*ABS(B321)*(1/'ESTIMATED CCS suppl fig 2 '!C321+1/'CALIBRATION  suppl fig 2'!$D$5)^0.5</f>
        <v>#DIV/0!</v>
      </c>
    </row>
    <row r="322" spans="1:9">
      <c r="A322" s="52"/>
      <c r="B322" s="1"/>
      <c r="C322" s="1"/>
      <c r="D322" s="189"/>
      <c r="E322" s="187" t="e">
        <f>I322*'CALIBRATION  suppl fig 2'!$Q$17</f>
        <v>#DIV/0!</v>
      </c>
      <c r="F322" s="188" t="e">
        <f>(H322*'CALIBRATION  suppl fig 2'!$Q$32+'CALIBRATION  suppl fig 2'!$Q$33)*ABS(B322)*(1/'ESTIMATED CCS suppl fig 2 '!C322+1/'CALIBRATION  suppl fig 2'!$D$5)^0.5</f>
        <v>#DIV/0!</v>
      </c>
      <c r="H322" s="56">
        <f>D322-0.001*'CALIBRATION  suppl fig 2'!$D$4*A322^0.5</f>
        <v>0</v>
      </c>
      <c r="I322" s="56" t="e">
        <f>H322^'CALIBRATION  suppl fig 2'!$Q$15*ABS(B322)*(1/'ESTIMATED CCS suppl fig 2 '!C322+1/'CALIBRATION  suppl fig 2'!$D$5)^0.5</f>
        <v>#DIV/0!</v>
      </c>
    </row>
    <row r="323" spans="1:9">
      <c r="A323" s="52"/>
      <c r="B323" s="1"/>
      <c r="C323" s="1"/>
      <c r="D323" s="189"/>
      <c r="E323" s="187" t="e">
        <f>I323*'CALIBRATION  suppl fig 2'!$Q$17</f>
        <v>#DIV/0!</v>
      </c>
      <c r="F323" s="188" t="e">
        <f>(H323*'CALIBRATION  suppl fig 2'!$Q$32+'CALIBRATION  suppl fig 2'!$Q$33)*ABS(B323)*(1/'ESTIMATED CCS suppl fig 2 '!C323+1/'CALIBRATION  suppl fig 2'!$D$5)^0.5</f>
        <v>#DIV/0!</v>
      </c>
      <c r="H323" s="56">
        <f>D323-0.001*'CALIBRATION  suppl fig 2'!$D$4*A323^0.5</f>
        <v>0</v>
      </c>
      <c r="I323" s="56" t="e">
        <f>H323^'CALIBRATION  suppl fig 2'!$Q$15*ABS(B323)*(1/'ESTIMATED CCS suppl fig 2 '!C323+1/'CALIBRATION  suppl fig 2'!$D$5)^0.5</f>
        <v>#DIV/0!</v>
      </c>
    </row>
    <row r="324" spans="1:9">
      <c r="A324" s="52"/>
      <c r="B324" s="1"/>
      <c r="C324" s="1"/>
      <c r="D324" s="189"/>
      <c r="E324" s="187" t="e">
        <f>I324*'CALIBRATION  suppl fig 2'!$Q$17</f>
        <v>#DIV/0!</v>
      </c>
      <c r="F324" s="188" t="e">
        <f>(H324*'CALIBRATION  suppl fig 2'!$Q$32+'CALIBRATION  suppl fig 2'!$Q$33)*ABS(B324)*(1/'ESTIMATED CCS suppl fig 2 '!C324+1/'CALIBRATION  suppl fig 2'!$D$5)^0.5</f>
        <v>#DIV/0!</v>
      </c>
      <c r="H324" s="56">
        <f>D324-0.001*'CALIBRATION  suppl fig 2'!$D$4*A324^0.5</f>
        <v>0</v>
      </c>
      <c r="I324" s="56" t="e">
        <f>H324^'CALIBRATION  suppl fig 2'!$Q$15*ABS(B324)*(1/'ESTIMATED CCS suppl fig 2 '!C324+1/'CALIBRATION  suppl fig 2'!$D$5)^0.5</f>
        <v>#DIV/0!</v>
      </c>
    </row>
    <row r="325" spans="1:9">
      <c r="A325" s="52"/>
      <c r="B325" s="1"/>
      <c r="C325" s="1"/>
      <c r="D325" s="189"/>
      <c r="E325" s="187" t="e">
        <f>I325*'CALIBRATION  suppl fig 2'!$Q$17</f>
        <v>#DIV/0!</v>
      </c>
      <c r="F325" s="188" t="e">
        <f>(H325*'CALIBRATION  suppl fig 2'!$Q$32+'CALIBRATION  suppl fig 2'!$Q$33)*ABS(B325)*(1/'ESTIMATED CCS suppl fig 2 '!C325+1/'CALIBRATION  suppl fig 2'!$D$5)^0.5</f>
        <v>#DIV/0!</v>
      </c>
      <c r="H325" s="56">
        <f>D325-0.001*'CALIBRATION  suppl fig 2'!$D$4*A325^0.5</f>
        <v>0</v>
      </c>
      <c r="I325" s="56" t="e">
        <f>H325^'CALIBRATION  suppl fig 2'!$Q$15*ABS(B325)*(1/'ESTIMATED CCS suppl fig 2 '!C325+1/'CALIBRATION  suppl fig 2'!$D$5)^0.5</f>
        <v>#DIV/0!</v>
      </c>
    </row>
    <row r="326" spans="1:9">
      <c r="A326" s="52"/>
      <c r="B326" s="1"/>
      <c r="C326" s="1"/>
      <c r="D326" s="189"/>
      <c r="E326" s="187" t="e">
        <f>I326*'CALIBRATION  suppl fig 2'!$Q$17</f>
        <v>#DIV/0!</v>
      </c>
      <c r="F326" s="188" t="e">
        <f>(H326*'CALIBRATION  suppl fig 2'!$Q$32+'CALIBRATION  suppl fig 2'!$Q$33)*ABS(B326)*(1/'ESTIMATED CCS suppl fig 2 '!C326+1/'CALIBRATION  suppl fig 2'!$D$5)^0.5</f>
        <v>#DIV/0!</v>
      </c>
      <c r="H326" s="56">
        <f>D326-0.001*'CALIBRATION  suppl fig 2'!$D$4*A326^0.5</f>
        <v>0</v>
      </c>
      <c r="I326" s="56" t="e">
        <f>H326^'CALIBRATION  suppl fig 2'!$Q$15*ABS(B326)*(1/'ESTIMATED CCS suppl fig 2 '!C326+1/'CALIBRATION  suppl fig 2'!$D$5)^0.5</f>
        <v>#DIV/0!</v>
      </c>
    </row>
    <row r="327" spans="1:9">
      <c r="A327" s="52"/>
      <c r="B327" s="1"/>
      <c r="C327" s="1"/>
      <c r="D327" s="189"/>
      <c r="E327" s="187" t="e">
        <f>I327*'CALIBRATION  suppl fig 2'!$Q$17</f>
        <v>#DIV/0!</v>
      </c>
      <c r="F327" s="188" t="e">
        <f>(H327*'CALIBRATION  suppl fig 2'!$Q$32+'CALIBRATION  suppl fig 2'!$Q$33)*ABS(B327)*(1/'ESTIMATED CCS suppl fig 2 '!C327+1/'CALIBRATION  suppl fig 2'!$D$5)^0.5</f>
        <v>#DIV/0!</v>
      </c>
      <c r="H327" s="56">
        <f>D327-0.001*'CALIBRATION  suppl fig 2'!$D$4*A327^0.5</f>
        <v>0</v>
      </c>
      <c r="I327" s="56" t="e">
        <f>H327^'CALIBRATION  suppl fig 2'!$Q$15*ABS(B327)*(1/'ESTIMATED CCS suppl fig 2 '!C327+1/'CALIBRATION  suppl fig 2'!$D$5)^0.5</f>
        <v>#DIV/0!</v>
      </c>
    </row>
    <row r="328" spans="1:9">
      <c r="A328" s="52"/>
      <c r="B328" s="1"/>
      <c r="C328" s="1"/>
      <c r="D328" s="189"/>
      <c r="E328" s="187" t="e">
        <f>I328*'CALIBRATION  suppl fig 2'!$Q$17</f>
        <v>#DIV/0!</v>
      </c>
      <c r="F328" s="188" t="e">
        <f>(H328*'CALIBRATION  suppl fig 2'!$Q$32+'CALIBRATION  suppl fig 2'!$Q$33)*ABS(B328)*(1/'ESTIMATED CCS suppl fig 2 '!C328+1/'CALIBRATION  suppl fig 2'!$D$5)^0.5</f>
        <v>#DIV/0!</v>
      </c>
      <c r="H328" s="56">
        <f>D328-0.001*'CALIBRATION  suppl fig 2'!$D$4*A328^0.5</f>
        <v>0</v>
      </c>
      <c r="I328" s="56" t="e">
        <f>H328^'CALIBRATION  suppl fig 2'!$Q$15*ABS(B328)*(1/'ESTIMATED CCS suppl fig 2 '!C328+1/'CALIBRATION  suppl fig 2'!$D$5)^0.5</f>
        <v>#DIV/0!</v>
      </c>
    </row>
    <row r="329" spans="1:9">
      <c r="A329" s="52"/>
      <c r="B329" s="1"/>
      <c r="C329" s="1"/>
      <c r="D329" s="189"/>
      <c r="E329" s="187" t="e">
        <f>I329*'CALIBRATION  suppl fig 2'!$Q$17</f>
        <v>#DIV/0!</v>
      </c>
      <c r="F329" s="188" t="e">
        <f>(H329*'CALIBRATION  suppl fig 2'!$Q$32+'CALIBRATION  suppl fig 2'!$Q$33)*ABS(B329)*(1/'ESTIMATED CCS suppl fig 2 '!C329+1/'CALIBRATION  suppl fig 2'!$D$5)^0.5</f>
        <v>#DIV/0!</v>
      </c>
      <c r="H329" s="56">
        <f>D329-0.001*'CALIBRATION  suppl fig 2'!$D$4*A329^0.5</f>
        <v>0</v>
      </c>
      <c r="I329" s="56" t="e">
        <f>H329^'CALIBRATION  suppl fig 2'!$Q$15*ABS(B329)*(1/'ESTIMATED CCS suppl fig 2 '!C329+1/'CALIBRATION  suppl fig 2'!$D$5)^0.5</f>
        <v>#DIV/0!</v>
      </c>
    </row>
    <row r="330" spans="1:9">
      <c r="A330" s="52"/>
      <c r="B330" s="1"/>
      <c r="C330" s="1"/>
      <c r="D330" s="189"/>
      <c r="E330" s="187" t="e">
        <f>I330*'CALIBRATION  suppl fig 2'!$Q$17</f>
        <v>#DIV/0!</v>
      </c>
      <c r="F330" s="188" t="e">
        <f>(H330*'CALIBRATION  suppl fig 2'!$Q$32+'CALIBRATION  suppl fig 2'!$Q$33)*ABS(B330)*(1/'ESTIMATED CCS suppl fig 2 '!C330+1/'CALIBRATION  suppl fig 2'!$D$5)^0.5</f>
        <v>#DIV/0!</v>
      </c>
      <c r="H330" s="56">
        <f>D330-0.001*'CALIBRATION  suppl fig 2'!$D$4*A330^0.5</f>
        <v>0</v>
      </c>
      <c r="I330" s="56" t="e">
        <f>H330^'CALIBRATION  suppl fig 2'!$Q$15*ABS(B330)*(1/'ESTIMATED CCS suppl fig 2 '!C330+1/'CALIBRATION  suppl fig 2'!$D$5)^0.5</f>
        <v>#DIV/0!</v>
      </c>
    </row>
    <row r="331" spans="1:9">
      <c r="A331" s="52"/>
      <c r="B331" s="1"/>
      <c r="C331" s="1"/>
      <c r="D331" s="189"/>
      <c r="E331" s="187" t="e">
        <f>I331*'CALIBRATION  suppl fig 2'!$Q$17</f>
        <v>#DIV/0!</v>
      </c>
      <c r="F331" s="188" t="e">
        <f>(H331*'CALIBRATION  suppl fig 2'!$Q$32+'CALIBRATION  suppl fig 2'!$Q$33)*ABS(B331)*(1/'ESTIMATED CCS suppl fig 2 '!C331+1/'CALIBRATION  suppl fig 2'!$D$5)^0.5</f>
        <v>#DIV/0!</v>
      </c>
      <c r="H331" s="56">
        <f>D331-0.001*'CALIBRATION  suppl fig 2'!$D$4*A331^0.5</f>
        <v>0</v>
      </c>
      <c r="I331" s="56" t="e">
        <f>H331^'CALIBRATION  suppl fig 2'!$Q$15*ABS(B331)*(1/'ESTIMATED CCS suppl fig 2 '!C331+1/'CALIBRATION  suppl fig 2'!$D$5)^0.5</f>
        <v>#DIV/0!</v>
      </c>
    </row>
    <row r="332" spans="1:9">
      <c r="A332" s="52"/>
      <c r="B332" s="1"/>
      <c r="C332" s="1"/>
      <c r="D332" s="189"/>
      <c r="E332" s="187" t="e">
        <f>I332*'CALIBRATION  suppl fig 2'!$Q$17</f>
        <v>#DIV/0!</v>
      </c>
      <c r="F332" s="188" t="e">
        <f>(H332*'CALIBRATION  suppl fig 2'!$Q$32+'CALIBRATION  suppl fig 2'!$Q$33)*ABS(B332)*(1/'ESTIMATED CCS suppl fig 2 '!C332+1/'CALIBRATION  suppl fig 2'!$D$5)^0.5</f>
        <v>#DIV/0!</v>
      </c>
      <c r="H332" s="56">
        <f>D332-0.001*'CALIBRATION  suppl fig 2'!$D$4*A332^0.5</f>
        <v>0</v>
      </c>
      <c r="I332" s="56" t="e">
        <f>H332^'CALIBRATION  suppl fig 2'!$Q$15*ABS(B332)*(1/'ESTIMATED CCS suppl fig 2 '!C332+1/'CALIBRATION  suppl fig 2'!$D$5)^0.5</f>
        <v>#DIV/0!</v>
      </c>
    </row>
    <row r="333" spans="1:9">
      <c r="A333" s="52"/>
      <c r="B333" s="1"/>
      <c r="C333" s="1"/>
      <c r="D333" s="189"/>
      <c r="E333" s="187" t="e">
        <f>I333*'CALIBRATION  suppl fig 2'!$Q$17</f>
        <v>#DIV/0!</v>
      </c>
      <c r="F333" s="188" t="e">
        <f>(H333*'CALIBRATION  suppl fig 2'!$Q$32+'CALIBRATION  suppl fig 2'!$Q$33)*ABS(B333)*(1/'ESTIMATED CCS suppl fig 2 '!C333+1/'CALIBRATION  suppl fig 2'!$D$5)^0.5</f>
        <v>#DIV/0!</v>
      </c>
      <c r="H333" s="56">
        <f>D333-0.001*'CALIBRATION  suppl fig 2'!$D$4*A333^0.5</f>
        <v>0</v>
      </c>
      <c r="I333" s="56" t="e">
        <f>H333^'CALIBRATION  suppl fig 2'!$Q$15*ABS(B333)*(1/'ESTIMATED CCS suppl fig 2 '!C333+1/'CALIBRATION  suppl fig 2'!$D$5)^0.5</f>
        <v>#DIV/0!</v>
      </c>
    </row>
    <row r="334" spans="1:9">
      <c r="A334" s="52"/>
      <c r="B334" s="1"/>
      <c r="C334" s="1"/>
      <c r="D334" s="189"/>
      <c r="E334" s="187" t="e">
        <f>I334*'CALIBRATION  suppl fig 2'!$Q$17</f>
        <v>#DIV/0!</v>
      </c>
      <c r="F334" s="188" t="e">
        <f>(H334*'CALIBRATION  suppl fig 2'!$Q$32+'CALIBRATION  suppl fig 2'!$Q$33)*ABS(B334)*(1/'ESTIMATED CCS suppl fig 2 '!C334+1/'CALIBRATION  suppl fig 2'!$D$5)^0.5</f>
        <v>#DIV/0!</v>
      </c>
      <c r="H334" s="56">
        <f>D334-0.001*'CALIBRATION  suppl fig 2'!$D$4*A334^0.5</f>
        <v>0</v>
      </c>
      <c r="I334" s="56" t="e">
        <f>H334^'CALIBRATION  suppl fig 2'!$Q$15*ABS(B334)*(1/'ESTIMATED CCS suppl fig 2 '!C334+1/'CALIBRATION  suppl fig 2'!$D$5)^0.5</f>
        <v>#DIV/0!</v>
      </c>
    </row>
    <row r="335" spans="1:9">
      <c r="A335" s="52"/>
      <c r="B335" s="1"/>
      <c r="C335" s="1"/>
      <c r="D335" s="189"/>
      <c r="E335" s="187" t="e">
        <f>I335*'CALIBRATION  suppl fig 2'!$Q$17</f>
        <v>#DIV/0!</v>
      </c>
      <c r="F335" s="188" t="e">
        <f>(H335*'CALIBRATION  suppl fig 2'!$Q$32+'CALIBRATION  suppl fig 2'!$Q$33)*ABS(B335)*(1/'ESTIMATED CCS suppl fig 2 '!C335+1/'CALIBRATION  suppl fig 2'!$D$5)^0.5</f>
        <v>#DIV/0!</v>
      </c>
      <c r="H335" s="56">
        <f>D335-0.001*'CALIBRATION  suppl fig 2'!$D$4*A335^0.5</f>
        <v>0</v>
      </c>
      <c r="I335" s="56" t="e">
        <f>H335^'CALIBRATION  suppl fig 2'!$Q$15*ABS(B335)*(1/'ESTIMATED CCS suppl fig 2 '!C335+1/'CALIBRATION  suppl fig 2'!$D$5)^0.5</f>
        <v>#DIV/0!</v>
      </c>
    </row>
    <row r="336" spans="1:9">
      <c r="A336" s="52"/>
      <c r="B336" s="1"/>
      <c r="C336" s="1"/>
      <c r="D336" s="189"/>
      <c r="E336" s="187" t="e">
        <f>I336*'CALIBRATION  suppl fig 2'!$Q$17</f>
        <v>#DIV/0!</v>
      </c>
      <c r="F336" s="188" t="e">
        <f>(H336*'CALIBRATION  suppl fig 2'!$Q$32+'CALIBRATION  suppl fig 2'!$Q$33)*ABS(B336)*(1/'ESTIMATED CCS suppl fig 2 '!C336+1/'CALIBRATION  suppl fig 2'!$D$5)^0.5</f>
        <v>#DIV/0!</v>
      </c>
      <c r="H336" s="56">
        <f>D336-0.001*'CALIBRATION  suppl fig 2'!$D$4*A336^0.5</f>
        <v>0</v>
      </c>
      <c r="I336" s="56" t="e">
        <f>H336^'CALIBRATION  suppl fig 2'!$Q$15*ABS(B336)*(1/'ESTIMATED CCS suppl fig 2 '!C336+1/'CALIBRATION  suppl fig 2'!$D$5)^0.5</f>
        <v>#DIV/0!</v>
      </c>
    </row>
    <row r="337" spans="1:9">
      <c r="A337" s="52"/>
      <c r="B337" s="1"/>
      <c r="C337" s="1"/>
      <c r="D337" s="189"/>
      <c r="E337" s="187" t="e">
        <f>I337*'CALIBRATION  suppl fig 2'!$Q$17</f>
        <v>#DIV/0!</v>
      </c>
      <c r="F337" s="188" t="e">
        <f>(H337*'CALIBRATION  suppl fig 2'!$Q$32+'CALIBRATION  suppl fig 2'!$Q$33)*ABS(B337)*(1/'ESTIMATED CCS suppl fig 2 '!C337+1/'CALIBRATION  suppl fig 2'!$D$5)^0.5</f>
        <v>#DIV/0!</v>
      </c>
      <c r="H337" s="56">
        <f>D337-0.001*'CALIBRATION  suppl fig 2'!$D$4*A337^0.5</f>
        <v>0</v>
      </c>
      <c r="I337" s="56" t="e">
        <f>H337^'CALIBRATION  suppl fig 2'!$Q$15*ABS(B337)*(1/'ESTIMATED CCS suppl fig 2 '!C337+1/'CALIBRATION  suppl fig 2'!$D$5)^0.5</f>
        <v>#DIV/0!</v>
      </c>
    </row>
    <row r="338" spans="1:9">
      <c r="A338" s="52"/>
      <c r="B338" s="1"/>
      <c r="C338" s="1"/>
      <c r="D338" s="189"/>
      <c r="E338" s="187" t="e">
        <f>I338*'CALIBRATION  suppl fig 2'!$Q$17</f>
        <v>#DIV/0!</v>
      </c>
      <c r="F338" s="188" t="e">
        <f>(H338*'CALIBRATION  suppl fig 2'!$Q$32+'CALIBRATION  suppl fig 2'!$Q$33)*ABS(B338)*(1/'ESTIMATED CCS suppl fig 2 '!C338+1/'CALIBRATION  suppl fig 2'!$D$5)^0.5</f>
        <v>#DIV/0!</v>
      </c>
      <c r="H338" s="56">
        <f>D338-0.001*'CALIBRATION  suppl fig 2'!$D$4*A338^0.5</f>
        <v>0</v>
      </c>
      <c r="I338" s="56" t="e">
        <f>H338^'CALIBRATION  suppl fig 2'!$Q$15*ABS(B338)*(1/'ESTIMATED CCS suppl fig 2 '!C338+1/'CALIBRATION  suppl fig 2'!$D$5)^0.5</f>
        <v>#DIV/0!</v>
      </c>
    </row>
    <row r="339" spans="1:9">
      <c r="A339" s="52"/>
      <c r="B339" s="1"/>
      <c r="C339" s="1"/>
      <c r="D339" s="189"/>
      <c r="E339" s="187" t="e">
        <f>I339*'CALIBRATION  suppl fig 2'!$Q$17</f>
        <v>#DIV/0!</v>
      </c>
      <c r="F339" s="188" t="e">
        <f>(H339*'CALIBRATION  suppl fig 2'!$Q$32+'CALIBRATION  suppl fig 2'!$Q$33)*ABS(B339)*(1/'ESTIMATED CCS suppl fig 2 '!C339+1/'CALIBRATION  suppl fig 2'!$D$5)^0.5</f>
        <v>#DIV/0!</v>
      </c>
      <c r="H339" s="56">
        <f>D339-0.001*'CALIBRATION  suppl fig 2'!$D$4*A339^0.5</f>
        <v>0</v>
      </c>
      <c r="I339" s="56" t="e">
        <f>H339^'CALIBRATION  suppl fig 2'!$Q$15*ABS(B339)*(1/'ESTIMATED CCS suppl fig 2 '!C339+1/'CALIBRATION  suppl fig 2'!$D$5)^0.5</f>
        <v>#DIV/0!</v>
      </c>
    </row>
    <row r="340" spans="1:9">
      <c r="A340" s="52"/>
      <c r="B340" s="1"/>
      <c r="C340" s="1"/>
      <c r="D340" s="189"/>
      <c r="E340" s="187" t="e">
        <f>I340*'CALIBRATION  suppl fig 2'!$Q$17</f>
        <v>#DIV/0!</v>
      </c>
      <c r="F340" s="188" t="e">
        <f>(H340*'CALIBRATION  suppl fig 2'!$Q$32+'CALIBRATION  suppl fig 2'!$Q$33)*ABS(B340)*(1/'ESTIMATED CCS suppl fig 2 '!C340+1/'CALIBRATION  suppl fig 2'!$D$5)^0.5</f>
        <v>#DIV/0!</v>
      </c>
      <c r="H340" s="56">
        <f>D340-0.001*'CALIBRATION  suppl fig 2'!$D$4*A340^0.5</f>
        <v>0</v>
      </c>
      <c r="I340" s="56" t="e">
        <f>H340^'CALIBRATION  suppl fig 2'!$Q$15*ABS(B340)*(1/'ESTIMATED CCS suppl fig 2 '!C340+1/'CALIBRATION  suppl fig 2'!$D$5)^0.5</f>
        <v>#DIV/0!</v>
      </c>
    </row>
    <row r="341" spans="1:9">
      <c r="A341" s="52"/>
      <c r="B341" s="1"/>
      <c r="C341" s="1"/>
      <c r="D341" s="189"/>
      <c r="E341" s="187" t="e">
        <f>I341*'CALIBRATION  suppl fig 2'!$Q$17</f>
        <v>#DIV/0!</v>
      </c>
      <c r="F341" s="188" t="e">
        <f>(H341*'CALIBRATION  suppl fig 2'!$Q$32+'CALIBRATION  suppl fig 2'!$Q$33)*ABS(B341)*(1/'ESTIMATED CCS suppl fig 2 '!C341+1/'CALIBRATION  suppl fig 2'!$D$5)^0.5</f>
        <v>#DIV/0!</v>
      </c>
      <c r="H341" s="56">
        <f>D341-0.001*'CALIBRATION  suppl fig 2'!$D$4*A341^0.5</f>
        <v>0</v>
      </c>
      <c r="I341" s="56" t="e">
        <f>H341^'CALIBRATION  suppl fig 2'!$Q$15*ABS(B341)*(1/'ESTIMATED CCS suppl fig 2 '!C341+1/'CALIBRATION  suppl fig 2'!$D$5)^0.5</f>
        <v>#DIV/0!</v>
      </c>
    </row>
    <row r="342" spans="1:9">
      <c r="A342" s="52"/>
      <c r="B342" s="1"/>
      <c r="C342" s="1"/>
      <c r="D342" s="189"/>
      <c r="E342" s="187" t="e">
        <f>I342*'CALIBRATION  suppl fig 2'!$Q$17</f>
        <v>#DIV/0!</v>
      </c>
      <c r="F342" s="188" t="e">
        <f>(H342*'CALIBRATION  suppl fig 2'!$Q$32+'CALIBRATION  suppl fig 2'!$Q$33)*ABS(B342)*(1/'ESTIMATED CCS suppl fig 2 '!C342+1/'CALIBRATION  suppl fig 2'!$D$5)^0.5</f>
        <v>#DIV/0!</v>
      </c>
      <c r="H342" s="56">
        <f>D342-0.001*'CALIBRATION  suppl fig 2'!$D$4*A342^0.5</f>
        <v>0</v>
      </c>
      <c r="I342" s="56" t="e">
        <f>H342^'CALIBRATION  suppl fig 2'!$Q$15*ABS(B342)*(1/'ESTIMATED CCS suppl fig 2 '!C342+1/'CALIBRATION  suppl fig 2'!$D$5)^0.5</f>
        <v>#DIV/0!</v>
      </c>
    </row>
    <row r="343" spans="1:9">
      <c r="A343" s="52"/>
      <c r="B343" s="1"/>
      <c r="C343" s="1"/>
      <c r="D343" s="189"/>
      <c r="E343" s="187" t="e">
        <f>I343*'CALIBRATION  suppl fig 2'!$Q$17</f>
        <v>#DIV/0!</v>
      </c>
      <c r="F343" s="188" t="e">
        <f>(H343*'CALIBRATION  suppl fig 2'!$Q$32+'CALIBRATION  suppl fig 2'!$Q$33)*ABS(B343)*(1/'ESTIMATED CCS suppl fig 2 '!C343+1/'CALIBRATION  suppl fig 2'!$D$5)^0.5</f>
        <v>#DIV/0!</v>
      </c>
      <c r="H343" s="56">
        <f>D343-0.001*'CALIBRATION  suppl fig 2'!$D$4*A343^0.5</f>
        <v>0</v>
      </c>
      <c r="I343" s="56" t="e">
        <f>H343^'CALIBRATION  suppl fig 2'!$Q$15*ABS(B343)*(1/'ESTIMATED CCS suppl fig 2 '!C343+1/'CALIBRATION  suppl fig 2'!$D$5)^0.5</f>
        <v>#DIV/0!</v>
      </c>
    </row>
    <row r="344" spans="1:9">
      <c r="A344" s="52"/>
      <c r="B344" s="1"/>
      <c r="C344" s="1"/>
      <c r="D344" s="189"/>
      <c r="E344" s="187" t="e">
        <f>I344*'CALIBRATION  suppl fig 2'!$Q$17</f>
        <v>#DIV/0!</v>
      </c>
      <c r="F344" s="188" t="e">
        <f>(H344*'CALIBRATION  suppl fig 2'!$Q$32+'CALIBRATION  suppl fig 2'!$Q$33)*ABS(B344)*(1/'ESTIMATED CCS suppl fig 2 '!C344+1/'CALIBRATION  suppl fig 2'!$D$5)^0.5</f>
        <v>#DIV/0!</v>
      </c>
      <c r="H344" s="56">
        <f>D344-0.001*'CALIBRATION  suppl fig 2'!$D$4*A344^0.5</f>
        <v>0</v>
      </c>
      <c r="I344" s="56" t="e">
        <f>H344^'CALIBRATION  suppl fig 2'!$Q$15*ABS(B344)*(1/'ESTIMATED CCS suppl fig 2 '!C344+1/'CALIBRATION  suppl fig 2'!$D$5)^0.5</f>
        <v>#DIV/0!</v>
      </c>
    </row>
    <row r="345" spans="1:9">
      <c r="A345" s="52"/>
      <c r="B345" s="1"/>
      <c r="C345" s="1"/>
      <c r="D345" s="189"/>
      <c r="E345" s="187" t="e">
        <f>I345*'CALIBRATION  suppl fig 2'!$Q$17</f>
        <v>#DIV/0!</v>
      </c>
      <c r="F345" s="188" t="e">
        <f>(H345*'CALIBRATION  suppl fig 2'!$Q$32+'CALIBRATION  suppl fig 2'!$Q$33)*ABS(B345)*(1/'ESTIMATED CCS suppl fig 2 '!C345+1/'CALIBRATION  suppl fig 2'!$D$5)^0.5</f>
        <v>#DIV/0!</v>
      </c>
      <c r="H345" s="56">
        <f>D345-0.001*'CALIBRATION  suppl fig 2'!$D$4*A345^0.5</f>
        <v>0</v>
      </c>
      <c r="I345" s="56" t="e">
        <f>H345^'CALIBRATION  suppl fig 2'!$Q$15*ABS(B345)*(1/'ESTIMATED CCS suppl fig 2 '!C345+1/'CALIBRATION  suppl fig 2'!$D$5)^0.5</f>
        <v>#DIV/0!</v>
      </c>
    </row>
    <row r="346" spans="1:9">
      <c r="A346" s="52"/>
      <c r="B346" s="1"/>
      <c r="C346" s="1"/>
      <c r="D346" s="189"/>
      <c r="E346" s="187" t="e">
        <f>I346*'CALIBRATION  suppl fig 2'!$Q$17</f>
        <v>#DIV/0!</v>
      </c>
      <c r="F346" s="188" t="e">
        <f>(H346*'CALIBRATION  suppl fig 2'!$Q$32+'CALIBRATION  suppl fig 2'!$Q$33)*ABS(B346)*(1/'ESTIMATED CCS suppl fig 2 '!C346+1/'CALIBRATION  suppl fig 2'!$D$5)^0.5</f>
        <v>#DIV/0!</v>
      </c>
      <c r="H346" s="56">
        <f>D346-0.001*'CALIBRATION  suppl fig 2'!$D$4*A346^0.5</f>
        <v>0</v>
      </c>
      <c r="I346" s="56" t="e">
        <f>H346^'CALIBRATION  suppl fig 2'!$Q$15*ABS(B346)*(1/'ESTIMATED CCS suppl fig 2 '!C346+1/'CALIBRATION  suppl fig 2'!$D$5)^0.5</f>
        <v>#DIV/0!</v>
      </c>
    </row>
    <row r="347" spans="1:9">
      <c r="A347" s="52"/>
      <c r="B347" s="1"/>
      <c r="C347" s="1"/>
      <c r="D347" s="189"/>
      <c r="E347" s="187" t="e">
        <f>I347*'CALIBRATION  suppl fig 2'!$Q$17</f>
        <v>#DIV/0!</v>
      </c>
      <c r="F347" s="188" t="e">
        <f>(H347*'CALIBRATION  suppl fig 2'!$Q$32+'CALIBRATION  suppl fig 2'!$Q$33)*ABS(B347)*(1/'ESTIMATED CCS suppl fig 2 '!C347+1/'CALIBRATION  suppl fig 2'!$D$5)^0.5</f>
        <v>#DIV/0!</v>
      </c>
      <c r="H347" s="56">
        <f>D347-0.001*'CALIBRATION  suppl fig 2'!$D$4*A347^0.5</f>
        <v>0</v>
      </c>
      <c r="I347" s="56" t="e">
        <f>H347^'CALIBRATION  suppl fig 2'!$Q$15*ABS(B347)*(1/'ESTIMATED CCS suppl fig 2 '!C347+1/'CALIBRATION  suppl fig 2'!$D$5)^0.5</f>
        <v>#DIV/0!</v>
      </c>
    </row>
    <row r="348" spans="1:9">
      <c r="A348" s="52"/>
      <c r="B348" s="1"/>
      <c r="C348" s="1"/>
      <c r="D348" s="189"/>
      <c r="E348" s="187" t="e">
        <f>I348*'CALIBRATION  suppl fig 2'!$Q$17</f>
        <v>#DIV/0!</v>
      </c>
      <c r="F348" s="188" t="e">
        <f>(H348*'CALIBRATION  suppl fig 2'!$Q$32+'CALIBRATION  suppl fig 2'!$Q$33)*ABS(B348)*(1/'ESTIMATED CCS suppl fig 2 '!C348+1/'CALIBRATION  suppl fig 2'!$D$5)^0.5</f>
        <v>#DIV/0!</v>
      </c>
      <c r="H348" s="56">
        <f>D348-0.001*'CALIBRATION  suppl fig 2'!$D$4*A348^0.5</f>
        <v>0</v>
      </c>
      <c r="I348" s="56" t="e">
        <f>H348^'CALIBRATION  suppl fig 2'!$Q$15*ABS(B348)*(1/'ESTIMATED CCS suppl fig 2 '!C348+1/'CALIBRATION  suppl fig 2'!$D$5)^0.5</f>
        <v>#DIV/0!</v>
      </c>
    </row>
    <row r="349" spans="1:9">
      <c r="A349" s="52"/>
      <c r="B349" s="1"/>
      <c r="C349" s="1"/>
      <c r="D349" s="189"/>
      <c r="E349" s="187" t="e">
        <f>I349*'CALIBRATION  suppl fig 2'!$Q$17</f>
        <v>#DIV/0!</v>
      </c>
      <c r="F349" s="188" t="e">
        <f>(H349*'CALIBRATION  suppl fig 2'!$Q$32+'CALIBRATION  suppl fig 2'!$Q$33)*ABS(B349)*(1/'ESTIMATED CCS suppl fig 2 '!C349+1/'CALIBRATION  suppl fig 2'!$D$5)^0.5</f>
        <v>#DIV/0!</v>
      </c>
      <c r="H349" s="56">
        <f>D349-0.001*'CALIBRATION  suppl fig 2'!$D$4*A349^0.5</f>
        <v>0</v>
      </c>
      <c r="I349" s="56" t="e">
        <f>H349^'CALIBRATION  suppl fig 2'!$Q$15*ABS(B349)*(1/'ESTIMATED CCS suppl fig 2 '!C349+1/'CALIBRATION  suppl fig 2'!$D$5)^0.5</f>
        <v>#DIV/0!</v>
      </c>
    </row>
    <row r="350" spans="1:9">
      <c r="A350" s="52"/>
      <c r="B350" s="1"/>
      <c r="C350" s="1"/>
      <c r="D350" s="189"/>
      <c r="E350" s="187" t="e">
        <f>I350*'CALIBRATION  suppl fig 2'!$Q$17</f>
        <v>#DIV/0!</v>
      </c>
      <c r="F350" s="188" t="e">
        <f>(H350*'CALIBRATION  suppl fig 2'!$Q$32+'CALIBRATION  suppl fig 2'!$Q$33)*ABS(B350)*(1/'ESTIMATED CCS suppl fig 2 '!C350+1/'CALIBRATION  suppl fig 2'!$D$5)^0.5</f>
        <v>#DIV/0!</v>
      </c>
      <c r="H350" s="56">
        <f>D350-0.001*'CALIBRATION  suppl fig 2'!$D$4*A350^0.5</f>
        <v>0</v>
      </c>
      <c r="I350" s="56" t="e">
        <f>H350^'CALIBRATION  suppl fig 2'!$Q$15*ABS(B350)*(1/'ESTIMATED CCS suppl fig 2 '!C350+1/'CALIBRATION  suppl fig 2'!$D$5)^0.5</f>
        <v>#DIV/0!</v>
      </c>
    </row>
    <row r="351" spans="1:9">
      <c r="A351" s="52"/>
      <c r="B351" s="1"/>
      <c r="C351" s="1"/>
      <c r="D351" s="189"/>
      <c r="E351" s="187" t="e">
        <f>I351*'CALIBRATION  suppl fig 2'!$Q$17</f>
        <v>#DIV/0!</v>
      </c>
      <c r="F351" s="188" t="e">
        <f>(H351*'CALIBRATION  suppl fig 2'!$Q$32+'CALIBRATION  suppl fig 2'!$Q$33)*ABS(B351)*(1/'ESTIMATED CCS suppl fig 2 '!C351+1/'CALIBRATION  suppl fig 2'!$D$5)^0.5</f>
        <v>#DIV/0!</v>
      </c>
      <c r="H351" s="56">
        <f>D351-0.001*'CALIBRATION  suppl fig 2'!$D$4*A351^0.5</f>
        <v>0</v>
      </c>
      <c r="I351" s="56" t="e">
        <f>H351^'CALIBRATION  suppl fig 2'!$Q$15*ABS(B351)*(1/'ESTIMATED CCS suppl fig 2 '!C351+1/'CALIBRATION  suppl fig 2'!$D$5)^0.5</f>
        <v>#DIV/0!</v>
      </c>
    </row>
    <row r="352" spans="1:9">
      <c r="A352" s="52"/>
      <c r="B352" s="1"/>
      <c r="C352" s="1"/>
      <c r="D352" s="189"/>
      <c r="E352" s="187" t="e">
        <f>I352*'CALIBRATION  suppl fig 2'!$Q$17</f>
        <v>#DIV/0!</v>
      </c>
      <c r="F352" s="188" t="e">
        <f>(H352*'CALIBRATION  suppl fig 2'!$Q$32+'CALIBRATION  suppl fig 2'!$Q$33)*ABS(B352)*(1/'ESTIMATED CCS suppl fig 2 '!C352+1/'CALIBRATION  suppl fig 2'!$D$5)^0.5</f>
        <v>#DIV/0!</v>
      </c>
      <c r="H352" s="56">
        <f>D352-0.001*'CALIBRATION  suppl fig 2'!$D$4*A352^0.5</f>
        <v>0</v>
      </c>
      <c r="I352" s="56" t="e">
        <f>H352^'CALIBRATION  suppl fig 2'!$Q$15*ABS(B352)*(1/'ESTIMATED CCS suppl fig 2 '!C352+1/'CALIBRATION  suppl fig 2'!$D$5)^0.5</f>
        <v>#DIV/0!</v>
      </c>
    </row>
    <row r="353" spans="1:9">
      <c r="A353" s="52"/>
      <c r="B353" s="1"/>
      <c r="C353" s="1"/>
      <c r="D353" s="189"/>
      <c r="E353" s="187" t="e">
        <f>I353*'CALIBRATION  suppl fig 2'!$Q$17</f>
        <v>#DIV/0!</v>
      </c>
      <c r="F353" s="188" t="e">
        <f>(H353*'CALIBRATION  suppl fig 2'!$Q$32+'CALIBRATION  suppl fig 2'!$Q$33)*ABS(B353)*(1/'ESTIMATED CCS suppl fig 2 '!C353+1/'CALIBRATION  suppl fig 2'!$D$5)^0.5</f>
        <v>#DIV/0!</v>
      </c>
      <c r="H353" s="56">
        <f>D353-0.001*'CALIBRATION  suppl fig 2'!$D$4*A353^0.5</f>
        <v>0</v>
      </c>
      <c r="I353" s="56" t="e">
        <f>H353^'CALIBRATION  suppl fig 2'!$Q$15*ABS(B353)*(1/'ESTIMATED CCS suppl fig 2 '!C353+1/'CALIBRATION  suppl fig 2'!$D$5)^0.5</f>
        <v>#DIV/0!</v>
      </c>
    </row>
    <row r="354" spans="1:9">
      <c r="A354" s="52"/>
      <c r="B354" s="1"/>
      <c r="C354" s="1"/>
      <c r="D354" s="189"/>
      <c r="E354" s="187" t="e">
        <f>I354*'CALIBRATION  suppl fig 2'!$Q$17</f>
        <v>#DIV/0!</v>
      </c>
      <c r="F354" s="188" t="e">
        <f>(H354*'CALIBRATION  suppl fig 2'!$Q$32+'CALIBRATION  suppl fig 2'!$Q$33)*ABS(B354)*(1/'ESTIMATED CCS suppl fig 2 '!C354+1/'CALIBRATION  suppl fig 2'!$D$5)^0.5</f>
        <v>#DIV/0!</v>
      </c>
      <c r="H354" s="56">
        <f>D354-0.001*'CALIBRATION  suppl fig 2'!$D$4*A354^0.5</f>
        <v>0</v>
      </c>
      <c r="I354" s="56" t="e">
        <f>H354^'CALIBRATION  suppl fig 2'!$Q$15*ABS(B354)*(1/'ESTIMATED CCS suppl fig 2 '!C354+1/'CALIBRATION  suppl fig 2'!$D$5)^0.5</f>
        <v>#DIV/0!</v>
      </c>
    </row>
    <row r="355" spans="1:9">
      <c r="A355" s="52"/>
      <c r="B355" s="1"/>
      <c r="C355" s="1"/>
      <c r="D355" s="189"/>
      <c r="E355" s="187" t="e">
        <f>I355*'CALIBRATION  suppl fig 2'!$Q$17</f>
        <v>#DIV/0!</v>
      </c>
      <c r="F355" s="188" t="e">
        <f>(H355*'CALIBRATION  suppl fig 2'!$Q$32+'CALIBRATION  suppl fig 2'!$Q$33)*ABS(B355)*(1/'ESTIMATED CCS suppl fig 2 '!C355+1/'CALIBRATION  suppl fig 2'!$D$5)^0.5</f>
        <v>#DIV/0!</v>
      </c>
      <c r="H355" s="56">
        <f>D355-0.001*'CALIBRATION  suppl fig 2'!$D$4*A355^0.5</f>
        <v>0</v>
      </c>
      <c r="I355" s="56" t="e">
        <f>H355^'CALIBRATION  suppl fig 2'!$Q$15*ABS(B355)*(1/'ESTIMATED CCS suppl fig 2 '!C355+1/'CALIBRATION  suppl fig 2'!$D$5)^0.5</f>
        <v>#DIV/0!</v>
      </c>
    </row>
    <row r="356" spans="1:9">
      <c r="A356" s="52"/>
      <c r="B356" s="1"/>
      <c r="C356" s="1"/>
      <c r="D356" s="189"/>
      <c r="E356" s="187" t="e">
        <f>I356*'CALIBRATION  suppl fig 2'!$Q$17</f>
        <v>#DIV/0!</v>
      </c>
      <c r="F356" s="188" t="e">
        <f>(H356*'CALIBRATION  suppl fig 2'!$Q$32+'CALIBRATION  suppl fig 2'!$Q$33)*ABS(B356)*(1/'ESTIMATED CCS suppl fig 2 '!C356+1/'CALIBRATION  suppl fig 2'!$D$5)^0.5</f>
        <v>#DIV/0!</v>
      </c>
      <c r="H356" s="56">
        <f>D356-0.001*'CALIBRATION  suppl fig 2'!$D$4*A356^0.5</f>
        <v>0</v>
      </c>
      <c r="I356" s="56" t="e">
        <f>H356^'CALIBRATION  suppl fig 2'!$Q$15*ABS(B356)*(1/'ESTIMATED CCS suppl fig 2 '!C356+1/'CALIBRATION  suppl fig 2'!$D$5)^0.5</f>
        <v>#DIV/0!</v>
      </c>
    </row>
    <row r="357" spans="1:9">
      <c r="A357" s="52"/>
      <c r="B357" s="1"/>
      <c r="C357" s="1"/>
      <c r="D357" s="189"/>
      <c r="E357" s="187" t="e">
        <f>I357*'CALIBRATION  suppl fig 2'!$Q$17</f>
        <v>#DIV/0!</v>
      </c>
      <c r="F357" s="188" t="e">
        <f>(H357*'CALIBRATION  suppl fig 2'!$Q$32+'CALIBRATION  suppl fig 2'!$Q$33)*ABS(B357)*(1/'ESTIMATED CCS suppl fig 2 '!C357+1/'CALIBRATION  suppl fig 2'!$D$5)^0.5</f>
        <v>#DIV/0!</v>
      </c>
      <c r="H357" s="56">
        <f>D357-0.001*'CALIBRATION  suppl fig 2'!$D$4*A357^0.5</f>
        <v>0</v>
      </c>
      <c r="I357" s="56" t="e">
        <f>H357^'CALIBRATION  suppl fig 2'!$Q$15*ABS(B357)*(1/'ESTIMATED CCS suppl fig 2 '!C357+1/'CALIBRATION  suppl fig 2'!$D$5)^0.5</f>
        <v>#DIV/0!</v>
      </c>
    </row>
    <row r="358" spans="1:9">
      <c r="A358" s="52"/>
      <c r="B358" s="1"/>
      <c r="C358" s="1"/>
      <c r="D358" s="189"/>
      <c r="E358" s="187" t="e">
        <f>I358*'CALIBRATION  suppl fig 2'!$Q$17</f>
        <v>#DIV/0!</v>
      </c>
      <c r="F358" s="188" t="e">
        <f>(H358*'CALIBRATION  suppl fig 2'!$Q$32+'CALIBRATION  suppl fig 2'!$Q$33)*ABS(B358)*(1/'ESTIMATED CCS suppl fig 2 '!C358+1/'CALIBRATION  suppl fig 2'!$D$5)^0.5</f>
        <v>#DIV/0!</v>
      </c>
      <c r="H358" s="56">
        <f>D358-0.001*'CALIBRATION  suppl fig 2'!$D$4*A358^0.5</f>
        <v>0</v>
      </c>
      <c r="I358" s="56" t="e">
        <f>H358^'CALIBRATION  suppl fig 2'!$Q$15*ABS(B358)*(1/'ESTIMATED CCS suppl fig 2 '!C358+1/'CALIBRATION  suppl fig 2'!$D$5)^0.5</f>
        <v>#DIV/0!</v>
      </c>
    </row>
    <row r="359" spans="1:9">
      <c r="A359" s="52"/>
      <c r="B359" s="1"/>
      <c r="C359" s="1"/>
      <c r="D359" s="189"/>
      <c r="E359" s="187" t="e">
        <f>I359*'CALIBRATION  suppl fig 2'!$Q$17</f>
        <v>#DIV/0!</v>
      </c>
      <c r="F359" s="188" t="e">
        <f>(H359*'CALIBRATION  suppl fig 2'!$Q$32+'CALIBRATION  suppl fig 2'!$Q$33)*ABS(B359)*(1/'ESTIMATED CCS suppl fig 2 '!C359+1/'CALIBRATION  suppl fig 2'!$D$5)^0.5</f>
        <v>#DIV/0!</v>
      </c>
      <c r="H359" s="56">
        <f>D359-0.001*'CALIBRATION  suppl fig 2'!$D$4*A359^0.5</f>
        <v>0</v>
      </c>
      <c r="I359" s="56" t="e">
        <f>H359^'CALIBRATION  suppl fig 2'!$Q$15*ABS(B359)*(1/'ESTIMATED CCS suppl fig 2 '!C359+1/'CALIBRATION  suppl fig 2'!$D$5)^0.5</f>
        <v>#DIV/0!</v>
      </c>
    </row>
    <row r="360" spans="1:9">
      <c r="A360" s="52"/>
      <c r="B360" s="1"/>
      <c r="C360" s="1"/>
      <c r="D360" s="189"/>
      <c r="E360" s="187" t="e">
        <f>I360*'CALIBRATION  suppl fig 2'!$Q$17</f>
        <v>#DIV/0!</v>
      </c>
      <c r="F360" s="188" t="e">
        <f>(H360*'CALIBRATION  suppl fig 2'!$Q$32+'CALIBRATION  suppl fig 2'!$Q$33)*ABS(B360)*(1/'ESTIMATED CCS suppl fig 2 '!C360+1/'CALIBRATION  suppl fig 2'!$D$5)^0.5</f>
        <v>#DIV/0!</v>
      </c>
      <c r="H360" s="56">
        <f>D360-0.001*'CALIBRATION  suppl fig 2'!$D$4*A360^0.5</f>
        <v>0</v>
      </c>
      <c r="I360" s="56" t="e">
        <f>H360^'CALIBRATION  suppl fig 2'!$Q$15*ABS(B360)*(1/'ESTIMATED CCS suppl fig 2 '!C360+1/'CALIBRATION  suppl fig 2'!$D$5)^0.5</f>
        <v>#DIV/0!</v>
      </c>
    </row>
    <row r="361" spans="1:9">
      <c r="A361" s="52"/>
      <c r="B361" s="1"/>
      <c r="C361" s="1"/>
      <c r="D361" s="189"/>
      <c r="E361" s="187" t="e">
        <f>I361*'CALIBRATION  suppl fig 2'!$Q$17</f>
        <v>#DIV/0!</v>
      </c>
      <c r="F361" s="188" t="e">
        <f>(H361*'CALIBRATION  suppl fig 2'!$Q$32+'CALIBRATION  suppl fig 2'!$Q$33)*ABS(B361)*(1/'ESTIMATED CCS suppl fig 2 '!C361+1/'CALIBRATION  suppl fig 2'!$D$5)^0.5</f>
        <v>#DIV/0!</v>
      </c>
      <c r="H361" s="56">
        <f>D361-0.001*'CALIBRATION  suppl fig 2'!$D$4*A361^0.5</f>
        <v>0</v>
      </c>
      <c r="I361" s="56" t="e">
        <f>H361^'CALIBRATION  suppl fig 2'!$Q$15*ABS(B361)*(1/'ESTIMATED CCS suppl fig 2 '!C361+1/'CALIBRATION  suppl fig 2'!$D$5)^0.5</f>
        <v>#DIV/0!</v>
      </c>
    </row>
    <row r="362" spans="1:9">
      <c r="A362" s="52"/>
      <c r="B362" s="1"/>
      <c r="C362" s="1"/>
      <c r="D362" s="189"/>
      <c r="E362" s="187" t="e">
        <f>I362*'CALIBRATION  suppl fig 2'!$Q$17</f>
        <v>#DIV/0!</v>
      </c>
      <c r="F362" s="188" t="e">
        <f>(H362*'CALIBRATION  suppl fig 2'!$Q$32+'CALIBRATION  suppl fig 2'!$Q$33)*ABS(B362)*(1/'ESTIMATED CCS suppl fig 2 '!C362+1/'CALIBRATION  suppl fig 2'!$D$5)^0.5</f>
        <v>#DIV/0!</v>
      </c>
      <c r="H362" s="56">
        <f>D362-0.001*'CALIBRATION  suppl fig 2'!$D$4*A362^0.5</f>
        <v>0</v>
      </c>
      <c r="I362" s="56" t="e">
        <f>H362^'CALIBRATION  suppl fig 2'!$Q$15*ABS(B362)*(1/'ESTIMATED CCS suppl fig 2 '!C362+1/'CALIBRATION  suppl fig 2'!$D$5)^0.5</f>
        <v>#DIV/0!</v>
      </c>
    </row>
    <row r="363" spans="1:9">
      <c r="A363" s="52"/>
      <c r="B363" s="1"/>
      <c r="C363" s="1"/>
      <c r="D363" s="189"/>
      <c r="E363" s="187" t="e">
        <f>I363*'CALIBRATION  suppl fig 2'!$Q$17</f>
        <v>#DIV/0!</v>
      </c>
      <c r="F363" s="188" t="e">
        <f>(H363*'CALIBRATION  suppl fig 2'!$Q$32+'CALIBRATION  suppl fig 2'!$Q$33)*ABS(B363)*(1/'ESTIMATED CCS suppl fig 2 '!C363+1/'CALIBRATION  suppl fig 2'!$D$5)^0.5</f>
        <v>#DIV/0!</v>
      </c>
      <c r="H363" s="56">
        <f>D363-0.001*'CALIBRATION  suppl fig 2'!$D$4*A363^0.5</f>
        <v>0</v>
      </c>
      <c r="I363" s="56" t="e">
        <f>H363^'CALIBRATION  suppl fig 2'!$Q$15*ABS(B363)*(1/'ESTIMATED CCS suppl fig 2 '!C363+1/'CALIBRATION  suppl fig 2'!$D$5)^0.5</f>
        <v>#DIV/0!</v>
      </c>
    </row>
    <row r="364" spans="1:9">
      <c r="A364" s="52"/>
      <c r="B364" s="1"/>
      <c r="C364" s="1"/>
      <c r="D364" s="189"/>
      <c r="E364" s="187" t="e">
        <f>I364*'CALIBRATION  suppl fig 2'!$Q$17</f>
        <v>#DIV/0!</v>
      </c>
      <c r="F364" s="188" t="e">
        <f>(H364*'CALIBRATION  suppl fig 2'!$Q$32+'CALIBRATION  suppl fig 2'!$Q$33)*ABS(B364)*(1/'ESTIMATED CCS suppl fig 2 '!C364+1/'CALIBRATION  suppl fig 2'!$D$5)^0.5</f>
        <v>#DIV/0!</v>
      </c>
      <c r="H364" s="56">
        <f>D364-0.001*'CALIBRATION  suppl fig 2'!$D$4*A364^0.5</f>
        <v>0</v>
      </c>
      <c r="I364" s="56" t="e">
        <f>H364^'CALIBRATION  suppl fig 2'!$Q$15*ABS(B364)*(1/'ESTIMATED CCS suppl fig 2 '!C364+1/'CALIBRATION  suppl fig 2'!$D$5)^0.5</f>
        <v>#DIV/0!</v>
      </c>
    </row>
    <row r="365" spans="1:9">
      <c r="A365" s="52"/>
      <c r="B365" s="1"/>
      <c r="C365" s="1"/>
      <c r="D365" s="189"/>
      <c r="E365" s="187" t="e">
        <f>I365*'CALIBRATION  suppl fig 2'!$Q$17</f>
        <v>#DIV/0!</v>
      </c>
      <c r="F365" s="188" t="e">
        <f>(H365*'CALIBRATION  suppl fig 2'!$Q$32+'CALIBRATION  suppl fig 2'!$Q$33)*ABS(B365)*(1/'ESTIMATED CCS suppl fig 2 '!C365+1/'CALIBRATION  suppl fig 2'!$D$5)^0.5</f>
        <v>#DIV/0!</v>
      </c>
      <c r="H365" s="56">
        <f>D365-0.001*'CALIBRATION  suppl fig 2'!$D$4*A365^0.5</f>
        <v>0</v>
      </c>
      <c r="I365" s="56" t="e">
        <f>H365^'CALIBRATION  suppl fig 2'!$Q$15*ABS(B365)*(1/'ESTIMATED CCS suppl fig 2 '!C365+1/'CALIBRATION  suppl fig 2'!$D$5)^0.5</f>
        <v>#DIV/0!</v>
      </c>
    </row>
    <row r="366" spans="1:9">
      <c r="A366" s="52"/>
      <c r="B366" s="1"/>
      <c r="C366" s="1"/>
      <c r="D366" s="189"/>
      <c r="E366" s="187" t="e">
        <f>I366*'CALIBRATION  suppl fig 2'!$Q$17</f>
        <v>#DIV/0!</v>
      </c>
      <c r="F366" s="188" t="e">
        <f>(H366*'CALIBRATION  suppl fig 2'!$Q$32+'CALIBRATION  suppl fig 2'!$Q$33)*ABS(B366)*(1/'ESTIMATED CCS suppl fig 2 '!C366+1/'CALIBRATION  suppl fig 2'!$D$5)^0.5</f>
        <v>#DIV/0!</v>
      </c>
      <c r="H366" s="56">
        <f>D366-0.001*'CALIBRATION  suppl fig 2'!$D$4*A366^0.5</f>
        <v>0</v>
      </c>
      <c r="I366" s="56" t="e">
        <f>H366^'CALIBRATION  suppl fig 2'!$Q$15*ABS(B366)*(1/'ESTIMATED CCS suppl fig 2 '!C366+1/'CALIBRATION  suppl fig 2'!$D$5)^0.5</f>
        <v>#DIV/0!</v>
      </c>
    </row>
    <row r="367" spans="1:9">
      <c r="A367" s="52"/>
      <c r="B367" s="1"/>
      <c r="C367" s="1"/>
      <c r="D367" s="189"/>
      <c r="E367" s="187" t="e">
        <f>I367*'CALIBRATION  suppl fig 2'!$Q$17</f>
        <v>#DIV/0!</v>
      </c>
      <c r="F367" s="188" t="e">
        <f>(H367*'CALIBRATION  suppl fig 2'!$Q$32+'CALIBRATION  suppl fig 2'!$Q$33)*ABS(B367)*(1/'ESTIMATED CCS suppl fig 2 '!C367+1/'CALIBRATION  suppl fig 2'!$D$5)^0.5</f>
        <v>#DIV/0!</v>
      </c>
      <c r="H367" s="56">
        <f>D367-0.001*'CALIBRATION  suppl fig 2'!$D$4*A367^0.5</f>
        <v>0</v>
      </c>
      <c r="I367" s="56" t="e">
        <f>H367^'CALIBRATION  suppl fig 2'!$Q$15*ABS(B367)*(1/'ESTIMATED CCS suppl fig 2 '!C367+1/'CALIBRATION  suppl fig 2'!$D$5)^0.5</f>
        <v>#DIV/0!</v>
      </c>
    </row>
    <row r="368" spans="1:9">
      <c r="A368" s="52"/>
      <c r="B368" s="1"/>
      <c r="C368" s="1"/>
      <c r="D368" s="189"/>
      <c r="E368" s="187" t="e">
        <f>I368*'CALIBRATION  suppl fig 2'!$Q$17</f>
        <v>#DIV/0!</v>
      </c>
      <c r="F368" s="188" t="e">
        <f>(H368*'CALIBRATION  suppl fig 2'!$Q$32+'CALIBRATION  suppl fig 2'!$Q$33)*ABS(B368)*(1/'ESTIMATED CCS suppl fig 2 '!C368+1/'CALIBRATION  suppl fig 2'!$D$5)^0.5</f>
        <v>#DIV/0!</v>
      </c>
      <c r="H368" s="56">
        <f>D368-0.001*'CALIBRATION  suppl fig 2'!$D$4*A368^0.5</f>
        <v>0</v>
      </c>
      <c r="I368" s="56" t="e">
        <f>H368^'CALIBRATION  suppl fig 2'!$Q$15*ABS(B368)*(1/'ESTIMATED CCS suppl fig 2 '!C368+1/'CALIBRATION  suppl fig 2'!$D$5)^0.5</f>
        <v>#DIV/0!</v>
      </c>
    </row>
    <row r="369" spans="1:9">
      <c r="A369" s="52"/>
      <c r="B369" s="1"/>
      <c r="C369" s="1"/>
      <c r="D369" s="189"/>
      <c r="E369" s="187" t="e">
        <f>I369*'CALIBRATION  suppl fig 2'!$Q$17</f>
        <v>#DIV/0!</v>
      </c>
      <c r="F369" s="188" t="e">
        <f>(H369*'CALIBRATION  suppl fig 2'!$Q$32+'CALIBRATION  suppl fig 2'!$Q$33)*ABS(B369)*(1/'ESTIMATED CCS suppl fig 2 '!C369+1/'CALIBRATION  suppl fig 2'!$D$5)^0.5</f>
        <v>#DIV/0!</v>
      </c>
      <c r="H369" s="56">
        <f>D369-0.001*'CALIBRATION  suppl fig 2'!$D$4*A369^0.5</f>
        <v>0</v>
      </c>
      <c r="I369" s="56" t="e">
        <f>H369^'CALIBRATION  suppl fig 2'!$Q$15*ABS(B369)*(1/'ESTIMATED CCS suppl fig 2 '!C369+1/'CALIBRATION  suppl fig 2'!$D$5)^0.5</f>
        <v>#DIV/0!</v>
      </c>
    </row>
    <row r="370" spans="1:9">
      <c r="A370" s="52"/>
      <c r="B370" s="1"/>
      <c r="C370" s="1"/>
      <c r="D370" s="189"/>
      <c r="E370" s="187" t="e">
        <f>I370*'CALIBRATION  suppl fig 2'!$Q$17</f>
        <v>#DIV/0!</v>
      </c>
      <c r="F370" s="188" t="e">
        <f>(H370*'CALIBRATION  suppl fig 2'!$Q$32+'CALIBRATION  suppl fig 2'!$Q$33)*ABS(B370)*(1/'ESTIMATED CCS suppl fig 2 '!C370+1/'CALIBRATION  suppl fig 2'!$D$5)^0.5</f>
        <v>#DIV/0!</v>
      </c>
      <c r="H370" s="56">
        <f>D370-0.001*'CALIBRATION  suppl fig 2'!$D$4*A370^0.5</f>
        <v>0</v>
      </c>
      <c r="I370" s="56" t="e">
        <f>H370^'CALIBRATION  suppl fig 2'!$Q$15*ABS(B370)*(1/'ESTIMATED CCS suppl fig 2 '!C370+1/'CALIBRATION  suppl fig 2'!$D$5)^0.5</f>
        <v>#DIV/0!</v>
      </c>
    </row>
    <row r="371" spans="1:9">
      <c r="A371" s="52"/>
      <c r="B371" s="1"/>
      <c r="C371" s="1"/>
      <c r="D371" s="189"/>
      <c r="E371" s="187" t="e">
        <f>I371*'CALIBRATION  suppl fig 2'!$Q$17</f>
        <v>#DIV/0!</v>
      </c>
      <c r="F371" s="188" t="e">
        <f>(H371*'CALIBRATION  suppl fig 2'!$Q$32+'CALIBRATION  suppl fig 2'!$Q$33)*ABS(B371)*(1/'ESTIMATED CCS suppl fig 2 '!C371+1/'CALIBRATION  suppl fig 2'!$D$5)^0.5</f>
        <v>#DIV/0!</v>
      </c>
      <c r="H371" s="56">
        <f>D371-0.001*'CALIBRATION  suppl fig 2'!$D$4*A371^0.5</f>
        <v>0</v>
      </c>
      <c r="I371" s="56" t="e">
        <f>H371^'CALIBRATION  suppl fig 2'!$Q$15*ABS(B371)*(1/'ESTIMATED CCS suppl fig 2 '!C371+1/'CALIBRATION  suppl fig 2'!$D$5)^0.5</f>
        <v>#DIV/0!</v>
      </c>
    </row>
    <row r="372" spans="1:9">
      <c r="A372" s="52"/>
      <c r="B372" s="1"/>
      <c r="C372" s="1"/>
      <c r="D372" s="189"/>
      <c r="E372" s="187" t="e">
        <f>I372*'CALIBRATION  suppl fig 2'!$Q$17</f>
        <v>#DIV/0!</v>
      </c>
      <c r="F372" s="188" t="e">
        <f>(H372*'CALIBRATION  suppl fig 2'!$Q$32+'CALIBRATION  suppl fig 2'!$Q$33)*ABS(B372)*(1/'ESTIMATED CCS suppl fig 2 '!C372+1/'CALIBRATION  suppl fig 2'!$D$5)^0.5</f>
        <v>#DIV/0!</v>
      </c>
      <c r="H372" s="56">
        <f>D372-0.001*'CALIBRATION  suppl fig 2'!$D$4*A372^0.5</f>
        <v>0</v>
      </c>
      <c r="I372" s="56" t="e">
        <f>H372^'CALIBRATION  suppl fig 2'!$Q$15*ABS(B372)*(1/'ESTIMATED CCS suppl fig 2 '!C372+1/'CALIBRATION  suppl fig 2'!$D$5)^0.5</f>
        <v>#DIV/0!</v>
      </c>
    </row>
    <row r="373" spans="1:9">
      <c r="A373" s="52"/>
      <c r="B373" s="1"/>
      <c r="C373" s="1"/>
      <c r="D373" s="189"/>
      <c r="E373" s="187" t="e">
        <f>I373*'CALIBRATION  suppl fig 2'!$Q$17</f>
        <v>#DIV/0!</v>
      </c>
      <c r="F373" s="188" t="e">
        <f>(H373*'CALIBRATION  suppl fig 2'!$Q$32+'CALIBRATION  suppl fig 2'!$Q$33)*ABS(B373)*(1/'ESTIMATED CCS suppl fig 2 '!C373+1/'CALIBRATION  suppl fig 2'!$D$5)^0.5</f>
        <v>#DIV/0!</v>
      </c>
      <c r="H373" s="56">
        <f>D373-0.001*'CALIBRATION  suppl fig 2'!$D$4*A373^0.5</f>
        <v>0</v>
      </c>
      <c r="I373" s="56" t="e">
        <f>H373^'CALIBRATION  suppl fig 2'!$Q$15*ABS(B373)*(1/'ESTIMATED CCS suppl fig 2 '!C373+1/'CALIBRATION  suppl fig 2'!$D$5)^0.5</f>
        <v>#DIV/0!</v>
      </c>
    </row>
    <row r="374" spans="1:9">
      <c r="A374" s="52"/>
      <c r="B374" s="1"/>
      <c r="C374" s="1"/>
      <c r="D374" s="189"/>
      <c r="E374" s="187" t="e">
        <f>I374*'CALIBRATION  suppl fig 2'!$Q$17</f>
        <v>#DIV/0!</v>
      </c>
      <c r="F374" s="188" t="e">
        <f>(H374*'CALIBRATION  suppl fig 2'!$Q$32+'CALIBRATION  suppl fig 2'!$Q$33)*ABS(B374)*(1/'ESTIMATED CCS suppl fig 2 '!C374+1/'CALIBRATION  suppl fig 2'!$D$5)^0.5</f>
        <v>#DIV/0!</v>
      </c>
      <c r="H374" s="56">
        <f>D374-0.001*'CALIBRATION  suppl fig 2'!$D$4*A374^0.5</f>
        <v>0</v>
      </c>
      <c r="I374" s="56" t="e">
        <f>H374^'CALIBRATION  suppl fig 2'!$Q$15*ABS(B374)*(1/'ESTIMATED CCS suppl fig 2 '!C374+1/'CALIBRATION  suppl fig 2'!$D$5)^0.5</f>
        <v>#DIV/0!</v>
      </c>
    </row>
    <row r="375" spans="1:9">
      <c r="A375" s="52"/>
      <c r="B375" s="1"/>
      <c r="C375" s="1"/>
      <c r="D375" s="189"/>
      <c r="E375" s="187" t="e">
        <f>I375*'CALIBRATION  suppl fig 2'!$Q$17</f>
        <v>#DIV/0!</v>
      </c>
      <c r="F375" s="188" t="e">
        <f>(H375*'CALIBRATION  suppl fig 2'!$Q$32+'CALIBRATION  suppl fig 2'!$Q$33)*ABS(B375)*(1/'ESTIMATED CCS suppl fig 2 '!C375+1/'CALIBRATION  suppl fig 2'!$D$5)^0.5</f>
        <v>#DIV/0!</v>
      </c>
      <c r="H375" s="56">
        <f>D375-0.001*'CALIBRATION  suppl fig 2'!$D$4*A375^0.5</f>
        <v>0</v>
      </c>
      <c r="I375" s="56" t="e">
        <f>H375^'CALIBRATION  suppl fig 2'!$Q$15*ABS(B375)*(1/'ESTIMATED CCS suppl fig 2 '!C375+1/'CALIBRATION  suppl fig 2'!$D$5)^0.5</f>
        <v>#DIV/0!</v>
      </c>
    </row>
    <row r="376" spans="1:9">
      <c r="A376" s="52"/>
      <c r="B376" s="1"/>
      <c r="C376" s="1"/>
      <c r="D376" s="189"/>
      <c r="E376" s="187" t="e">
        <f>I376*'CALIBRATION  suppl fig 2'!$Q$17</f>
        <v>#DIV/0!</v>
      </c>
      <c r="F376" s="188" t="e">
        <f>(H376*'CALIBRATION  suppl fig 2'!$Q$32+'CALIBRATION  suppl fig 2'!$Q$33)*ABS(B376)*(1/'ESTIMATED CCS suppl fig 2 '!C376+1/'CALIBRATION  suppl fig 2'!$D$5)^0.5</f>
        <v>#DIV/0!</v>
      </c>
      <c r="H376" s="56">
        <f>D376-0.001*'CALIBRATION  suppl fig 2'!$D$4*A376^0.5</f>
        <v>0</v>
      </c>
      <c r="I376" s="56" t="e">
        <f>H376^'CALIBRATION  suppl fig 2'!$Q$15*ABS(B376)*(1/'ESTIMATED CCS suppl fig 2 '!C376+1/'CALIBRATION  suppl fig 2'!$D$5)^0.5</f>
        <v>#DIV/0!</v>
      </c>
    </row>
    <row r="377" spans="1:9">
      <c r="A377" s="52"/>
      <c r="B377" s="1"/>
      <c r="C377" s="1"/>
      <c r="D377" s="189"/>
      <c r="E377" s="187" t="e">
        <f>I377*'CALIBRATION  suppl fig 2'!$Q$17</f>
        <v>#DIV/0!</v>
      </c>
      <c r="F377" s="188" t="e">
        <f>(H377*'CALIBRATION  suppl fig 2'!$Q$32+'CALIBRATION  suppl fig 2'!$Q$33)*ABS(B377)*(1/'ESTIMATED CCS suppl fig 2 '!C377+1/'CALIBRATION  suppl fig 2'!$D$5)^0.5</f>
        <v>#DIV/0!</v>
      </c>
      <c r="H377" s="56">
        <f>D377-0.001*'CALIBRATION  suppl fig 2'!$D$4*A377^0.5</f>
        <v>0</v>
      </c>
      <c r="I377" s="56" t="e">
        <f>H377^'CALIBRATION  suppl fig 2'!$Q$15*ABS(B377)*(1/'ESTIMATED CCS suppl fig 2 '!C377+1/'CALIBRATION  suppl fig 2'!$D$5)^0.5</f>
        <v>#DIV/0!</v>
      </c>
    </row>
    <row r="378" spans="1:9">
      <c r="A378" s="52"/>
      <c r="B378" s="1"/>
      <c r="C378" s="1"/>
      <c r="D378" s="189"/>
      <c r="E378" s="187" t="e">
        <f>I378*'CALIBRATION  suppl fig 2'!$Q$17</f>
        <v>#DIV/0!</v>
      </c>
      <c r="F378" s="188" t="e">
        <f>(H378*'CALIBRATION  suppl fig 2'!$Q$32+'CALIBRATION  suppl fig 2'!$Q$33)*ABS(B378)*(1/'ESTIMATED CCS suppl fig 2 '!C378+1/'CALIBRATION  suppl fig 2'!$D$5)^0.5</f>
        <v>#DIV/0!</v>
      </c>
      <c r="H378" s="56">
        <f>D378-0.001*'CALIBRATION  suppl fig 2'!$D$4*A378^0.5</f>
        <v>0</v>
      </c>
      <c r="I378" s="56" t="e">
        <f>H378^'CALIBRATION  suppl fig 2'!$Q$15*ABS(B378)*(1/'ESTIMATED CCS suppl fig 2 '!C378+1/'CALIBRATION  suppl fig 2'!$D$5)^0.5</f>
        <v>#DIV/0!</v>
      </c>
    </row>
    <row r="379" spans="1:9">
      <c r="A379" s="52"/>
      <c r="B379" s="1"/>
      <c r="C379" s="1"/>
      <c r="D379" s="189"/>
      <c r="E379" s="187" t="e">
        <f>I379*'CALIBRATION  suppl fig 2'!$Q$17</f>
        <v>#DIV/0!</v>
      </c>
      <c r="F379" s="188" t="e">
        <f>(H379*'CALIBRATION  suppl fig 2'!$Q$32+'CALIBRATION  suppl fig 2'!$Q$33)*ABS(B379)*(1/'ESTIMATED CCS suppl fig 2 '!C379+1/'CALIBRATION  suppl fig 2'!$D$5)^0.5</f>
        <v>#DIV/0!</v>
      </c>
      <c r="H379" s="56">
        <f>D379-0.001*'CALIBRATION  suppl fig 2'!$D$4*A379^0.5</f>
        <v>0</v>
      </c>
      <c r="I379" s="56" t="e">
        <f>H379^'CALIBRATION  suppl fig 2'!$Q$15*ABS(B379)*(1/'ESTIMATED CCS suppl fig 2 '!C379+1/'CALIBRATION  suppl fig 2'!$D$5)^0.5</f>
        <v>#DIV/0!</v>
      </c>
    </row>
    <row r="380" spans="1:9">
      <c r="A380" s="52"/>
      <c r="B380" s="1"/>
      <c r="C380" s="1"/>
      <c r="D380" s="189"/>
      <c r="E380" s="187" t="e">
        <f>I380*'CALIBRATION  suppl fig 2'!$Q$17</f>
        <v>#DIV/0!</v>
      </c>
      <c r="F380" s="188" t="e">
        <f>(H380*'CALIBRATION  suppl fig 2'!$Q$32+'CALIBRATION  suppl fig 2'!$Q$33)*ABS(B380)*(1/'ESTIMATED CCS suppl fig 2 '!C380+1/'CALIBRATION  suppl fig 2'!$D$5)^0.5</f>
        <v>#DIV/0!</v>
      </c>
      <c r="H380" s="56">
        <f>D380-0.001*'CALIBRATION  suppl fig 2'!$D$4*A380^0.5</f>
        <v>0</v>
      </c>
      <c r="I380" s="56" t="e">
        <f>H380^'CALIBRATION  suppl fig 2'!$Q$15*ABS(B380)*(1/'ESTIMATED CCS suppl fig 2 '!C380+1/'CALIBRATION  suppl fig 2'!$D$5)^0.5</f>
        <v>#DIV/0!</v>
      </c>
    </row>
    <row r="381" spans="1:9">
      <c r="A381" s="52"/>
      <c r="B381" s="1"/>
      <c r="C381" s="1"/>
      <c r="D381" s="189"/>
      <c r="E381" s="187" t="e">
        <f>I381*'CALIBRATION  suppl fig 2'!$Q$17</f>
        <v>#DIV/0!</v>
      </c>
      <c r="F381" s="188" t="e">
        <f>(H381*'CALIBRATION  suppl fig 2'!$Q$32+'CALIBRATION  suppl fig 2'!$Q$33)*ABS(B381)*(1/'ESTIMATED CCS suppl fig 2 '!C381+1/'CALIBRATION  suppl fig 2'!$D$5)^0.5</f>
        <v>#DIV/0!</v>
      </c>
      <c r="H381" s="56">
        <f>D381-0.001*'CALIBRATION  suppl fig 2'!$D$4*A381^0.5</f>
        <v>0</v>
      </c>
      <c r="I381" s="56" t="e">
        <f>H381^'CALIBRATION  suppl fig 2'!$Q$15*ABS(B381)*(1/'ESTIMATED CCS suppl fig 2 '!C381+1/'CALIBRATION  suppl fig 2'!$D$5)^0.5</f>
        <v>#DIV/0!</v>
      </c>
    </row>
    <row r="382" spans="1:9">
      <c r="A382" s="52"/>
      <c r="B382" s="1"/>
      <c r="C382" s="1"/>
      <c r="D382" s="189"/>
      <c r="E382" s="187" t="e">
        <f>I382*'CALIBRATION  suppl fig 2'!$Q$17</f>
        <v>#DIV/0!</v>
      </c>
      <c r="F382" s="188" t="e">
        <f>(H382*'CALIBRATION  suppl fig 2'!$Q$32+'CALIBRATION  suppl fig 2'!$Q$33)*ABS(B382)*(1/'ESTIMATED CCS suppl fig 2 '!C382+1/'CALIBRATION  suppl fig 2'!$D$5)^0.5</f>
        <v>#DIV/0!</v>
      </c>
      <c r="H382" s="56">
        <f>D382-0.001*'CALIBRATION  suppl fig 2'!$D$4*A382^0.5</f>
        <v>0</v>
      </c>
      <c r="I382" s="56" t="e">
        <f>H382^'CALIBRATION  suppl fig 2'!$Q$15*ABS(B382)*(1/'ESTIMATED CCS suppl fig 2 '!C382+1/'CALIBRATION  suppl fig 2'!$D$5)^0.5</f>
        <v>#DIV/0!</v>
      </c>
    </row>
    <row r="383" spans="1:9">
      <c r="A383" s="52"/>
      <c r="B383" s="1"/>
      <c r="C383" s="1"/>
      <c r="D383" s="189"/>
      <c r="E383" s="187" t="e">
        <f>I383*'CALIBRATION  suppl fig 2'!$Q$17</f>
        <v>#DIV/0!</v>
      </c>
      <c r="F383" s="188" t="e">
        <f>(H383*'CALIBRATION  suppl fig 2'!$Q$32+'CALIBRATION  suppl fig 2'!$Q$33)*ABS(B383)*(1/'ESTIMATED CCS suppl fig 2 '!C383+1/'CALIBRATION  suppl fig 2'!$D$5)^0.5</f>
        <v>#DIV/0!</v>
      </c>
      <c r="H383" s="56">
        <f>D383-0.001*'CALIBRATION  suppl fig 2'!$D$4*A383^0.5</f>
        <v>0</v>
      </c>
      <c r="I383" s="56" t="e">
        <f>H383^'CALIBRATION  suppl fig 2'!$Q$15*ABS(B383)*(1/'ESTIMATED CCS suppl fig 2 '!C383+1/'CALIBRATION  suppl fig 2'!$D$5)^0.5</f>
        <v>#DIV/0!</v>
      </c>
    </row>
    <row r="384" spans="1:9">
      <c r="A384" s="52"/>
      <c r="B384" s="1"/>
      <c r="C384" s="1"/>
      <c r="D384" s="189"/>
      <c r="E384" s="187" t="e">
        <f>I384*'CALIBRATION  suppl fig 2'!$Q$17</f>
        <v>#DIV/0!</v>
      </c>
      <c r="F384" s="188" t="e">
        <f>(H384*'CALIBRATION  suppl fig 2'!$Q$32+'CALIBRATION  suppl fig 2'!$Q$33)*ABS(B384)*(1/'ESTIMATED CCS suppl fig 2 '!C384+1/'CALIBRATION  suppl fig 2'!$D$5)^0.5</f>
        <v>#DIV/0!</v>
      </c>
      <c r="H384" s="56">
        <f>D384-0.001*'CALIBRATION  suppl fig 2'!$D$4*A384^0.5</f>
        <v>0</v>
      </c>
      <c r="I384" s="56" t="e">
        <f>H384^'CALIBRATION  suppl fig 2'!$Q$15*ABS(B384)*(1/'ESTIMATED CCS suppl fig 2 '!C384+1/'CALIBRATION  suppl fig 2'!$D$5)^0.5</f>
        <v>#DIV/0!</v>
      </c>
    </row>
    <row r="385" spans="1:9">
      <c r="A385" s="52"/>
      <c r="B385" s="1"/>
      <c r="C385" s="1"/>
      <c r="D385" s="189"/>
      <c r="E385" s="187" t="e">
        <f>I385*'CALIBRATION  suppl fig 2'!$Q$17</f>
        <v>#DIV/0!</v>
      </c>
      <c r="F385" s="188" t="e">
        <f>(H385*'CALIBRATION  suppl fig 2'!$Q$32+'CALIBRATION  suppl fig 2'!$Q$33)*ABS(B385)*(1/'ESTIMATED CCS suppl fig 2 '!C385+1/'CALIBRATION  suppl fig 2'!$D$5)^0.5</f>
        <v>#DIV/0!</v>
      </c>
      <c r="H385" s="56">
        <f>D385-0.001*'CALIBRATION  suppl fig 2'!$D$4*A385^0.5</f>
        <v>0</v>
      </c>
      <c r="I385" s="56" t="e">
        <f>H385^'CALIBRATION  suppl fig 2'!$Q$15*ABS(B385)*(1/'ESTIMATED CCS suppl fig 2 '!C385+1/'CALIBRATION  suppl fig 2'!$D$5)^0.5</f>
        <v>#DIV/0!</v>
      </c>
    </row>
    <row r="386" spans="1:9">
      <c r="A386" s="52"/>
      <c r="B386" s="1"/>
      <c r="C386" s="1"/>
      <c r="D386" s="189"/>
      <c r="E386" s="187" t="e">
        <f>I386*'CALIBRATION  suppl fig 2'!$Q$17</f>
        <v>#DIV/0!</v>
      </c>
      <c r="F386" s="188" t="e">
        <f>(H386*'CALIBRATION  suppl fig 2'!$Q$32+'CALIBRATION  suppl fig 2'!$Q$33)*ABS(B386)*(1/'ESTIMATED CCS suppl fig 2 '!C386+1/'CALIBRATION  suppl fig 2'!$D$5)^0.5</f>
        <v>#DIV/0!</v>
      </c>
      <c r="H386" s="56">
        <f>D386-0.001*'CALIBRATION  suppl fig 2'!$D$4*A386^0.5</f>
        <v>0</v>
      </c>
      <c r="I386" s="56" t="e">
        <f>H386^'CALIBRATION  suppl fig 2'!$Q$15*ABS(B386)*(1/'ESTIMATED CCS suppl fig 2 '!C386+1/'CALIBRATION  suppl fig 2'!$D$5)^0.5</f>
        <v>#DIV/0!</v>
      </c>
    </row>
    <row r="387" spans="1:9">
      <c r="A387" s="52"/>
      <c r="B387" s="1"/>
      <c r="C387" s="1"/>
      <c r="D387" s="189"/>
      <c r="E387" s="187" t="e">
        <f>I387*'CALIBRATION  suppl fig 2'!$Q$17</f>
        <v>#DIV/0!</v>
      </c>
      <c r="F387" s="188" t="e">
        <f>(H387*'CALIBRATION  suppl fig 2'!$Q$32+'CALIBRATION  suppl fig 2'!$Q$33)*ABS(B387)*(1/'ESTIMATED CCS suppl fig 2 '!C387+1/'CALIBRATION  suppl fig 2'!$D$5)^0.5</f>
        <v>#DIV/0!</v>
      </c>
      <c r="H387" s="56">
        <f>D387-0.001*'CALIBRATION  suppl fig 2'!$D$4*A387^0.5</f>
        <v>0</v>
      </c>
      <c r="I387" s="56" t="e">
        <f>H387^'CALIBRATION  suppl fig 2'!$Q$15*ABS(B387)*(1/'ESTIMATED CCS suppl fig 2 '!C387+1/'CALIBRATION  suppl fig 2'!$D$5)^0.5</f>
        <v>#DIV/0!</v>
      </c>
    </row>
    <row r="388" spans="1:9">
      <c r="A388" s="52"/>
      <c r="B388" s="1"/>
      <c r="C388" s="1"/>
      <c r="D388" s="189"/>
      <c r="E388" s="187" t="e">
        <f>I388*'CALIBRATION  suppl fig 2'!$Q$17</f>
        <v>#DIV/0!</v>
      </c>
      <c r="F388" s="188" t="e">
        <f>(H388*'CALIBRATION  suppl fig 2'!$Q$32+'CALIBRATION  suppl fig 2'!$Q$33)*ABS(B388)*(1/'ESTIMATED CCS suppl fig 2 '!C388+1/'CALIBRATION  suppl fig 2'!$D$5)^0.5</f>
        <v>#DIV/0!</v>
      </c>
      <c r="H388" s="56">
        <f>D388-0.001*'CALIBRATION  suppl fig 2'!$D$4*A388^0.5</f>
        <v>0</v>
      </c>
      <c r="I388" s="56" t="e">
        <f>H388^'CALIBRATION  suppl fig 2'!$Q$15*ABS(B388)*(1/'ESTIMATED CCS suppl fig 2 '!C388+1/'CALIBRATION  suppl fig 2'!$D$5)^0.5</f>
        <v>#DIV/0!</v>
      </c>
    </row>
    <row r="389" spans="1:9">
      <c r="A389" s="52"/>
      <c r="B389" s="1"/>
      <c r="C389" s="1"/>
      <c r="D389" s="189"/>
      <c r="E389" s="187" t="e">
        <f>I389*'CALIBRATION  suppl fig 2'!$Q$17</f>
        <v>#DIV/0!</v>
      </c>
      <c r="F389" s="188" t="e">
        <f>(H389*'CALIBRATION  suppl fig 2'!$Q$32+'CALIBRATION  suppl fig 2'!$Q$33)*ABS(B389)*(1/'ESTIMATED CCS suppl fig 2 '!C389+1/'CALIBRATION  suppl fig 2'!$D$5)^0.5</f>
        <v>#DIV/0!</v>
      </c>
      <c r="H389" s="56">
        <f>D389-0.001*'CALIBRATION  suppl fig 2'!$D$4*A389^0.5</f>
        <v>0</v>
      </c>
      <c r="I389" s="56" t="e">
        <f>H389^'CALIBRATION  suppl fig 2'!$Q$15*ABS(B389)*(1/'ESTIMATED CCS suppl fig 2 '!C389+1/'CALIBRATION  suppl fig 2'!$D$5)^0.5</f>
        <v>#DIV/0!</v>
      </c>
    </row>
    <row r="390" spans="1:9">
      <c r="A390" s="52"/>
      <c r="B390" s="1"/>
      <c r="C390" s="1"/>
      <c r="D390" s="189"/>
      <c r="E390" s="187" t="e">
        <f>I390*'CALIBRATION  suppl fig 2'!$Q$17</f>
        <v>#DIV/0!</v>
      </c>
      <c r="F390" s="188" t="e">
        <f>(H390*'CALIBRATION  suppl fig 2'!$Q$32+'CALIBRATION  suppl fig 2'!$Q$33)*ABS(B390)*(1/'ESTIMATED CCS suppl fig 2 '!C390+1/'CALIBRATION  suppl fig 2'!$D$5)^0.5</f>
        <v>#DIV/0!</v>
      </c>
      <c r="H390" s="56">
        <f>D390-0.001*'CALIBRATION  suppl fig 2'!$D$4*A390^0.5</f>
        <v>0</v>
      </c>
      <c r="I390" s="56" t="e">
        <f>H390^'CALIBRATION  suppl fig 2'!$Q$15*ABS(B390)*(1/'ESTIMATED CCS suppl fig 2 '!C390+1/'CALIBRATION  suppl fig 2'!$D$5)^0.5</f>
        <v>#DIV/0!</v>
      </c>
    </row>
    <row r="391" spans="1:9">
      <c r="A391" s="52"/>
      <c r="B391" s="1"/>
      <c r="C391" s="1"/>
      <c r="D391" s="189"/>
      <c r="E391" s="187" t="e">
        <f>I391*'CALIBRATION  suppl fig 2'!$Q$17</f>
        <v>#DIV/0!</v>
      </c>
      <c r="F391" s="188" t="e">
        <f>(H391*'CALIBRATION  suppl fig 2'!$Q$32+'CALIBRATION  suppl fig 2'!$Q$33)*ABS(B391)*(1/'ESTIMATED CCS suppl fig 2 '!C391+1/'CALIBRATION  suppl fig 2'!$D$5)^0.5</f>
        <v>#DIV/0!</v>
      </c>
      <c r="H391" s="56">
        <f>D391-0.001*'CALIBRATION  suppl fig 2'!$D$4*A391^0.5</f>
        <v>0</v>
      </c>
      <c r="I391" s="56" t="e">
        <f>H391^'CALIBRATION  suppl fig 2'!$Q$15*ABS(B391)*(1/'ESTIMATED CCS suppl fig 2 '!C391+1/'CALIBRATION  suppl fig 2'!$D$5)^0.5</f>
        <v>#DIV/0!</v>
      </c>
    </row>
    <row r="392" spans="1:9">
      <c r="A392" s="52"/>
      <c r="B392" s="1"/>
      <c r="C392" s="1"/>
      <c r="D392" s="189"/>
      <c r="E392" s="187" t="e">
        <f>I392*'CALIBRATION  suppl fig 2'!$Q$17</f>
        <v>#DIV/0!</v>
      </c>
      <c r="F392" s="188" t="e">
        <f>(H392*'CALIBRATION  suppl fig 2'!$Q$32+'CALIBRATION  suppl fig 2'!$Q$33)*ABS(B392)*(1/'ESTIMATED CCS suppl fig 2 '!C392+1/'CALIBRATION  suppl fig 2'!$D$5)^0.5</f>
        <v>#DIV/0!</v>
      </c>
      <c r="H392" s="56">
        <f>D392-0.001*'CALIBRATION  suppl fig 2'!$D$4*A392^0.5</f>
        <v>0</v>
      </c>
      <c r="I392" s="56" t="e">
        <f>H392^'CALIBRATION  suppl fig 2'!$Q$15*ABS(B392)*(1/'ESTIMATED CCS suppl fig 2 '!C392+1/'CALIBRATION  suppl fig 2'!$D$5)^0.5</f>
        <v>#DIV/0!</v>
      </c>
    </row>
    <row r="393" spans="1:9">
      <c r="A393" s="52"/>
      <c r="B393" s="1"/>
      <c r="C393" s="1"/>
      <c r="D393" s="189"/>
      <c r="E393" s="187" t="e">
        <f>I393*'CALIBRATION  suppl fig 2'!$Q$17</f>
        <v>#DIV/0!</v>
      </c>
      <c r="F393" s="188" t="e">
        <f>(H393*'CALIBRATION  suppl fig 2'!$Q$32+'CALIBRATION  suppl fig 2'!$Q$33)*ABS(B393)*(1/'ESTIMATED CCS suppl fig 2 '!C393+1/'CALIBRATION  suppl fig 2'!$D$5)^0.5</f>
        <v>#DIV/0!</v>
      </c>
      <c r="H393" s="56">
        <f>D393-0.001*'CALIBRATION  suppl fig 2'!$D$4*A393^0.5</f>
        <v>0</v>
      </c>
      <c r="I393" s="56" t="e">
        <f>H393^'CALIBRATION  suppl fig 2'!$Q$15*ABS(B393)*(1/'ESTIMATED CCS suppl fig 2 '!C393+1/'CALIBRATION  suppl fig 2'!$D$5)^0.5</f>
        <v>#DIV/0!</v>
      </c>
    </row>
    <row r="394" spans="1:9">
      <c r="A394" s="52"/>
      <c r="B394" s="1"/>
      <c r="C394" s="1"/>
      <c r="D394" s="189"/>
      <c r="E394" s="187" t="e">
        <f>I394*'CALIBRATION  suppl fig 2'!$Q$17</f>
        <v>#DIV/0!</v>
      </c>
      <c r="F394" s="188" t="e">
        <f>(H394*'CALIBRATION  suppl fig 2'!$Q$32+'CALIBRATION  suppl fig 2'!$Q$33)*ABS(B394)*(1/'ESTIMATED CCS suppl fig 2 '!C394+1/'CALIBRATION  suppl fig 2'!$D$5)^0.5</f>
        <v>#DIV/0!</v>
      </c>
      <c r="H394" s="56">
        <f>D394-0.001*'CALIBRATION  suppl fig 2'!$D$4*A394^0.5</f>
        <v>0</v>
      </c>
      <c r="I394" s="56" t="e">
        <f>H394^'CALIBRATION  suppl fig 2'!$Q$15*ABS(B394)*(1/'ESTIMATED CCS suppl fig 2 '!C394+1/'CALIBRATION  suppl fig 2'!$D$5)^0.5</f>
        <v>#DIV/0!</v>
      </c>
    </row>
    <row r="395" spans="1:9">
      <c r="A395" s="52"/>
      <c r="B395" s="1"/>
      <c r="C395" s="1"/>
      <c r="D395" s="189"/>
      <c r="E395" s="187" t="e">
        <f>I395*'CALIBRATION  suppl fig 2'!$Q$17</f>
        <v>#DIV/0!</v>
      </c>
      <c r="F395" s="188" t="e">
        <f>(H395*'CALIBRATION  suppl fig 2'!$Q$32+'CALIBRATION  suppl fig 2'!$Q$33)*ABS(B395)*(1/'ESTIMATED CCS suppl fig 2 '!C395+1/'CALIBRATION  suppl fig 2'!$D$5)^0.5</f>
        <v>#DIV/0!</v>
      </c>
      <c r="H395" s="56">
        <f>D395-0.001*'CALIBRATION  suppl fig 2'!$D$4*A395^0.5</f>
        <v>0</v>
      </c>
      <c r="I395" s="56" t="e">
        <f>H395^'CALIBRATION  suppl fig 2'!$Q$15*ABS(B395)*(1/'ESTIMATED CCS suppl fig 2 '!C395+1/'CALIBRATION  suppl fig 2'!$D$5)^0.5</f>
        <v>#DIV/0!</v>
      </c>
    </row>
    <row r="396" spans="1:9">
      <c r="A396" s="52"/>
      <c r="B396" s="1"/>
      <c r="C396" s="1"/>
      <c r="D396" s="189"/>
      <c r="E396" s="187" t="e">
        <f>I396*'CALIBRATION  suppl fig 2'!$Q$17</f>
        <v>#DIV/0!</v>
      </c>
      <c r="F396" s="188" t="e">
        <f>(H396*'CALIBRATION  suppl fig 2'!$Q$32+'CALIBRATION  suppl fig 2'!$Q$33)*ABS(B396)*(1/'ESTIMATED CCS suppl fig 2 '!C396+1/'CALIBRATION  suppl fig 2'!$D$5)^0.5</f>
        <v>#DIV/0!</v>
      </c>
      <c r="H396" s="56">
        <f>D396-0.001*'CALIBRATION  suppl fig 2'!$D$4*A396^0.5</f>
        <v>0</v>
      </c>
      <c r="I396" s="56" t="e">
        <f>H396^'CALIBRATION  suppl fig 2'!$Q$15*ABS(B396)*(1/'ESTIMATED CCS suppl fig 2 '!C396+1/'CALIBRATION  suppl fig 2'!$D$5)^0.5</f>
        <v>#DIV/0!</v>
      </c>
    </row>
    <row r="397" spans="1:9">
      <c r="A397" s="52"/>
      <c r="B397" s="1"/>
      <c r="C397" s="1"/>
      <c r="D397" s="189"/>
      <c r="E397" s="187" t="e">
        <f>I397*'CALIBRATION  suppl fig 2'!$Q$17</f>
        <v>#DIV/0!</v>
      </c>
      <c r="F397" s="188" t="e">
        <f>(H397*'CALIBRATION  suppl fig 2'!$Q$32+'CALIBRATION  suppl fig 2'!$Q$33)*ABS(B397)*(1/'ESTIMATED CCS suppl fig 2 '!C397+1/'CALIBRATION  suppl fig 2'!$D$5)^0.5</f>
        <v>#DIV/0!</v>
      </c>
      <c r="H397" s="56">
        <f>D397-0.001*'CALIBRATION  suppl fig 2'!$D$4*A397^0.5</f>
        <v>0</v>
      </c>
      <c r="I397" s="56" t="e">
        <f>H397^'CALIBRATION  suppl fig 2'!$Q$15*ABS(B397)*(1/'ESTIMATED CCS suppl fig 2 '!C397+1/'CALIBRATION  suppl fig 2'!$D$5)^0.5</f>
        <v>#DIV/0!</v>
      </c>
    </row>
    <row r="398" spans="1:9">
      <c r="A398" s="52"/>
      <c r="B398" s="1"/>
      <c r="C398" s="1"/>
      <c r="D398" s="189"/>
      <c r="E398" s="187" t="e">
        <f>I398*'CALIBRATION  suppl fig 2'!$Q$17</f>
        <v>#DIV/0!</v>
      </c>
      <c r="F398" s="188" t="e">
        <f>(H398*'CALIBRATION  suppl fig 2'!$Q$32+'CALIBRATION  suppl fig 2'!$Q$33)*ABS(B398)*(1/'ESTIMATED CCS suppl fig 2 '!C398+1/'CALIBRATION  suppl fig 2'!$D$5)^0.5</f>
        <v>#DIV/0!</v>
      </c>
      <c r="H398" s="56">
        <f>D398-0.001*'CALIBRATION  suppl fig 2'!$D$4*A398^0.5</f>
        <v>0</v>
      </c>
      <c r="I398" s="56" t="e">
        <f>H398^'CALIBRATION  suppl fig 2'!$Q$15*ABS(B398)*(1/'ESTIMATED CCS suppl fig 2 '!C398+1/'CALIBRATION  suppl fig 2'!$D$5)^0.5</f>
        <v>#DIV/0!</v>
      </c>
    </row>
    <row r="399" spans="1:9">
      <c r="A399" s="52"/>
      <c r="B399" s="1"/>
      <c r="C399" s="1"/>
      <c r="D399" s="189"/>
      <c r="E399" s="187" t="e">
        <f>I399*'CALIBRATION  suppl fig 2'!$Q$17</f>
        <v>#DIV/0!</v>
      </c>
      <c r="F399" s="188" t="e">
        <f>(H399*'CALIBRATION  suppl fig 2'!$Q$32+'CALIBRATION  suppl fig 2'!$Q$33)*ABS(B399)*(1/'ESTIMATED CCS suppl fig 2 '!C399+1/'CALIBRATION  suppl fig 2'!$D$5)^0.5</f>
        <v>#DIV/0!</v>
      </c>
      <c r="H399" s="56">
        <f>D399-0.001*'CALIBRATION  suppl fig 2'!$D$4*A399^0.5</f>
        <v>0</v>
      </c>
      <c r="I399" s="56" t="e">
        <f>H399^'CALIBRATION  suppl fig 2'!$Q$15*ABS(B399)*(1/'ESTIMATED CCS suppl fig 2 '!C399+1/'CALIBRATION  suppl fig 2'!$D$5)^0.5</f>
        <v>#DIV/0!</v>
      </c>
    </row>
    <row r="400" spans="1:9">
      <c r="A400" s="52"/>
      <c r="B400" s="1"/>
      <c r="C400" s="1"/>
      <c r="D400" s="189"/>
      <c r="E400" s="187" t="e">
        <f>I400*'CALIBRATION  suppl fig 2'!$Q$17</f>
        <v>#DIV/0!</v>
      </c>
      <c r="F400" s="188" t="e">
        <f>(H400*'CALIBRATION  suppl fig 2'!$Q$32+'CALIBRATION  suppl fig 2'!$Q$33)*ABS(B400)*(1/'ESTIMATED CCS suppl fig 2 '!C400+1/'CALIBRATION  suppl fig 2'!$D$5)^0.5</f>
        <v>#DIV/0!</v>
      </c>
      <c r="H400" s="56">
        <f>D400-0.001*'CALIBRATION  suppl fig 2'!$D$4*A400^0.5</f>
        <v>0</v>
      </c>
      <c r="I400" s="56" t="e">
        <f>H400^'CALIBRATION  suppl fig 2'!$Q$15*ABS(B400)*(1/'ESTIMATED CCS suppl fig 2 '!C400+1/'CALIBRATION  suppl fig 2'!$D$5)^0.5</f>
        <v>#DIV/0!</v>
      </c>
    </row>
    <row r="401" spans="1:9">
      <c r="A401" s="52"/>
      <c r="B401" s="1"/>
      <c r="C401" s="1"/>
      <c r="D401" s="189"/>
      <c r="E401" s="187" t="e">
        <f>I401*'CALIBRATION  suppl fig 2'!$Q$17</f>
        <v>#DIV/0!</v>
      </c>
      <c r="F401" s="188" t="e">
        <f>(H401*'CALIBRATION  suppl fig 2'!$Q$32+'CALIBRATION  suppl fig 2'!$Q$33)*ABS(B401)*(1/'ESTIMATED CCS suppl fig 2 '!C401+1/'CALIBRATION  suppl fig 2'!$D$5)^0.5</f>
        <v>#DIV/0!</v>
      </c>
      <c r="H401" s="56">
        <f>D401-0.001*'CALIBRATION  suppl fig 2'!$D$4*A401^0.5</f>
        <v>0</v>
      </c>
      <c r="I401" s="56" t="e">
        <f>H401^'CALIBRATION  suppl fig 2'!$Q$15*ABS(B401)*(1/'ESTIMATED CCS suppl fig 2 '!C401+1/'CALIBRATION  suppl fig 2'!$D$5)^0.5</f>
        <v>#DIV/0!</v>
      </c>
    </row>
    <row r="402" spans="1:9">
      <c r="A402" s="52"/>
      <c r="B402" s="1"/>
      <c r="C402" s="1"/>
      <c r="D402" s="189"/>
      <c r="E402" s="187" t="e">
        <f>I402*'CALIBRATION  suppl fig 2'!$Q$17</f>
        <v>#DIV/0!</v>
      </c>
      <c r="F402" s="188" t="e">
        <f>(H402*'CALIBRATION  suppl fig 2'!$Q$32+'CALIBRATION  suppl fig 2'!$Q$33)*ABS(B402)*(1/'ESTIMATED CCS suppl fig 2 '!C402+1/'CALIBRATION  suppl fig 2'!$D$5)^0.5</f>
        <v>#DIV/0!</v>
      </c>
      <c r="H402" s="56">
        <f>D402-0.001*'CALIBRATION  suppl fig 2'!$D$4*A402^0.5</f>
        <v>0</v>
      </c>
      <c r="I402" s="56" t="e">
        <f>H402^'CALIBRATION  suppl fig 2'!$Q$15*ABS(B402)*(1/'ESTIMATED CCS suppl fig 2 '!C402+1/'CALIBRATION  suppl fig 2'!$D$5)^0.5</f>
        <v>#DIV/0!</v>
      </c>
    </row>
    <row r="403" spans="1:9">
      <c r="A403" s="52"/>
      <c r="B403" s="1"/>
      <c r="C403" s="1"/>
      <c r="D403" s="189"/>
      <c r="E403" s="187" t="e">
        <f>I403*'CALIBRATION  suppl fig 2'!$Q$17</f>
        <v>#DIV/0!</v>
      </c>
      <c r="F403" s="188" t="e">
        <f>(H403*'CALIBRATION  suppl fig 2'!$Q$32+'CALIBRATION  suppl fig 2'!$Q$33)*ABS(B403)*(1/'ESTIMATED CCS suppl fig 2 '!C403+1/'CALIBRATION  suppl fig 2'!$D$5)^0.5</f>
        <v>#DIV/0!</v>
      </c>
      <c r="H403" s="56">
        <f>D403-0.001*'CALIBRATION  suppl fig 2'!$D$4*A403^0.5</f>
        <v>0</v>
      </c>
      <c r="I403" s="56" t="e">
        <f>H403^'CALIBRATION  suppl fig 2'!$Q$15*ABS(B403)*(1/'ESTIMATED CCS suppl fig 2 '!C403+1/'CALIBRATION  suppl fig 2'!$D$5)^0.5</f>
        <v>#DIV/0!</v>
      </c>
    </row>
    <row r="404" spans="1:9">
      <c r="A404" s="52"/>
      <c r="B404" s="1"/>
      <c r="C404" s="1"/>
      <c r="D404" s="189"/>
      <c r="E404" s="187" t="e">
        <f>I404*'CALIBRATION  suppl fig 2'!$Q$17</f>
        <v>#DIV/0!</v>
      </c>
      <c r="F404" s="188" t="e">
        <f>(H404*'CALIBRATION  suppl fig 2'!$Q$32+'CALIBRATION  suppl fig 2'!$Q$33)*ABS(B404)*(1/'ESTIMATED CCS suppl fig 2 '!C404+1/'CALIBRATION  suppl fig 2'!$D$5)^0.5</f>
        <v>#DIV/0!</v>
      </c>
      <c r="H404" s="56">
        <f>D404-0.001*'CALIBRATION  suppl fig 2'!$D$4*A404^0.5</f>
        <v>0</v>
      </c>
      <c r="I404" s="56" t="e">
        <f>H404^'CALIBRATION  suppl fig 2'!$Q$15*ABS(B404)*(1/'ESTIMATED CCS suppl fig 2 '!C404+1/'CALIBRATION  suppl fig 2'!$D$5)^0.5</f>
        <v>#DIV/0!</v>
      </c>
    </row>
    <row r="405" spans="1:9">
      <c r="A405" s="52"/>
      <c r="B405" s="1"/>
      <c r="C405" s="1"/>
      <c r="D405" s="189"/>
      <c r="E405" s="187" t="e">
        <f>I405*'CALIBRATION  suppl fig 2'!$Q$17</f>
        <v>#DIV/0!</v>
      </c>
      <c r="F405" s="188" t="e">
        <f>(H405*'CALIBRATION  suppl fig 2'!$Q$32+'CALIBRATION  suppl fig 2'!$Q$33)*ABS(B405)*(1/'ESTIMATED CCS suppl fig 2 '!C405+1/'CALIBRATION  suppl fig 2'!$D$5)^0.5</f>
        <v>#DIV/0!</v>
      </c>
      <c r="H405" s="56">
        <f>D405-0.001*'CALIBRATION  suppl fig 2'!$D$4*A405^0.5</f>
        <v>0</v>
      </c>
      <c r="I405" s="56" t="e">
        <f>H405^'CALIBRATION  suppl fig 2'!$Q$15*ABS(B405)*(1/'ESTIMATED CCS suppl fig 2 '!C405+1/'CALIBRATION  suppl fig 2'!$D$5)^0.5</f>
        <v>#DIV/0!</v>
      </c>
    </row>
    <row r="406" spans="1:9">
      <c r="A406" s="52"/>
      <c r="B406" s="1"/>
      <c r="C406" s="1"/>
      <c r="D406" s="189"/>
      <c r="E406" s="187" t="e">
        <f>I406*'CALIBRATION  suppl fig 2'!$Q$17</f>
        <v>#DIV/0!</v>
      </c>
      <c r="F406" s="188" t="e">
        <f>(H406*'CALIBRATION  suppl fig 2'!$Q$32+'CALIBRATION  suppl fig 2'!$Q$33)*ABS(B406)*(1/'ESTIMATED CCS suppl fig 2 '!C406+1/'CALIBRATION  suppl fig 2'!$D$5)^0.5</f>
        <v>#DIV/0!</v>
      </c>
      <c r="H406" s="56">
        <f>D406-0.001*'CALIBRATION  suppl fig 2'!$D$4*A406^0.5</f>
        <v>0</v>
      </c>
      <c r="I406" s="56" t="e">
        <f>H406^'CALIBRATION  suppl fig 2'!$Q$15*ABS(B406)*(1/'ESTIMATED CCS suppl fig 2 '!C406+1/'CALIBRATION  suppl fig 2'!$D$5)^0.5</f>
        <v>#DIV/0!</v>
      </c>
    </row>
    <row r="407" spans="1:9">
      <c r="A407" s="52"/>
      <c r="B407" s="1"/>
      <c r="C407" s="1"/>
      <c r="D407" s="189"/>
      <c r="E407" s="187" t="e">
        <f>I407*'CALIBRATION  suppl fig 2'!$Q$17</f>
        <v>#DIV/0!</v>
      </c>
      <c r="F407" s="188" t="e">
        <f>(H407*'CALIBRATION  suppl fig 2'!$Q$32+'CALIBRATION  suppl fig 2'!$Q$33)*ABS(B407)*(1/'ESTIMATED CCS suppl fig 2 '!C407+1/'CALIBRATION  suppl fig 2'!$D$5)^0.5</f>
        <v>#DIV/0!</v>
      </c>
      <c r="H407" s="56">
        <f>D407-0.001*'CALIBRATION  suppl fig 2'!$D$4*A407^0.5</f>
        <v>0</v>
      </c>
      <c r="I407" s="56" t="e">
        <f>H407^'CALIBRATION  suppl fig 2'!$Q$15*ABS(B407)*(1/'ESTIMATED CCS suppl fig 2 '!C407+1/'CALIBRATION  suppl fig 2'!$D$5)^0.5</f>
        <v>#DIV/0!</v>
      </c>
    </row>
    <row r="408" spans="1:9">
      <c r="A408" s="52"/>
      <c r="B408" s="1"/>
      <c r="C408" s="1"/>
      <c r="D408" s="189"/>
      <c r="E408" s="187" t="e">
        <f>I408*'CALIBRATION  suppl fig 2'!$Q$17</f>
        <v>#DIV/0!</v>
      </c>
      <c r="F408" s="188" t="e">
        <f>(H408*'CALIBRATION  suppl fig 2'!$Q$32+'CALIBRATION  suppl fig 2'!$Q$33)*ABS(B408)*(1/'ESTIMATED CCS suppl fig 2 '!C408+1/'CALIBRATION  suppl fig 2'!$D$5)^0.5</f>
        <v>#DIV/0!</v>
      </c>
      <c r="H408" s="56">
        <f>D408-0.001*'CALIBRATION  suppl fig 2'!$D$4*A408^0.5</f>
        <v>0</v>
      </c>
      <c r="I408" s="56" t="e">
        <f>H408^'CALIBRATION  suppl fig 2'!$Q$15*ABS(B408)*(1/'ESTIMATED CCS suppl fig 2 '!C408+1/'CALIBRATION  suppl fig 2'!$D$5)^0.5</f>
        <v>#DIV/0!</v>
      </c>
    </row>
    <row r="409" spans="1:9">
      <c r="A409" s="52"/>
      <c r="B409" s="1"/>
      <c r="C409" s="1"/>
      <c r="D409" s="189"/>
      <c r="E409" s="187" t="e">
        <f>I409*'CALIBRATION  suppl fig 2'!$Q$17</f>
        <v>#DIV/0!</v>
      </c>
      <c r="F409" s="188" t="e">
        <f>(H409*'CALIBRATION  suppl fig 2'!$Q$32+'CALIBRATION  suppl fig 2'!$Q$33)*ABS(B409)*(1/'ESTIMATED CCS suppl fig 2 '!C409+1/'CALIBRATION  suppl fig 2'!$D$5)^0.5</f>
        <v>#DIV/0!</v>
      </c>
      <c r="H409" s="56">
        <f>D409-0.001*'CALIBRATION  suppl fig 2'!$D$4*A409^0.5</f>
        <v>0</v>
      </c>
      <c r="I409" s="56" t="e">
        <f>H409^'CALIBRATION  suppl fig 2'!$Q$15*ABS(B409)*(1/'ESTIMATED CCS suppl fig 2 '!C409+1/'CALIBRATION  suppl fig 2'!$D$5)^0.5</f>
        <v>#DIV/0!</v>
      </c>
    </row>
    <row r="410" spans="1:9">
      <c r="A410" s="52"/>
      <c r="B410" s="1"/>
      <c r="C410" s="1"/>
      <c r="D410" s="189"/>
      <c r="E410" s="187" t="e">
        <f>I410*'CALIBRATION  suppl fig 2'!$Q$17</f>
        <v>#DIV/0!</v>
      </c>
      <c r="F410" s="188" t="e">
        <f>(H410*'CALIBRATION  suppl fig 2'!$Q$32+'CALIBRATION  suppl fig 2'!$Q$33)*ABS(B410)*(1/'ESTIMATED CCS suppl fig 2 '!C410+1/'CALIBRATION  suppl fig 2'!$D$5)^0.5</f>
        <v>#DIV/0!</v>
      </c>
      <c r="H410" s="56">
        <f>D410-0.001*'CALIBRATION  suppl fig 2'!$D$4*A410^0.5</f>
        <v>0</v>
      </c>
      <c r="I410" s="56" t="e">
        <f>H410^'CALIBRATION  suppl fig 2'!$Q$15*ABS(B410)*(1/'ESTIMATED CCS suppl fig 2 '!C410+1/'CALIBRATION  suppl fig 2'!$D$5)^0.5</f>
        <v>#DIV/0!</v>
      </c>
    </row>
    <row r="411" spans="1:9">
      <c r="A411" s="52"/>
      <c r="B411" s="1"/>
      <c r="C411" s="1"/>
      <c r="D411" s="189"/>
      <c r="E411" s="187" t="e">
        <f>I411*'CALIBRATION  suppl fig 2'!$Q$17</f>
        <v>#DIV/0!</v>
      </c>
      <c r="F411" s="188" t="e">
        <f>(H411*'CALIBRATION  suppl fig 2'!$Q$32+'CALIBRATION  suppl fig 2'!$Q$33)*ABS(B411)*(1/'ESTIMATED CCS suppl fig 2 '!C411+1/'CALIBRATION  suppl fig 2'!$D$5)^0.5</f>
        <v>#DIV/0!</v>
      </c>
      <c r="H411" s="56">
        <f>D411-0.001*'CALIBRATION  suppl fig 2'!$D$4*A411^0.5</f>
        <v>0</v>
      </c>
      <c r="I411" s="56" t="e">
        <f>H411^'CALIBRATION  suppl fig 2'!$Q$15*ABS(B411)*(1/'ESTIMATED CCS suppl fig 2 '!C411+1/'CALIBRATION  suppl fig 2'!$D$5)^0.5</f>
        <v>#DIV/0!</v>
      </c>
    </row>
    <row r="412" spans="1:9">
      <c r="A412" s="52"/>
      <c r="B412" s="1"/>
      <c r="C412" s="1"/>
      <c r="D412" s="189"/>
      <c r="E412" s="187" t="e">
        <f>I412*'CALIBRATION  suppl fig 2'!$Q$17</f>
        <v>#DIV/0!</v>
      </c>
      <c r="F412" s="188" t="e">
        <f>(H412*'CALIBRATION  suppl fig 2'!$Q$32+'CALIBRATION  suppl fig 2'!$Q$33)*ABS(B412)*(1/'ESTIMATED CCS suppl fig 2 '!C412+1/'CALIBRATION  suppl fig 2'!$D$5)^0.5</f>
        <v>#DIV/0!</v>
      </c>
      <c r="H412" s="56">
        <f>D412-0.001*'CALIBRATION  suppl fig 2'!$D$4*A412^0.5</f>
        <v>0</v>
      </c>
      <c r="I412" s="56" t="e">
        <f>H412^'CALIBRATION  suppl fig 2'!$Q$15*ABS(B412)*(1/'ESTIMATED CCS suppl fig 2 '!C412+1/'CALIBRATION  suppl fig 2'!$D$5)^0.5</f>
        <v>#DIV/0!</v>
      </c>
    </row>
    <row r="413" spans="1:9">
      <c r="A413" s="52"/>
      <c r="B413" s="1"/>
      <c r="C413" s="1"/>
      <c r="D413" s="189"/>
      <c r="E413" s="187" t="e">
        <f>I413*'CALIBRATION  suppl fig 2'!$Q$17</f>
        <v>#DIV/0!</v>
      </c>
      <c r="F413" s="188" t="e">
        <f>(H413*'CALIBRATION  suppl fig 2'!$Q$32+'CALIBRATION  suppl fig 2'!$Q$33)*ABS(B413)*(1/'ESTIMATED CCS suppl fig 2 '!C413+1/'CALIBRATION  suppl fig 2'!$D$5)^0.5</f>
        <v>#DIV/0!</v>
      </c>
      <c r="H413" s="56">
        <f>D413-0.001*'CALIBRATION  suppl fig 2'!$D$4*A413^0.5</f>
        <v>0</v>
      </c>
      <c r="I413" s="56" t="e">
        <f>H413^'CALIBRATION  suppl fig 2'!$Q$15*ABS(B413)*(1/'ESTIMATED CCS suppl fig 2 '!C413+1/'CALIBRATION  suppl fig 2'!$D$5)^0.5</f>
        <v>#DIV/0!</v>
      </c>
    </row>
    <row r="414" spans="1:9">
      <c r="A414" s="52"/>
      <c r="B414" s="1"/>
      <c r="C414" s="1"/>
      <c r="D414" s="189"/>
      <c r="E414" s="187" t="e">
        <f>I414*'CALIBRATION  suppl fig 2'!$Q$17</f>
        <v>#DIV/0!</v>
      </c>
      <c r="F414" s="188" t="e">
        <f>(H414*'CALIBRATION  suppl fig 2'!$Q$32+'CALIBRATION  suppl fig 2'!$Q$33)*ABS(B414)*(1/'ESTIMATED CCS suppl fig 2 '!C414+1/'CALIBRATION  suppl fig 2'!$D$5)^0.5</f>
        <v>#DIV/0!</v>
      </c>
      <c r="H414" s="56">
        <f>D414-0.001*'CALIBRATION  suppl fig 2'!$D$4*A414^0.5</f>
        <v>0</v>
      </c>
      <c r="I414" s="56" t="e">
        <f>H414^'CALIBRATION  suppl fig 2'!$Q$15*ABS(B414)*(1/'ESTIMATED CCS suppl fig 2 '!C414+1/'CALIBRATION  suppl fig 2'!$D$5)^0.5</f>
        <v>#DIV/0!</v>
      </c>
    </row>
    <row r="415" spans="1:9">
      <c r="A415" s="52"/>
      <c r="B415" s="1"/>
      <c r="C415" s="1"/>
      <c r="D415" s="189"/>
      <c r="E415" s="187" t="e">
        <f>I415*'CALIBRATION  suppl fig 2'!$Q$17</f>
        <v>#DIV/0!</v>
      </c>
      <c r="F415" s="188" t="e">
        <f>(H415*'CALIBRATION  suppl fig 2'!$Q$32+'CALIBRATION  suppl fig 2'!$Q$33)*ABS(B415)*(1/'ESTIMATED CCS suppl fig 2 '!C415+1/'CALIBRATION  suppl fig 2'!$D$5)^0.5</f>
        <v>#DIV/0!</v>
      </c>
      <c r="H415" s="56">
        <f>D415-0.001*'CALIBRATION  suppl fig 2'!$D$4*A415^0.5</f>
        <v>0</v>
      </c>
      <c r="I415" s="56" t="e">
        <f>H415^'CALIBRATION  suppl fig 2'!$Q$15*ABS(B415)*(1/'ESTIMATED CCS suppl fig 2 '!C415+1/'CALIBRATION  suppl fig 2'!$D$5)^0.5</f>
        <v>#DIV/0!</v>
      </c>
    </row>
    <row r="416" spans="1:9">
      <c r="A416" s="52"/>
      <c r="B416" s="1"/>
      <c r="C416" s="1"/>
      <c r="D416" s="189"/>
      <c r="E416" s="187" t="e">
        <f>I416*'CALIBRATION  suppl fig 2'!$Q$17</f>
        <v>#DIV/0!</v>
      </c>
      <c r="F416" s="188" t="e">
        <f>(H416*'CALIBRATION  suppl fig 2'!$Q$32+'CALIBRATION  suppl fig 2'!$Q$33)*ABS(B416)*(1/'ESTIMATED CCS suppl fig 2 '!C416+1/'CALIBRATION  suppl fig 2'!$D$5)^0.5</f>
        <v>#DIV/0!</v>
      </c>
      <c r="H416" s="56">
        <f>D416-0.001*'CALIBRATION  suppl fig 2'!$D$4*A416^0.5</f>
        <v>0</v>
      </c>
      <c r="I416" s="56" t="e">
        <f>H416^'CALIBRATION  suppl fig 2'!$Q$15*ABS(B416)*(1/'ESTIMATED CCS suppl fig 2 '!C416+1/'CALIBRATION  suppl fig 2'!$D$5)^0.5</f>
        <v>#DIV/0!</v>
      </c>
    </row>
    <row r="417" spans="1:9">
      <c r="A417" s="52"/>
      <c r="B417" s="1"/>
      <c r="C417" s="1"/>
      <c r="D417" s="189"/>
      <c r="E417" s="187" t="e">
        <f>I417*'CALIBRATION  suppl fig 2'!$Q$17</f>
        <v>#DIV/0!</v>
      </c>
      <c r="F417" s="188" t="e">
        <f>(H417*'CALIBRATION  suppl fig 2'!$Q$32+'CALIBRATION  suppl fig 2'!$Q$33)*ABS(B417)*(1/'ESTIMATED CCS suppl fig 2 '!C417+1/'CALIBRATION  suppl fig 2'!$D$5)^0.5</f>
        <v>#DIV/0!</v>
      </c>
      <c r="H417" s="56">
        <f>D417-0.001*'CALIBRATION  suppl fig 2'!$D$4*A417^0.5</f>
        <v>0</v>
      </c>
      <c r="I417" s="56" t="e">
        <f>H417^'CALIBRATION  suppl fig 2'!$Q$15*ABS(B417)*(1/'ESTIMATED CCS suppl fig 2 '!C417+1/'CALIBRATION  suppl fig 2'!$D$5)^0.5</f>
        <v>#DIV/0!</v>
      </c>
    </row>
    <row r="418" spans="1:9">
      <c r="A418" s="52"/>
      <c r="B418" s="1"/>
      <c r="C418" s="1"/>
      <c r="D418" s="189"/>
      <c r="E418" s="187" t="e">
        <f>I418*'CALIBRATION  suppl fig 2'!$Q$17</f>
        <v>#DIV/0!</v>
      </c>
      <c r="F418" s="188" t="e">
        <f>(H418*'CALIBRATION  suppl fig 2'!$Q$32+'CALIBRATION  suppl fig 2'!$Q$33)*ABS(B418)*(1/'ESTIMATED CCS suppl fig 2 '!C418+1/'CALIBRATION  suppl fig 2'!$D$5)^0.5</f>
        <v>#DIV/0!</v>
      </c>
      <c r="H418" s="56">
        <f>D418-0.001*'CALIBRATION  suppl fig 2'!$D$4*A418^0.5</f>
        <v>0</v>
      </c>
      <c r="I418" s="56" t="e">
        <f>H418^'CALIBRATION  suppl fig 2'!$Q$15*ABS(B418)*(1/'ESTIMATED CCS suppl fig 2 '!C418+1/'CALIBRATION  suppl fig 2'!$D$5)^0.5</f>
        <v>#DIV/0!</v>
      </c>
    </row>
    <row r="419" spans="1:9">
      <c r="A419" s="52"/>
      <c r="B419" s="1"/>
      <c r="C419" s="1"/>
      <c r="D419" s="189"/>
      <c r="E419" s="187" t="e">
        <f>I419*'CALIBRATION  suppl fig 2'!$Q$17</f>
        <v>#DIV/0!</v>
      </c>
      <c r="F419" s="188" t="e">
        <f>(H419*'CALIBRATION  suppl fig 2'!$Q$32+'CALIBRATION  suppl fig 2'!$Q$33)*ABS(B419)*(1/'ESTIMATED CCS suppl fig 2 '!C419+1/'CALIBRATION  suppl fig 2'!$D$5)^0.5</f>
        <v>#DIV/0!</v>
      </c>
      <c r="H419" s="56">
        <f>D419-0.001*'CALIBRATION  suppl fig 2'!$D$4*A419^0.5</f>
        <v>0</v>
      </c>
      <c r="I419" s="56" t="e">
        <f>H419^'CALIBRATION  suppl fig 2'!$Q$15*ABS(B419)*(1/'ESTIMATED CCS suppl fig 2 '!C419+1/'CALIBRATION  suppl fig 2'!$D$5)^0.5</f>
        <v>#DIV/0!</v>
      </c>
    </row>
    <row r="420" spans="1:9">
      <c r="A420" s="52"/>
      <c r="B420" s="1"/>
      <c r="C420" s="1"/>
      <c r="D420" s="189"/>
      <c r="E420" s="187" t="e">
        <f>I420*'CALIBRATION  suppl fig 2'!$Q$17</f>
        <v>#DIV/0!</v>
      </c>
      <c r="F420" s="188" t="e">
        <f>(H420*'CALIBRATION  suppl fig 2'!$Q$32+'CALIBRATION  suppl fig 2'!$Q$33)*ABS(B420)*(1/'ESTIMATED CCS suppl fig 2 '!C420+1/'CALIBRATION  suppl fig 2'!$D$5)^0.5</f>
        <v>#DIV/0!</v>
      </c>
      <c r="H420" s="56">
        <f>D420-0.001*'CALIBRATION  suppl fig 2'!$D$4*A420^0.5</f>
        <v>0</v>
      </c>
      <c r="I420" s="56" t="e">
        <f>H420^'CALIBRATION  suppl fig 2'!$Q$15*ABS(B420)*(1/'ESTIMATED CCS suppl fig 2 '!C420+1/'CALIBRATION  suppl fig 2'!$D$5)^0.5</f>
        <v>#DIV/0!</v>
      </c>
    </row>
    <row r="421" spans="1:9">
      <c r="A421" s="52"/>
      <c r="B421" s="1"/>
      <c r="C421" s="1"/>
      <c r="D421" s="189"/>
      <c r="E421" s="187" t="e">
        <f>I421*'CALIBRATION  suppl fig 2'!$Q$17</f>
        <v>#DIV/0!</v>
      </c>
      <c r="F421" s="188" t="e">
        <f>(H421*'CALIBRATION  suppl fig 2'!$Q$32+'CALIBRATION  suppl fig 2'!$Q$33)*ABS(B421)*(1/'ESTIMATED CCS suppl fig 2 '!C421+1/'CALIBRATION  suppl fig 2'!$D$5)^0.5</f>
        <v>#DIV/0!</v>
      </c>
      <c r="H421" s="56">
        <f>D421-0.001*'CALIBRATION  suppl fig 2'!$D$4*A421^0.5</f>
        <v>0</v>
      </c>
      <c r="I421" s="56" t="e">
        <f>H421^'CALIBRATION  suppl fig 2'!$Q$15*ABS(B421)*(1/'ESTIMATED CCS suppl fig 2 '!C421+1/'CALIBRATION  suppl fig 2'!$D$5)^0.5</f>
        <v>#DIV/0!</v>
      </c>
    </row>
    <row r="422" spans="1:9">
      <c r="A422" s="52"/>
      <c r="B422" s="1"/>
      <c r="C422" s="1"/>
      <c r="D422" s="189"/>
      <c r="E422" s="187" t="e">
        <f>I422*'CALIBRATION  suppl fig 2'!$Q$17</f>
        <v>#DIV/0!</v>
      </c>
      <c r="F422" s="188" t="e">
        <f>(H422*'CALIBRATION  suppl fig 2'!$Q$32+'CALIBRATION  suppl fig 2'!$Q$33)*ABS(B422)*(1/'ESTIMATED CCS suppl fig 2 '!C422+1/'CALIBRATION  suppl fig 2'!$D$5)^0.5</f>
        <v>#DIV/0!</v>
      </c>
      <c r="H422" s="56">
        <f>D422-0.001*'CALIBRATION  suppl fig 2'!$D$4*A422^0.5</f>
        <v>0</v>
      </c>
      <c r="I422" s="56" t="e">
        <f>H422^'CALIBRATION  suppl fig 2'!$Q$15*ABS(B422)*(1/'ESTIMATED CCS suppl fig 2 '!C422+1/'CALIBRATION  suppl fig 2'!$D$5)^0.5</f>
        <v>#DIV/0!</v>
      </c>
    </row>
    <row r="423" spans="1:9">
      <c r="A423" s="52"/>
      <c r="B423" s="1"/>
      <c r="C423" s="1"/>
      <c r="D423" s="189"/>
      <c r="E423" s="187" t="e">
        <f>I423*'CALIBRATION  suppl fig 2'!$Q$17</f>
        <v>#DIV/0!</v>
      </c>
      <c r="F423" s="188" t="e">
        <f>(H423*'CALIBRATION  suppl fig 2'!$Q$32+'CALIBRATION  suppl fig 2'!$Q$33)*ABS(B423)*(1/'ESTIMATED CCS suppl fig 2 '!C423+1/'CALIBRATION  suppl fig 2'!$D$5)^0.5</f>
        <v>#DIV/0!</v>
      </c>
      <c r="H423" s="56">
        <f>D423-0.001*'CALIBRATION  suppl fig 2'!$D$4*A423^0.5</f>
        <v>0</v>
      </c>
      <c r="I423" s="56" t="e">
        <f>H423^'CALIBRATION  suppl fig 2'!$Q$15*ABS(B423)*(1/'ESTIMATED CCS suppl fig 2 '!C423+1/'CALIBRATION  suppl fig 2'!$D$5)^0.5</f>
        <v>#DIV/0!</v>
      </c>
    </row>
    <row r="424" spans="1:9">
      <c r="A424" s="52"/>
      <c r="B424" s="1"/>
      <c r="C424" s="1"/>
      <c r="D424" s="189"/>
      <c r="E424" s="187" t="e">
        <f>I424*'CALIBRATION  suppl fig 2'!$Q$17</f>
        <v>#DIV/0!</v>
      </c>
      <c r="F424" s="188" t="e">
        <f>(H424*'CALIBRATION  suppl fig 2'!$Q$32+'CALIBRATION  suppl fig 2'!$Q$33)*ABS(B424)*(1/'ESTIMATED CCS suppl fig 2 '!C424+1/'CALIBRATION  suppl fig 2'!$D$5)^0.5</f>
        <v>#DIV/0!</v>
      </c>
      <c r="H424" s="56">
        <f>D424-0.001*'CALIBRATION  suppl fig 2'!$D$4*A424^0.5</f>
        <v>0</v>
      </c>
      <c r="I424" s="56" t="e">
        <f>H424^'CALIBRATION  suppl fig 2'!$Q$15*ABS(B424)*(1/'ESTIMATED CCS suppl fig 2 '!C424+1/'CALIBRATION  suppl fig 2'!$D$5)^0.5</f>
        <v>#DIV/0!</v>
      </c>
    </row>
    <row r="425" spans="1:9">
      <c r="A425" s="52"/>
      <c r="B425" s="1"/>
      <c r="C425" s="1"/>
      <c r="D425" s="189"/>
      <c r="E425" s="187" t="e">
        <f>I425*'CALIBRATION  suppl fig 2'!$Q$17</f>
        <v>#DIV/0!</v>
      </c>
      <c r="F425" s="188" t="e">
        <f>(H425*'CALIBRATION  suppl fig 2'!$Q$32+'CALIBRATION  suppl fig 2'!$Q$33)*ABS(B425)*(1/'ESTIMATED CCS suppl fig 2 '!C425+1/'CALIBRATION  suppl fig 2'!$D$5)^0.5</f>
        <v>#DIV/0!</v>
      </c>
      <c r="H425" s="56">
        <f>D425-0.001*'CALIBRATION  suppl fig 2'!$D$4*A425^0.5</f>
        <v>0</v>
      </c>
      <c r="I425" s="56" t="e">
        <f>H425^'CALIBRATION  suppl fig 2'!$Q$15*ABS(B425)*(1/'ESTIMATED CCS suppl fig 2 '!C425+1/'CALIBRATION  suppl fig 2'!$D$5)^0.5</f>
        <v>#DIV/0!</v>
      </c>
    </row>
    <row r="426" spans="1:9">
      <c r="A426" s="52"/>
      <c r="B426" s="1"/>
      <c r="C426" s="1"/>
      <c r="D426" s="189"/>
      <c r="E426" s="187" t="e">
        <f>I426*'CALIBRATION  suppl fig 2'!$Q$17</f>
        <v>#DIV/0!</v>
      </c>
      <c r="F426" s="188" t="e">
        <f>(H426*'CALIBRATION  suppl fig 2'!$Q$32+'CALIBRATION  suppl fig 2'!$Q$33)*ABS(B426)*(1/'ESTIMATED CCS suppl fig 2 '!C426+1/'CALIBRATION  suppl fig 2'!$D$5)^0.5</f>
        <v>#DIV/0!</v>
      </c>
      <c r="H426" s="56">
        <f>D426-0.001*'CALIBRATION  suppl fig 2'!$D$4*A426^0.5</f>
        <v>0</v>
      </c>
      <c r="I426" s="56" t="e">
        <f>H426^'CALIBRATION  suppl fig 2'!$Q$15*ABS(B426)*(1/'ESTIMATED CCS suppl fig 2 '!C426+1/'CALIBRATION  suppl fig 2'!$D$5)^0.5</f>
        <v>#DIV/0!</v>
      </c>
    </row>
    <row r="427" spans="1:9">
      <c r="A427" s="52"/>
      <c r="B427" s="1"/>
      <c r="C427" s="1"/>
      <c r="D427" s="189"/>
      <c r="E427" s="187" t="e">
        <f>I427*'CALIBRATION  suppl fig 2'!$Q$17</f>
        <v>#DIV/0!</v>
      </c>
      <c r="F427" s="188" t="e">
        <f>(H427*'CALIBRATION  suppl fig 2'!$Q$32+'CALIBRATION  suppl fig 2'!$Q$33)*ABS(B427)*(1/'ESTIMATED CCS suppl fig 2 '!C427+1/'CALIBRATION  suppl fig 2'!$D$5)^0.5</f>
        <v>#DIV/0!</v>
      </c>
      <c r="H427" s="56">
        <f>D427-0.001*'CALIBRATION  suppl fig 2'!$D$4*A427^0.5</f>
        <v>0</v>
      </c>
      <c r="I427" s="56" t="e">
        <f>H427^'CALIBRATION  suppl fig 2'!$Q$15*ABS(B427)*(1/'ESTIMATED CCS suppl fig 2 '!C427+1/'CALIBRATION  suppl fig 2'!$D$5)^0.5</f>
        <v>#DIV/0!</v>
      </c>
    </row>
    <row r="428" spans="1:9">
      <c r="A428" s="52"/>
      <c r="B428" s="1"/>
      <c r="C428" s="1"/>
      <c r="D428" s="189"/>
      <c r="E428" s="187" t="e">
        <f>I428*'CALIBRATION  suppl fig 2'!$Q$17</f>
        <v>#DIV/0!</v>
      </c>
      <c r="F428" s="188" t="e">
        <f>(H428*'CALIBRATION  suppl fig 2'!$Q$32+'CALIBRATION  suppl fig 2'!$Q$33)*ABS(B428)*(1/'ESTIMATED CCS suppl fig 2 '!C428+1/'CALIBRATION  suppl fig 2'!$D$5)^0.5</f>
        <v>#DIV/0!</v>
      </c>
      <c r="H428" s="56">
        <f>D428-0.001*'CALIBRATION  suppl fig 2'!$D$4*A428^0.5</f>
        <v>0</v>
      </c>
      <c r="I428" s="56" t="e">
        <f>H428^'CALIBRATION  suppl fig 2'!$Q$15*ABS(B428)*(1/'ESTIMATED CCS suppl fig 2 '!C428+1/'CALIBRATION  suppl fig 2'!$D$5)^0.5</f>
        <v>#DIV/0!</v>
      </c>
    </row>
    <row r="429" spans="1:9">
      <c r="A429" s="52"/>
      <c r="B429" s="1"/>
      <c r="C429" s="1"/>
      <c r="D429" s="189"/>
      <c r="E429" s="187" t="e">
        <f>I429*'CALIBRATION  suppl fig 2'!$Q$17</f>
        <v>#DIV/0!</v>
      </c>
      <c r="F429" s="188" t="e">
        <f>(H429*'CALIBRATION  suppl fig 2'!$Q$32+'CALIBRATION  suppl fig 2'!$Q$33)*ABS(B429)*(1/'ESTIMATED CCS suppl fig 2 '!C429+1/'CALIBRATION  suppl fig 2'!$D$5)^0.5</f>
        <v>#DIV/0!</v>
      </c>
      <c r="H429" s="56">
        <f>D429-0.001*'CALIBRATION  suppl fig 2'!$D$4*A429^0.5</f>
        <v>0</v>
      </c>
      <c r="I429" s="56" t="e">
        <f>H429^'CALIBRATION  suppl fig 2'!$Q$15*ABS(B429)*(1/'ESTIMATED CCS suppl fig 2 '!C429+1/'CALIBRATION  suppl fig 2'!$D$5)^0.5</f>
        <v>#DIV/0!</v>
      </c>
    </row>
    <row r="430" spans="1:9">
      <c r="A430" s="52"/>
      <c r="B430" s="1"/>
      <c r="C430" s="1"/>
      <c r="D430" s="189"/>
      <c r="E430" s="187" t="e">
        <f>I430*'CALIBRATION  suppl fig 2'!$Q$17</f>
        <v>#DIV/0!</v>
      </c>
      <c r="F430" s="188" t="e">
        <f>(H430*'CALIBRATION  suppl fig 2'!$Q$32+'CALIBRATION  suppl fig 2'!$Q$33)*ABS(B430)*(1/'ESTIMATED CCS suppl fig 2 '!C430+1/'CALIBRATION  suppl fig 2'!$D$5)^0.5</f>
        <v>#DIV/0!</v>
      </c>
      <c r="H430" s="56">
        <f>D430-0.001*'CALIBRATION  suppl fig 2'!$D$4*A430^0.5</f>
        <v>0</v>
      </c>
      <c r="I430" s="56" t="e">
        <f>H430^'CALIBRATION  suppl fig 2'!$Q$15*ABS(B430)*(1/'ESTIMATED CCS suppl fig 2 '!C430+1/'CALIBRATION  suppl fig 2'!$D$5)^0.5</f>
        <v>#DIV/0!</v>
      </c>
    </row>
    <row r="431" spans="1:9">
      <c r="A431" s="52"/>
      <c r="B431" s="1"/>
      <c r="C431" s="1"/>
      <c r="D431" s="189"/>
      <c r="E431" s="187" t="e">
        <f>I431*'CALIBRATION  suppl fig 2'!$Q$17</f>
        <v>#DIV/0!</v>
      </c>
      <c r="F431" s="188" t="e">
        <f>(H431*'CALIBRATION  suppl fig 2'!$Q$32+'CALIBRATION  suppl fig 2'!$Q$33)*ABS(B431)*(1/'ESTIMATED CCS suppl fig 2 '!C431+1/'CALIBRATION  suppl fig 2'!$D$5)^0.5</f>
        <v>#DIV/0!</v>
      </c>
      <c r="H431" s="56">
        <f>D431-0.001*'CALIBRATION  suppl fig 2'!$D$4*A431^0.5</f>
        <v>0</v>
      </c>
      <c r="I431" s="56" t="e">
        <f>H431^'CALIBRATION  suppl fig 2'!$Q$15*ABS(B431)*(1/'ESTIMATED CCS suppl fig 2 '!C431+1/'CALIBRATION  suppl fig 2'!$D$5)^0.5</f>
        <v>#DIV/0!</v>
      </c>
    </row>
    <row r="432" spans="1:9">
      <c r="A432" s="52"/>
      <c r="B432" s="1"/>
      <c r="C432" s="1"/>
      <c r="D432" s="189"/>
      <c r="E432" s="187" t="e">
        <f>I432*'CALIBRATION  suppl fig 2'!$Q$17</f>
        <v>#DIV/0!</v>
      </c>
      <c r="F432" s="188" t="e">
        <f>(H432*'CALIBRATION  suppl fig 2'!$Q$32+'CALIBRATION  suppl fig 2'!$Q$33)*ABS(B432)*(1/'ESTIMATED CCS suppl fig 2 '!C432+1/'CALIBRATION  suppl fig 2'!$D$5)^0.5</f>
        <v>#DIV/0!</v>
      </c>
      <c r="H432" s="56">
        <f>D432-0.001*'CALIBRATION  suppl fig 2'!$D$4*A432^0.5</f>
        <v>0</v>
      </c>
      <c r="I432" s="56" t="e">
        <f>H432^'CALIBRATION  suppl fig 2'!$Q$15*ABS(B432)*(1/'ESTIMATED CCS suppl fig 2 '!C432+1/'CALIBRATION  suppl fig 2'!$D$5)^0.5</f>
        <v>#DIV/0!</v>
      </c>
    </row>
    <row r="433" spans="1:9">
      <c r="A433" s="52"/>
      <c r="B433" s="1"/>
      <c r="C433" s="1"/>
      <c r="D433" s="189"/>
      <c r="E433" s="187" t="e">
        <f>I433*'CALIBRATION  suppl fig 2'!$Q$17</f>
        <v>#DIV/0!</v>
      </c>
      <c r="F433" s="188" t="e">
        <f>(H433*'CALIBRATION  suppl fig 2'!$Q$32+'CALIBRATION  suppl fig 2'!$Q$33)*ABS(B433)*(1/'ESTIMATED CCS suppl fig 2 '!C433+1/'CALIBRATION  suppl fig 2'!$D$5)^0.5</f>
        <v>#DIV/0!</v>
      </c>
      <c r="H433" s="56">
        <f>D433-0.001*'CALIBRATION  suppl fig 2'!$D$4*A433^0.5</f>
        <v>0</v>
      </c>
      <c r="I433" s="56" t="e">
        <f>H433^'CALIBRATION  suppl fig 2'!$Q$15*ABS(B433)*(1/'ESTIMATED CCS suppl fig 2 '!C433+1/'CALIBRATION  suppl fig 2'!$D$5)^0.5</f>
        <v>#DIV/0!</v>
      </c>
    </row>
    <row r="434" spans="1:9">
      <c r="A434" s="52"/>
      <c r="B434" s="1"/>
      <c r="C434" s="1"/>
      <c r="D434" s="189"/>
      <c r="E434" s="187" t="e">
        <f>I434*'CALIBRATION  suppl fig 2'!$Q$17</f>
        <v>#DIV/0!</v>
      </c>
      <c r="F434" s="188" t="e">
        <f>(H434*'CALIBRATION  suppl fig 2'!$Q$32+'CALIBRATION  suppl fig 2'!$Q$33)*ABS(B434)*(1/'ESTIMATED CCS suppl fig 2 '!C434+1/'CALIBRATION  suppl fig 2'!$D$5)^0.5</f>
        <v>#DIV/0!</v>
      </c>
      <c r="H434" s="56">
        <f>D434-0.001*'CALIBRATION  suppl fig 2'!$D$4*A434^0.5</f>
        <v>0</v>
      </c>
      <c r="I434" s="56" t="e">
        <f>H434^'CALIBRATION  suppl fig 2'!$Q$15*ABS(B434)*(1/'ESTIMATED CCS suppl fig 2 '!C434+1/'CALIBRATION  suppl fig 2'!$D$5)^0.5</f>
        <v>#DIV/0!</v>
      </c>
    </row>
    <row r="435" spans="1:9">
      <c r="A435" s="52"/>
      <c r="B435" s="1"/>
      <c r="C435" s="1"/>
      <c r="D435" s="189"/>
      <c r="E435" s="187" t="e">
        <f>I435*'CALIBRATION  suppl fig 2'!$Q$17</f>
        <v>#DIV/0!</v>
      </c>
      <c r="F435" s="188" t="e">
        <f>(H435*'CALIBRATION  suppl fig 2'!$Q$32+'CALIBRATION  suppl fig 2'!$Q$33)*ABS(B435)*(1/'ESTIMATED CCS suppl fig 2 '!C435+1/'CALIBRATION  suppl fig 2'!$D$5)^0.5</f>
        <v>#DIV/0!</v>
      </c>
      <c r="H435" s="56">
        <f>D435-0.001*'CALIBRATION  suppl fig 2'!$D$4*A435^0.5</f>
        <v>0</v>
      </c>
      <c r="I435" s="56" t="e">
        <f>H435^'CALIBRATION  suppl fig 2'!$Q$15*ABS(B435)*(1/'ESTIMATED CCS suppl fig 2 '!C435+1/'CALIBRATION  suppl fig 2'!$D$5)^0.5</f>
        <v>#DIV/0!</v>
      </c>
    </row>
    <row r="436" spans="1:9">
      <c r="A436" s="52"/>
      <c r="B436" s="1"/>
      <c r="C436" s="1"/>
      <c r="D436" s="189"/>
      <c r="E436" s="187" t="e">
        <f>I436*'CALIBRATION  suppl fig 2'!$Q$17</f>
        <v>#DIV/0!</v>
      </c>
      <c r="F436" s="188" t="e">
        <f>(H436*'CALIBRATION  suppl fig 2'!$Q$32+'CALIBRATION  suppl fig 2'!$Q$33)*ABS(B436)*(1/'ESTIMATED CCS suppl fig 2 '!C436+1/'CALIBRATION  suppl fig 2'!$D$5)^0.5</f>
        <v>#DIV/0!</v>
      </c>
      <c r="H436" s="56">
        <f>D436-0.001*'CALIBRATION  suppl fig 2'!$D$4*A436^0.5</f>
        <v>0</v>
      </c>
      <c r="I436" s="56" t="e">
        <f>H436^'CALIBRATION  suppl fig 2'!$Q$15*ABS(B436)*(1/'ESTIMATED CCS suppl fig 2 '!C436+1/'CALIBRATION  suppl fig 2'!$D$5)^0.5</f>
        <v>#DIV/0!</v>
      </c>
    </row>
    <row r="437" spans="1:9">
      <c r="A437" s="52"/>
      <c r="B437" s="1"/>
      <c r="C437" s="1"/>
      <c r="D437" s="189"/>
      <c r="E437" s="187" t="e">
        <f>I437*'CALIBRATION  suppl fig 2'!$Q$17</f>
        <v>#DIV/0!</v>
      </c>
      <c r="F437" s="188" t="e">
        <f>(H437*'CALIBRATION  suppl fig 2'!$Q$32+'CALIBRATION  suppl fig 2'!$Q$33)*ABS(B437)*(1/'ESTIMATED CCS suppl fig 2 '!C437+1/'CALIBRATION  suppl fig 2'!$D$5)^0.5</f>
        <v>#DIV/0!</v>
      </c>
      <c r="H437" s="56">
        <f>D437-0.001*'CALIBRATION  suppl fig 2'!$D$4*A437^0.5</f>
        <v>0</v>
      </c>
      <c r="I437" s="56" t="e">
        <f>H437^'CALIBRATION  suppl fig 2'!$Q$15*ABS(B437)*(1/'ESTIMATED CCS suppl fig 2 '!C437+1/'CALIBRATION  suppl fig 2'!$D$5)^0.5</f>
        <v>#DIV/0!</v>
      </c>
    </row>
    <row r="438" spans="1:9">
      <c r="A438" s="52"/>
      <c r="B438" s="1"/>
      <c r="C438" s="1"/>
      <c r="D438" s="189"/>
      <c r="E438" s="187" t="e">
        <f>I438*'CALIBRATION  suppl fig 2'!$Q$17</f>
        <v>#DIV/0!</v>
      </c>
      <c r="F438" s="188" t="e">
        <f>(H438*'CALIBRATION  suppl fig 2'!$Q$32+'CALIBRATION  suppl fig 2'!$Q$33)*ABS(B438)*(1/'ESTIMATED CCS suppl fig 2 '!C438+1/'CALIBRATION  suppl fig 2'!$D$5)^0.5</f>
        <v>#DIV/0!</v>
      </c>
      <c r="H438" s="56">
        <f>D438-0.001*'CALIBRATION  suppl fig 2'!$D$4*A438^0.5</f>
        <v>0</v>
      </c>
      <c r="I438" s="56" t="e">
        <f>H438^'CALIBRATION  suppl fig 2'!$Q$15*ABS(B438)*(1/'ESTIMATED CCS suppl fig 2 '!C438+1/'CALIBRATION  suppl fig 2'!$D$5)^0.5</f>
        <v>#DIV/0!</v>
      </c>
    </row>
    <row r="439" spans="1:9">
      <c r="A439" s="52"/>
      <c r="B439" s="1"/>
      <c r="C439" s="1"/>
      <c r="D439" s="189"/>
      <c r="E439" s="187" t="e">
        <f>I439*'CALIBRATION  suppl fig 2'!$Q$17</f>
        <v>#DIV/0!</v>
      </c>
      <c r="F439" s="188" t="e">
        <f>(H439*'CALIBRATION  suppl fig 2'!$Q$32+'CALIBRATION  suppl fig 2'!$Q$33)*ABS(B439)*(1/'ESTIMATED CCS suppl fig 2 '!C439+1/'CALIBRATION  suppl fig 2'!$D$5)^0.5</f>
        <v>#DIV/0!</v>
      </c>
      <c r="H439" s="56">
        <f>D439-0.001*'CALIBRATION  suppl fig 2'!$D$4*A439^0.5</f>
        <v>0</v>
      </c>
      <c r="I439" s="56" t="e">
        <f>H439^'CALIBRATION  suppl fig 2'!$Q$15*ABS(B439)*(1/'ESTIMATED CCS suppl fig 2 '!C439+1/'CALIBRATION  suppl fig 2'!$D$5)^0.5</f>
        <v>#DIV/0!</v>
      </c>
    </row>
    <row r="440" spans="1:9">
      <c r="A440" s="52"/>
      <c r="B440" s="1"/>
      <c r="C440" s="1"/>
      <c r="D440" s="189"/>
      <c r="E440" s="187" t="e">
        <f>I440*'CALIBRATION  suppl fig 2'!$Q$17</f>
        <v>#DIV/0!</v>
      </c>
      <c r="F440" s="188" t="e">
        <f>(H440*'CALIBRATION  suppl fig 2'!$Q$32+'CALIBRATION  suppl fig 2'!$Q$33)*ABS(B440)*(1/'ESTIMATED CCS suppl fig 2 '!C440+1/'CALIBRATION  suppl fig 2'!$D$5)^0.5</f>
        <v>#DIV/0!</v>
      </c>
      <c r="H440" s="56">
        <f>D440-0.001*'CALIBRATION  suppl fig 2'!$D$4*A440^0.5</f>
        <v>0</v>
      </c>
      <c r="I440" s="56" t="e">
        <f>H440^'CALIBRATION  suppl fig 2'!$Q$15*ABS(B440)*(1/'ESTIMATED CCS suppl fig 2 '!C440+1/'CALIBRATION  suppl fig 2'!$D$5)^0.5</f>
        <v>#DIV/0!</v>
      </c>
    </row>
    <row r="441" spans="1:9">
      <c r="A441" s="52"/>
      <c r="B441" s="1"/>
      <c r="C441" s="1"/>
      <c r="D441" s="189"/>
      <c r="E441" s="187" t="e">
        <f>I441*'CALIBRATION  suppl fig 2'!$Q$17</f>
        <v>#DIV/0!</v>
      </c>
      <c r="F441" s="188" t="e">
        <f>(H441*'CALIBRATION  suppl fig 2'!$Q$32+'CALIBRATION  suppl fig 2'!$Q$33)*ABS(B441)*(1/'ESTIMATED CCS suppl fig 2 '!C441+1/'CALIBRATION  suppl fig 2'!$D$5)^0.5</f>
        <v>#DIV/0!</v>
      </c>
      <c r="H441" s="56">
        <f>D441-0.001*'CALIBRATION  suppl fig 2'!$D$4*A441^0.5</f>
        <v>0</v>
      </c>
      <c r="I441" s="56" t="e">
        <f>H441^'CALIBRATION  suppl fig 2'!$Q$15*ABS(B441)*(1/'ESTIMATED CCS suppl fig 2 '!C441+1/'CALIBRATION  suppl fig 2'!$D$5)^0.5</f>
        <v>#DIV/0!</v>
      </c>
    </row>
    <row r="442" spans="1:9">
      <c r="A442" s="52"/>
      <c r="B442" s="1"/>
      <c r="C442" s="1"/>
      <c r="D442" s="189"/>
      <c r="E442" s="187" t="e">
        <f>I442*'CALIBRATION  suppl fig 2'!$Q$17</f>
        <v>#DIV/0!</v>
      </c>
      <c r="F442" s="188" t="e">
        <f>(H442*'CALIBRATION  suppl fig 2'!$Q$32+'CALIBRATION  suppl fig 2'!$Q$33)*ABS(B442)*(1/'ESTIMATED CCS suppl fig 2 '!C442+1/'CALIBRATION  suppl fig 2'!$D$5)^0.5</f>
        <v>#DIV/0!</v>
      </c>
      <c r="H442" s="56">
        <f>D442-0.001*'CALIBRATION  suppl fig 2'!$D$4*A442^0.5</f>
        <v>0</v>
      </c>
      <c r="I442" s="56" t="e">
        <f>H442^'CALIBRATION  suppl fig 2'!$Q$15*ABS(B442)*(1/'ESTIMATED CCS suppl fig 2 '!C442+1/'CALIBRATION  suppl fig 2'!$D$5)^0.5</f>
        <v>#DIV/0!</v>
      </c>
    </row>
    <row r="443" spans="1:9">
      <c r="A443" s="52"/>
      <c r="B443" s="1"/>
      <c r="C443" s="1"/>
      <c r="D443" s="189"/>
      <c r="E443" s="187" t="e">
        <f>I443*'CALIBRATION  suppl fig 2'!$Q$17</f>
        <v>#DIV/0!</v>
      </c>
      <c r="F443" s="188" t="e">
        <f>(H443*'CALIBRATION  suppl fig 2'!$Q$32+'CALIBRATION  suppl fig 2'!$Q$33)*ABS(B443)*(1/'ESTIMATED CCS suppl fig 2 '!C443+1/'CALIBRATION  suppl fig 2'!$D$5)^0.5</f>
        <v>#DIV/0!</v>
      </c>
      <c r="H443" s="56">
        <f>D443-0.001*'CALIBRATION  suppl fig 2'!$D$4*A443^0.5</f>
        <v>0</v>
      </c>
      <c r="I443" s="56" t="e">
        <f>H443^'CALIBRATION  suppl fig 2'!$Q$15*ABS(B443)*(1/'ESTIMATED CCS suppl fig 2 '!C443+1/'CALIBRATION  suppl fig 2'!$D$5)^0.5</f>
        <v>#DIV/0!</v>
      </c>
    </row>
    <row r="444" spans="1:9">
      <c r="A444" s="52"/>
      <c r="B444" s="1"/>
      <c r="C444" s="1"/>
      <c r="D444" s="189"/>
      <c r="E444" s="187" t="e">
        <f>I444*'CALIBRATION  suppl fig 2'!$Q$17</f>
        <v>#DIV/0!</v>
      </c>
      <c r="F444" s="188" t="e">
        <f>(H444*'CALIBRATION  suppl fig 2'!$Q$32+'CALIBRATION  suppl fig 2'!$Q$33)*ABS(B444)*(1/'ESTIMATED CCS suppl fig 2 '!C444+1/'CALIBRATION  suppl fig 2'!$D$5)^0.5</f>
        <v>#DIV/0!</v>
      </c>
      <c r="H444" s="56">
        <f>D444-0.001*'CALIBRATION  suppl fig 2'!$D$4*A444^0.5</f>
        <v>0</v>
      </c>
      <c r="I444" s="56" t="e">
        <f>H444^'CALIBRATION  suppl fig 2'!$Q$15*ABS(B444)*(1/'ESTIMATED CCS suppl fig 2 '!C444+1/'CALIBRATION  suppl fig 2'!$D$5)^0.5</f>
        <v>#DIV/0!</v>
      </c>
    </row>
    <row r="445" spans="1:9">
      <c r="A445" s="52"/>
      <c r="B445" s="1"/>
      <c r="C445" s="1"/>
      <c r="D445" s="189"/>
      <c r="E445" s="187" t="e">
        <f>I445*'CALIBRATION  suppl fig 2'!$Q$17</f>
        <v>#DIV/0!</v>
      </c>
      <c r="F445" s="188" t="e">
        <f>(H445*'CALIBRATION  suppl fig 2'!$Q$32+'CALIBRATION  suppl fig 2'!$Q$33)*ABS(B445)*(1/'ESTIMATED CCS suppl fig 2 '!C445+1/'CALIBRATION  suppl fig 2'!$D$5)^0.5</f>
        <v>#DIV/0!</v>
      </c>
      <c r="H445" s="56">
        <f>D445-0.001*'CALIBRATION  suppl fig 2'!$D$4*A445^0.5</f>
        <v>0</v>
      </c>
      <c r="I445" s="56" t="e">
        <f>H445^'CALIBRATION  suppl fig 2'!$Q$15*ABS(B445)*(1/'ESTIMATED CCS suppl fig 2 '!C445+1/'CALIBRATION  suppl fig 2'!$D$5)^0.5</f>
        <v>#DIV/0!</v>
      </c>
    </row>
    <row r="446" spans="1:9">
      <c r="A446" s="52"/>
      <c r="B446" s="1"/>
      <c r="C446" s="1"/>
      <c r="D446" s="189"/>
      <c r="E446" s="187" t="e">
        <f>I446*'CALIBRATION  suppl fig 2'!$Q$17</f>
        <v>#DIV/0!</v>
      </c>
      <c r="F446" s="188" t="e">
        <f>(H446*'CALIBRATION  suppl fig 2'!$Q$32+'CALIBRATION  suppl fig 2'!$Q$33)*ABS(B446)*(1/'ESTIMATED CCS suppl fig 2 '!C446+1/'CALIBRATION  suppl fig 2'!$D$5)^0.5</f>
        <v>#DIV/0!</v>
      </c>
      <c r="H446" s="56">
        <f>D446-0.001*'CALIBRATION  suppl fig 2'!$D$4*A446^0.5</f>
        <v>0</v>
      </c>
      <c r="I446" s="56" t="e">
        <f>H446^'CALIBRATION  suppl fig 2'!$Q$15*ABS(B446)*(1/'ESTIMATED CCS suppl fig 2 '!C446+1/'CALIBRATION  suppl fig 2'!$D$5)^0.5</f>
        <v>#DIV/0!</v>
      </c>
    </row>
    <row r="447" spans="1:9">
      <c r="A447" s="52"/>
      <c r="B447" s="1"/>
      <c r="C447" s="1"/>
      <c r="D447" s="189"/>
      <c r="E447" s="187" t="e">
        <f>I447*'CALIBRATION  suppl fig 2'!$Q$17</f>
        <v>#DIV/0!</v>
      </c>
      <c r="F447" s="188" t="e">
        <f>(H447*'CALIBRATION  suppl fig 2'!$Q$32+'CALIBRATION  suppl fig 2'!$Q$33)*ABS(B447)*(1/'ESTIMATED CCS suppl fig 2 '!C447+1/'CALIBRATION  suppl fig 2'!$D$5)^0.5</f>
        <v>#DIV/0!</v>
      </c>
      <c r="H447" s="56">
        <f>D447-0.001*'CALIBRATION  suppl fig 2'!$D$4*A447^0.5</f>
        <v>0</v>
      </c>
      <c r="I447" s="56" t="e">
        <f>H447^'CALIBRATION  suppl fig 2'!$Q$15*ABS(B447)*(1/'ESTIMATED CCS suppl fig 2 '!C447+1/'CALIBRATION  suppl fig 2'!$D$5)^0.5</f>
        <v>#DIV/0!</v>
      </c>
    </row>
    <row r="448" spans="1:9">
      <c r="A448" s="52"/>
      <c r="B448" s="1"/>
      <c r="C448" s="1"/>
      <c r="D448" s="189"/>
      <c r="E448" s="187" t="e">
        <f>I448*'CALIBRATION  suppl fig 2'!$Q$17</f>
        <v>#DIV/0!</v>
      </c>
      <c r="F448" s="188" t="e">
        <f>(H448*'CALIBRATION  suppl fig 2'!$Q$32+'CALIBRATION  suppl fig 2'!$Q$33)*ABS(B448)*(1/'ESTIMATED CCS suppl fig 2 '!C448+1/'CALIBRATION  suppl fig 2'!$D$5)^0.5</f>
        <v>#DIV/0!</v>
      </c>
      <c r="H448" s="56">
        <f>D448-0.001*'CALIBRATION  suppl fig 2'!$D$4*A448^0.5</f>
        <v>0</v>
      </c>
      <c r="I448" s="56" t="e">
        <f>H448^'CALIBRATION  suppl fig 2'!$Q$15*ABS(B448)*(1/'ESTIMATED CCS suppl fig 2 '!C448+1/'CALIBRATION  suppl fig 2'!$D$5)^0.5</f>
        <v>#DIV/0!</v>
      </c>
    </row>
    <row r="449" spans="1:9">
      <c r="A449" s="52"/>
      <c r="B449" s="1"/>
      <c r="C449" s="1"/>
      <c r="D449" s="189"/>
      <c r="E449" s="187" t="e">
        <f>I449*'CALIBRATION  suppl fig 2'!$Q$17</f>
        <v>#DIV/0!</v>
      </c>
      <c r="F449" s="188" t="e">
        <f>(H449*'CALIBRATION  suppl fig 2'!$Q$32+'CALIBRATION  suppl fig 2'!$Q$33)*ABS(B449)*(1/'ESTIMATED CCS suppl fig 2 '!C449+1/'CALIBRATION  suppl fig 2'!$D$5)^0.5</f>
        <v>#DIV/0!</v>
      </c>
      <c r="H449" s="56">
        <f>D449-0.001*'CALIBRATION  suppl fig 2'!$D$4*A449^0.5</f>
        <v>0</v>
      </c>
      <c r="I449" s="56" t="e">
        <f>H449^'CALIBRATION  suppl fig 2'!$Q$15*ABS(B449)*(1/'ESTIMATED CCS suppl fig 2 '!C449+1/'CALIBRATION  suppl fig 2'!$D$5)^0.5</f>
        <v>#DIV/0!</v>
      </c>
    </row>
    <row r="450" spans="1:9">
      <c r="A450" s="52"/>
      <c r="B450" s="1"/>
      <c r="C450" s="1"/>
      <c r="D450" s="189"/>
      <c r="E450" s="187" t="e">
        <f>I450*'CALIBRATION  suppl fig 2'!$Q$17</f>
        <v>#DIV/0!</v>
      </c>
      <c r="F450" s="188" t="e">
        <f>(H450*'CALIBRATION  suppl fig 2'!$Q$32+'CALIBRATION  suppl fig 2'!$Q$33)*ABS(B450)*(1/'ESTIMATED CCS suppl fig 2 '!C450+1/'CALIBRATION  suppl fig 2'!$D$5)^0.5</f>
        <v>#DIV/0!</v>
      </c>
      <c r="H450" s="56">
        <f>D450-0.001*'CALIBRATION  suppl fig 2'!$D$4*A450^0.5</f>
        <v>0</v>
      </c>
      <c r="I450" s="56" t="e">
        <f>H450^'CALIBRATION  suppl fig 2'!$Q$15*ABS(B450)*(1/'ESTIMATED CCS suppl fig 2 '!C450+1/'CALIBRATION  suppl fig 2'!$D$5)^0.5</f>
        <v>#DIV/0!</v>
      </c>
    </row>
    <row r="451" spans="1:9">
      <c r="A451" s="52"/>
      <c r="B451" s="1"/>
      <c r="C451" s="1"/>
      <c r="D451" s="189"/>
      <c r="E451" s="187" t="e">
        <f>I451*'CALIBRATION  suppl fig 2'!$Q$17</f>
        <v>#DIV/0!</v>
      </c>
      <c r="F451" s="188" t="e">
        <f>(H451*'CALIBRATION  suppl fig 2'!$Q$32+'CALIBRATION  suppl fig 2'!$Q$33)*ABS(B451)*(1/'ESTIMATED CCS suppl fig 2 '!C451+1/'CALIBRATION  suppl fig 2'!$D$5)^0.5</f>
        <v>#DIV/0!</v>
      </c>
      <c r="H451" s="56">
        <f>D451-0.001*'CALIBRATION  suppl fig 2'!$D$4*A451^0.5</f>
        <v>0</v>
      </c>
      <c r="I451" s="56" t="e">
        <f>H451^'CALIBRATION  suppl fig 2'!$Q$15*ABS(B451)*(1/'ESTIMATED CCS suppl fig 2 '!C451+1/'CALIBRATION  suppl fig 2'!$D$5)^0.5</f>
        <v>#DIV/0!</v>
      </c>
    </row>
    <row r="452" spans="1:9">
      <c r="A452" s="52"/>
      <c r="B452" s="1"/>
      <c r="C452" s="1"/>
      <c r="D452" s="189"/>
      <c r="E452" s="187" t="e">
        <f>I452*'CALIBRATION  suppl fig 2'!$Q$17</f>
        <v>#DIV/0!</v>
      </c>
      <c r="F452" s="188" t="e">
        <f>(H452*'CALIBRATION  suppl fig 2'!$Q$32+'CALIBRATION  suppl fig 2'!$Q$33)*ABS(B452)*(1/'ESTIMATED CCS suppl fig 2 '!C452+1/'CALIBRATION  suppl fig 2'!$D$5)^0.5</f>
        <v>#DIV/0!</v>
      </c>
      <c r="H452" s="56">
        <f>D452-0.001*'CALIBRATION  suppl fig 2'!$D$4*A452^0.5</f>
        <v>0</v>
      </c>
      <c r="I452" s="56" t="e">
        <f>H452^'CALIBRATION  suppl fig 2'!$Q$15*ABS(B452)*(1/'ESTIMATED CCS suppl fig 2 '!C452+1/'CALIBRATION  suppl fig 2'!$D$5)^0.5</f>
        <v>#DIV/0!</v>
      </c>
    </row>
    <row r="453" spans="1:9">
      <c r="A453" s="52"/>
      <c r="B453" s="1"/>
      <c r="C453" s="1"/>
      <c r="D453" s="189"/>
      <c r="E453" s="187" t="e">
        <f>I453*'CALIBRATION  suppl fig 2'!$Q$17</f>
        <v>#DIV/0!</v>
      </c>
      <c r="F453" s="188" t="e">
        <f>(H453*'CALIBRATION  suppl fig 2'!$Q$32+'CALIBRATION  suppl fig 2'!$Q$33)*ABS(B453)*(1/'ESTIMATED CCS suppl fig 2 '!C453+1/'CALIBRATION  suppl fig 2'!$D$5)^0.5</f>
        <v>#DIV/0!</v>
      </c>
      <c r="H453" s="56">
        <f>D453-0.001*'CALIBRATION  suppl fig 2'!$D$4*A453^0.5</f>
        <v>0</v>
      </c>
      <c r="I453" s="56" t="e">
        <f>H453^'CALIBRATION  suppl fig 2'!$Q$15*ABS(B453)*(1/'ESTIMATED CCS suppl fig 2 '!C453+1/'CALIBRATION  suppl fig 2'!$D$5)^0.5</f>
        <v>#DIV/0!</v>
      </c>
    </row>
    <row r="454" spans="1:9">
      <c r="A454" s="52"/>
      <c r="B454" s="1"/>
      <c r="C454" s="1"/>
      <c r="D454" s="189"/>
      <c r="E454" s="187" t="e">
        <f>I454*'CALIBRATION  suppl fig 2'!$Q$17</f>
        <v>#DIV/0!</v>
      </c>
      <c r="F454" s="188" t="e">
        <f>(H454*'CALIBRATION  suppl fig 2'!$Q$32+'CALIBRATION  suppl fig 2'!$Q$33)*ABS(B454)*(1/'ESTIMATED CCS suppl fig 2 '!C454+1/'CALIBRATION  suppl fig 2'!$D$5)^0.5</f>
        <v>#DIV/0!</v>
      </c>
      <c r="H454" s="56">
        <f>D454-0.001*'CALIBRATION  suppl fig 2'!$D$4*A454^0.5</f>
        <v>0</v>
      </c>
      <c r="I454" s="56" t="e">
        <f>H454^'CALIBRATION  suppl fig 2'!$Q$15*ABS(B454)*(1/'ESTIMATED CCS suppl fig 2 '!C454+1/'CALIBRATION  suppl fig 2'!$D$5)^0.5</f>
        <v>#DIV/0!</v>
      </c>
    </row>
    <row r="455" spans="1:9">
      <c r="A455" s="52"/>
      <c r="B455" s="1"/>
      <c r="C455" s="1"/>
      <c r="D455" s="189"/>
      <c r="E455" s="187" t="e">
        <f>I455*'CALIBRATION  suppl fig 2'!$Q$17</f>
        <v>#DIV/0!</v>
      </c>
      <c r="F455" s="188" t="e">
        <f>(H455*'CALIBRATION  suppl fig 2'!$Q$32+'CALIBRATION  suppl fig 2'!$Q$33)*ABS(B455)*(1/'ESTIMATED CCS suppl fig 2 '!C455+1/'CALIBRATION  suppl fig 2'!$D$5)^0.5</f>
        <v>#DIV/0!</v>
      </c>
      <c r="H455" s="56">
        <f>D455-0.001*'CALIBRATION  suppl fig 2'!$D$4*A455^0.5</f>
        <v>0</v>
      </c>
      <c r="I455" s="56" t="e">
        <f>H455^'CALIBRATION  suppl fig 2'!$Q$15*ABS(B455)*(1/'ESTIMATED CCS suppl fig 2 '!C455+1/'CALIBRATION  suppl fig 2'!$D$5)^0.5</f>
        <v>#DIV/0!</v>
      </c>
    </row>
    <row r="456" spans="1:9">
      <c r="A456" s="52"/>
      <c r="B456" s="1"/>
      <c r="C456" s="1"/>
      <c r="D456" s="189"/>
      <c r="E456" s="187" t="e">
        <f>I456*'CALIBRATION  suppl fig 2'!$Q$17</f>
        <v>#DIV/0!</v>
      </c>
      <c r="F456" s="188" t="e">
        <f>(H456*'CALIBRATION  suppl fig 2'!$Q$32+'CALIBRATION  suppl fig 2'!$Q$33)*ABS(B456)*(1/'ESTIMATED CCS suppl fig 2 '!C456+1/'CALIBRATION  suppl fig 2'!$D$5)^0.5</f>
        <v>#DIV/0!</v>
      </c>
      <c r="H456" s="56">
        <f>D456-0.001*'CALIBRATION  suppl fig 2'!$D$4*A456^0.5</f>
        <v>0</v>
      </c>
      <c r="I456" s="56" t="e">
        <f>H456^'CALIBRATION  suppl fig 2'!$Q$15*ABS(B456)*(1/'ESTIMATED CCS suppl fig 2 '!C456+1/'CALIBRATION  suppl fig 2'!$D$5)^0.5</f>
        <v>#DIV/0!</v>
      </c>
    </row>
    <row r="457" spans="1:9">
      <c r="A457" s="52"/>
      <c r="B457" s="1"/>
      <c r="C457" s="1"/>
      <c r="D457" s="189"/>
      <c r="E457" s="187" t="e">
        <f>I457*'CALIBRATION  suppl fig 2'!$Q$17</f>
        <v>#DIV/0!</v>
      </c>
      <c r="F457" s="188" t="e">
        <f>(H457*'CALIBRATION  suppl fig 2'!$Q$32+'CALIBRATION  suppl fig 2'!$Q$33)*ABS(B457)*(1/'ESTIMATED CCS suppl fig 2 '!C457+1/'CALIBRATION  suppl fig 2'!$D$5)^0.5</f>
        <v>#DIV/0!</v>
      </c>
      <c r="H457" s="56">
        <f>D457-0.001*'CALIBRATION  suppl fig 2'!$D$4*A457^0.5</f>
        <v>0</v>
      </c>
      <c r="I457" s="56" t="e">
        <f>H457^'CALIBRATION  suppl fig 2'!$Q$15*ABS(B457)*(1/'ESTIMATED CCS suppl fig 2 '!C457+1/'CALIBRATION  suppl fig 2'!$D$5)^0.5</f>
        <v>#DIV/0!</v>
      </c>
    </row>
    <row r="458" spans="1:9">
      <c r="A458" s="52"/>
      <c r="B458" s="1"/>
      <c r="C458" s="1"/>
      <c r="D458" s="189"/>
      <c r="E458" s="187" t="e">
        <f>I458*'CALIBRATION  suppl fig 2'!$Q$17</f>
        <v>#DIV/0!</v>
      </c>
      <c r="F458" s="188" t="e">
        <f>(H458*'CALIBRATION  suppl fig 2'!$Q$32+'CALIBRATION  suppl fig 2'!$Q$33)*ABS(B458)*(1/'ESTIMATED CCS suppl fig 2 '!C458+1/'CALIBRATION  suppl fig 2'!$D$5)^0.5</f>
        <v>#DIV/0!</v>
      </c>
      <c r="H458" s="56">
        <f>D458-0.001*'CALIBRATION  suppl fig 2'!$D$4*A458^0.5</f>
        <v>0</v>
      </c>
      <c r="I458" s="56" t="e">
        <f>H458^'CALIBRATION  suppl fig 2'!$Q$15*ABS(B458)*(1/'ESTIMATED CCS suppl fig 2 '!C458+1/'CALIBRATION  suppl fig 2'!$D$5)^0.5</f>
        <v>#DIV/0!</v>
      </c>
    </row>
    <row r="459" spans="1:9">
      <c r="A459" s="52"/>
      <c r="B459" s="1"/>
      <c r="C459" s="1"/>
      <c r="D459" s="189"/>
      <c r="E459" s="187" t="e">
        <f>I459*'CALIBRATION  suppl fig 2'!$Q$17</f>
        <v>#DIV/0!</v>
      </c>
      <c r="F459" s="188" t="e">
        <f>(H459*'CALIBRATION  suppl fig 2'!$Q$32+'CALIBRATION  suppl fig 2'!$Q$33)*ABS(B459)*(1/'ESTIMATED CCS suppl fig 2 '!C459+1/'CALIBRATION  suppl fig 2'!$D$5)^0.5</f>
        <v>#DIV/0!</v>
      </c>
      <c r="H459" s="56">
        <f>D459-0.001*'CALIBRATION  suppl fig 2'!$D$4*A459^0.5</f>
        <v>0</v>
      </c>
      <c r="I459" s="56" t="e">
        <f>H459^'CALIBRATION  suppl fig 2'!$Q$15*ABS(B459)*(1/'ESTIMATED CCS suppl fig 2 '!C459+1/'CALIBRATION  suppl fig 2'!$D$5)^0.5</f>
        <v>#DIV/0!</v>
      </c>
    </row>
    <row r="460" spans="1:9">
      <c r="A460" s="52"/>
      <c r="B460" s="1"/>
      <c r="C460" s="1"/>
      <c r="D460" s="189"/>
      <c r="E460" s="187" t="e">
        <f>I460*'CALIBRATION  suppl fig 2'!$Q$17</f>
        <v>#DIV/0!</v>
      </c>
      <c r="F460" s="188" t="e">
        <f>(H460*'CALIBRATION  suppl fig 2'!$Q$32+'CALIBRATION  suppl fig 2'!$Q$33)*ABS(B460)*(1/'ESTIMATED CCS suppl fig 2 '!C460+1/'CALIBRATION  suppl fig 2'!$D$5)^0.5</f>
        <v>#DIV/0!</v>
      </c>
      <c r="H460" s="56">
        <f>D460-0.001*'CALIBRATION  suppl fig 2'!$D$4*A460^0.5</f>
        <v>0</v>
      </c>
      <c r="I460" s="56" t="e">
        <f>H460^'CALIBRATION  suppl fig 2'!$Q$15*ABS(B460)*(1/'ESTIMATED CCS suppl fig 2 '!C460+1/'CALIBRATION  suppl fig 2'!$D$5)^0.5</f>
        <v>#DIV/0!</v>
      </c>
    </row>
    <row r="461" spans="1:9">
      <c r="A461" s="52"/>
      <c r="B461" s="1"/>
      <c r="C461" s="1"/>
      <c r="D461" s="189"/>
      <c r="E461" s="187" t="e">
        <f>I461*'CALIBRATION  suppl fig 2'!$Q$17</f>
        <v>#DIV/0!</v>
      </c>
      <c r="F461" s="188" t="e">
        <f>(H461*'CALIBRATION  suppl fig 2'!$Q$32+'CALIBRATION  suppl fig 2'!$Q$33)*ABS(B461)*(1/'ESTIMATED CCS suppl fig 2 '!C461+1/'CALIBRATION  suppl fig 2'!$D$5)^0.5</f>
        <v>#DIV/0!</v>
      </c>
      <c r="H461" s="56">
        <f>D461-0.001*'CALIBRATION  suppl fig 2'!$D$4*A461^0.5</f>
        <v>0</v>
      </c>
      <c r="I461" s="56" t="e">
        <f>H461^'CALIBRATION  suppl fig 2'!$Q$15*ABS(B461)*(1/'ESTIMATED CCS suppl fig 2 '!C461+1/'CALIBRATION  suppl fig 2'!$D$5)^0.5</f>
        <v>#DIV/0!</v>
      </c>
    </row>
    <row r="462" spans="1:9">
      <c r="A462" s="52"/>
      <c r="B462" s="1"/>
      <c r="C462" s="1"/>
      <c r="D462" s="189"/>
      <c r="E462" s="187" t="e">
        <f>I462*'CALIBRATION  suppl fig 2'!$Q$17</f>
        <v>#DIV/0!</v>
      </c>
      <c r="F462" s="188" t="e">
        <f>(H462*'CALIBRATION  suppl fig 2'!$Q$32+'CALIBRATION  suppl fig 2'!$Q$33)*ABS(B462)*(1/'ESTIMATED CCS suppl fig 2 '!C462+1/'CALIBRATION  suppl fig 2'!$D$5)^0.5</f>
        <v>#DIV/0!</v>
      </c>
      <c r="H462" s="56">
        <f>D462-0.001*'CALIBRATION  suppl fig 2'!$D$4*A462^0.5</f>
        <v>0</v>
      </c>
      <c r="I462" s="56" t="e">
        <f>H462^'CALIBRATION  suppl fig 2'!$Q$15*ABS(B462)*(1/'ESTIMATED CCS suppl fig 2 '!C462+1/'CALIBRATION  suppl fig 2'!$D$5)^0.5</f>
        <v>#DIV/0!</v>
      </c>
    </row>
    <row r="463" spans="1:9">
      <c r="A463" s="52"/>
      <c r="B463" s="1"/>
      <c r="C463" s="1"/>
      <c r="D463" s="189"/>
      <c r="E463" s="187" t="e">
        <f>I463*'CALIBRATION  suppl fig 2'!$Q$17</f>
        <v>#DIV/0!</v>
      </c>
      <c r="F463" s="188" t="e">
        <f>(H463*'CALIBRATION  suppl fig 2'!$Q$32+'CALIBRATION  suppl fig 2'!$Q$33)*ABS(B463)*(1/'ESTIMATED CCS suppl fig 2 '!C463+1/'CALIBRATION  suppl fig 2'!$D$5)^0.5</f>
        <v>#DIV/0!</v>
      </c>
      <c r="H463" s="56">
        <f>D463-0.001*'CALIBRATION  suppl fig 2'!$D$4*A463^0.5</f>
        <v>0</v>
      </c>
      <c r="I463" s="56" t="e">
        <f>H463^'CALIBRATION  suppl fig 2'!$Q$15*ABS(B463)*(1/'ESTIMATED CCS suppl fig 2 '!C463+1/'CALIBRATION  suppl fig 2'!$D$5)^0.5</f>
        <v>#DIV/0!</v>
      </c>
    </row>
    <row r="464" spans="1:9">
      <c r="A464" s="52"/>
      <c r="B464" s="1"/>
      <c r="C464" s="1"/>
      <c r="D464" s="189"/>
      <c r="E464" s="187" t="e">
        <f>I464*'CALIBRATION  suppl fig 2'!$Q$17</f>
        <v>#DIV/0!</v>
      </c>
      <c r="F464" s="188" t="e">
        <f>(H464*'CALIBRATION  suppl fig 2'!$Q$32+'CALIBRATION  suppl fig 2'!$Q$33)*ABS(B464)*(1/'ESTIMATED CCS suppl fig 2 '!C464+1/'CALIBRATION  suppl fig 2'!$D$5)^0.5</f>
        <v>#DIV/0!</v>
      </c>
      <c r="H464" s="56">
        <f>D464-0.001*'CALIBRATION  suppl fig 2'!$D$4*A464^0.5</f>
        <v>0</v>
      </c>
      <c r="I464" s="56" t="e">
        <f>H464^'CALIBRATION  suppl fig 2'!$Q$15*ABS(B464)*(1/'ESTIMATED CCS suppl fig 2 '!C464+1/'CALIBRATION  suppl fig 2'!$D$5)^0.5</f>
        <v>#DIV/0!</v>
      </c>
    </row>
    <row r="465" spans="1:9">
      <c r="A465" s="52"/>
      <c r="B465" s="1"/>
      <c r="C465" s="1"/>
      <c r="D465" s="189"/>
      <c r="E465" s="187" t="e">
        <f>I465*'CALIBRATION  suppl fig 2'!$Q$17</f>
        <v>#DIV/0!</v>
      </c>
      <c r="F465" s="188" t="e">
        <f>(H465*'CALIBRATION  suppl fig 2'!$Q$32+'CALIBRATION  suppl fig 2'!$Q$33)*ABS(B465)*(1/'ESTIMATED CCS suppl fig 2 '!C465+1/'CALIBRATION  suppl fig 2'!$D$5)^0.5</f>
        <v>#DIV/0!</v>
      </c>
      <c r="H465" s="56">
        <f>D465-0.001*'CALIBRATION  suppl fig 2'!$D$4*A465^0.5</f>
        <v>0</v>
      </c>
      <c r="I465" s="56" t="e">
        <f>H465^'CALIBRATION  suppl fig 2'!$Q$15*ABS(B465)*(1/'ESTIMATED CCS suppl fig 2 '!C465+1/'CALIBRATION  suppl fig 2'!$D$5)^0.5</f>
        <v>#DIV/0!</v>
      </c>
    </row>
    <row r="466" spans="1:9">
      <c r="A466" s="52"/>
      <c r="B466" s="1"/>
      <c r="C466" s="1"/>
      <c r="D466" s="189"/>
      <c r="E466" s="187" t="e">
        <f>I466*'CALIBRATION  suppl fig 2'!$Q$17</f>
        <v>#DIV/0!</v>
      </c>
      <c r="F466" s="188" t="e">
        <f>(H466*'CALIBRATION  suppl fig 2'!$Q$32+'CALIBRATION  suppl fig 2'!$Q$33)*ABS(B466)*(1/'ESTIMATED CCS suppl fig 2 '!C466+1/'CALIBRATION  suppl fig 2'!$D$5)^0.5</f>
        <v>#DIV/0!</v>
      </c>
      <c r="H466" s="56">
        <f>D466-0.001*'CALIBRATION  suppl fig 2'!$D$4*A466^0.5</f>
        <v>0</v>
      </c>
      <c r="I466" s="56" t="e">
        <f>H466^'CALIBRATION  suppl fig 2'!$Q$15*ABS(B466)*(1/'ESTIMATED CCS suppl fig 2 '!C466+1/'CALIBRATION  suppl fig 2'!$D$5)^0.5</f>
        <v>#DIV/0!</v>
      </c>
    </row>
    <row r="467" spans="1:9">
      <c r="A467" s="52"/>
      <c r="B467" s="1"/>
      <c r="C467" s="1"/>
      <c r="D467" s="189"/>
      <c r="E467" s="187" t="e">
        <f>I467*'CALIBRATION  suppl fig 2'!$Q$17</f>
        <v>#DIV/0!</v>
      </c>
      <c r="F467" s="188" t="e">
        <f>(H467*'CALIBRATION  suppl fig 2'!$Q$32+'CALIBRATION  suppl fig 2'!$Q$33)*ABS(B467)*(1/'ESTIMATED CCS suppl fig 2 '!C467+1/'CALIBRATION  suppl fig 2'!$D$5)^0.5</f>
        <v>#DIV/0!</v>
      </c>
      <c r="H467" s="56">
        <f>D467-0.001*'CALIBRATION  suppl fig 2'!$D$4*A467^0.5</f>
        <v>0</v>
      </c>
      <c r="I467" s="56" t="e">
        <f>H467^'CALIBRATION  suppl fig 2'!$Q$15*ABS(B467)*(1/'ESTIMATED CCS suppl fig 2 '!C467+1/'CALIBRATION  suppl fig 2'!$D$5)^0.5</f>
        <v>#DIV/0!</v>
      </c>
    </row>
    <row r="468" spans="1:9">
      <c r="A468" s="52"/>
      <c r="B468" s="1"/>
      <c r="C468" s="1"/>
      <c r="D468" s="189"/>
      <c r="E468" s="187" t="e">
        <f>I468*'CALIBRATION  suppl fig 2'!$Q$17</f>
        <v>#DIV/0!</v>
      </c>
      <c r="F468" s="188" t="e">
        <f>(H468*'CALIBRATION  suppl fig 2'!$Q$32+'CALIBRATION  suppl fig 2'!$Q$33)*ABS(B468)*(1/'ESTIMATED CCS suppl fig 2 '!C468+1/'CALIBRATION  suppl fig 2'!$D$5)^0.5</f>
        <v>#DIV/0!</v>
      </c>
      <c r="H468" s="56">
        <f>D468-0.001*'CALIBRATION  suppl fig 2'!$D$4*A468^0.5</f>
        <v>0</v>
      </c>
      <c r="I468" s="56" t="e">
        <f>H468^'CALIBRATION  suppl fig 2'!$Q$15*ABS(B468)*(1/'ESTIMATED CCS suppl fig 2 '!C468+1/'CALIBRATION  suppl fig 2'!$D$5)^0.5</f>
        <v>#DIV/0!</v>
      </c>
    </row>
    <row r="469" spans="1:9">
      <c r="A469" s="52"/>
      <c r="B469" s="1"/>
      <c r="C469" s="1"/>
      <c r="D469" s="189"/>
      <c r="E469" s="187" t="e">
        <f>I469*'CALIBRATION  suppl fig 2'!$Q$17</f>
        <v>#DIV/0!</v>
      </c>
      <c r="F469" s="188" t="e">
        <f>(H469*'CALIBRATION  suppl fig 2'!$Q$32+'CALIBRATION  suppl fig 2'!$Q$33)*ABS(B469)*(1/'ESTIMATED CCS suppl fig 2 '!C469+1/'CALIBRATION  suppl fig 2'!$D$5)^0.5</f>
        <v>#DIV/0!</v>
      </c>
      <c r="H469" s="56">
        <f>D469-0.001*'CALIBRATION  suppl fig 2'!$D$4*A469^0.5</f>
        <v>0</v>
      </c>
      <c r="I469" s="56" t="e">
        <f>H469^'CALIBRATION  suppl fig 2'!$Q$15*ABS(B469)*(1/'ESTIMATED CCS suppl fig 2 '!C469+1/'CALIBRATION  suppl fig 2'!$D$5)^0.5</f>
        <v>#DIV/0!</v>
      </c>
    </row>
    <row r="470" spans="1:9">
      <c r="A470" s="52"/>
      <c r="B470" s="1"/>
      <c r="C470" s="1"/>
      <c r="D470" s="189"/>
      <c r="E470" s="187" t="e">
        <f>I470*'CALIBRATION  suppl fig 2'!$Q$17</f>
        <v>#DIV/0!</v>
      </c>
      <c r="F470" s="188" t="e">
        <f>(H470*'CALIBRATION  suppl fig 2'!$Q$32+'CALIBRATION  suppl fig 2'!$Q$33)*ABS(B470)*(1/'ESTIMATED CCS suppl fig 2 '!C470+1/'CALIBRATION  suppl fig 2'!$D$5)^0.5</f>
        <v>#DIV/0!</v>
      </c>
      <c r="H470" s="56">
        <f>D470-0.001*'CALIBRATION  suppl fig 2'!$D$4*A470^0.5</f>
        <v>0</v>
      </c>
      <c r="I470" s="56" t="e">
        <f>H470^'CALIBRATION  suppl fig 2'!$Q$15*ABS(B470)*(1/'ESTIMATED CCS suppl fig 2 '!C470+1/'CALIBRATION  suppl fig 2'!$D$5)^0.5</f>
        <v>#DIV/0!</v>
      </c>
    </row>
    <row r="471" spans="1:9">
      <c r="A471" s="52"/>
      <c r="B471" s="1"/>
      <c r="C471" s="1"/>
      <c r="D471" s="189"/>
      <c r="E471" s="187" t="e">
        <f>I471*'CALIBRATION  suppl fig 2'!$Q$17</f>
        <v>#DIV/0!</v>
      </c>
      <c r="F471" s="188" t="e">
        <f>(H471*'CALIBRATION  suppl fig 2'!$Q$32+'CALIBRATION  suppl fig 2'!$Q$33)*ABS(B471)*(1/'ESTIMATED CCS suppl fig 2 '!C471+1/'CALIBRATION  suppl fig 2'!$D$5)^0.5</f>
        <v>#DIV/0!</v>
      </c>
      <c r="H471" s="56">
        <f>D471-0.001*'CALIBRATION  suppl fig 2'!$D$4*A471^0.5</f>
        <v>0</v>
      </c>
      <c r="I471" s="56" t="e">
        <f>H471^'CALIBRATION  suppl fig 2'!$Q$15*ABS(B471)*(1/'ESTIMATED CCS suppl fig 2 '!C471+1/'CALIBRATION  suppl fig 2'!$D$5)^0.5</f>
        <v>#DIV/0!</v>
      </c>
    </row>
    <row r="472" spans="1:9">
      <c r="A472" s="52"/>
      <c r="B472" s="1"/>
      <c r="C472" s="1"/>
      <c r="D472" s="189"/>
      <c r="E472" s="187" t="e">
        <f>I472*'CALIBRATION  suppl fig 2'!$Q$17</f>
        <v>#DIV/0!</v>
      </c>
      <c r="F472" s="188" t="e">
        <f>(H472*'CALIBRATION  suppl fig 2'!$Q$32+'CALIBRATION  suppl fig 2'!$Q$33)*ABS(B472)*(1/'ESTIMATED CCS suppl fig 2 '!C472+1/'CALIBRATION  suppl fig 2'!$D$5)^0.5</f>
        <v>#DIV/0!</v>
      </c>
      <c r="H472" s="56">
        <f>D472-0.001*'CALIBRATION  suppl fig 2'!$D$4*A472^0.5</f>
        <v>0</v>
      </c>
      <c r="I472" s="56" t="e">
        <f>H472^'CALIBRATION  suppl fig 2'!$Q$15*ABS(B472)*(1/'ESTIMATED CCS suppl fig 2 '!C472+1/'CALIBRATION  suppl fig 2'!$D$5)^0.5</f>
        <v>#DIV/0!</v>
      </c>
    </row>
    <row r="473" spans="1:9">
      <c r="A473" s="52"/>
      <c r="B473" s="1"/>
      <c r="C473" s="1"/>
      <c r="D473" s="189"/>
      <c r="E473" s="187" t="e">
        <f>I473*'CALIBRATION  suppl fig 2'!$Q$17</f>
        <v>#DIV/0!</v>
      </c>
      <c r="F473" s="188" t="e">
        <f>(H473*'CALIBRATION  suppl fig 2'!$Q$32+'CALIBRATION  suppl fig 2'!$Q$33)*ABS(B473)*(1/'ESTIMATED CCS suppl fig 2 '!C473+1/'CALIBRATION  suppl fig 2'!$D$5)^0.5</f>
        <v>#DIV/0!</v>
      </c>
      <c r="H473" s="56">
        <f>D473-0.001*'CALIBRATION  suppl fig 2'!$D$4*A473^0.5</f>
        <v>0</v>
      </c>
      <c r="I473" s="56" t="e">
        <f>H473^'CALIBRATION  suppl fig 2'!$Q$15*ABS(B473)*(1/'ESTIMATED CCS suppl fig 2 '!C473+1/'CALIBRATION  suppl fig 2'!$D$5)^0.5</f>
        <v>#DIV/0!</v>
      </c>
    </row>
    <row r="474" spans="1:9">
      <c r="A474" s="52"/>
      <c r="B474" s="1"/>
      <c r="C474" s="1"/>
      <c r="D474" s="189"/>
      <c r="E474" s="187" t="e">
        <f>I474*'CALIBRATION  suppl fig 2'!$Q$17</f>
        <v>#DIV/0!</v>
      </c>
      <c r="F474" s="188" t="e">
        <f>(H474*'CALIBRATION  suppl fig 2'!$Q$32+'CALIBRATION  suppl fig 2'!$Q$33)*ABS(B474)*(1/'ESTIMATED CCS suppl fig 2 '!C474+1/'CALIBRATION  suppl fig 2'!$D$5)^0.5</f>
        <v>#DIV/0!</v>
      </c>
      <c r="H474" s="56">
        <f>D474-0.001*'CALIBRATION  suppl fig 2'!$D$4*A474^0.5</f>
        <v>0</v>
      </c>
      <c r="I474" s="56" t="e">
        <f>H474^'CALIBRATION  suppl fig 2'!$Q$15*ABS(B474)*(1/'ESTIMATED CCS suppl fig 2 '!C474+1/'CALIBRATION  suppl fig 2'!$D$5)^0.5</f>
        <v>#DIV/0!</v>
      </c>
    </row>
    <row r="475" spans="1:9">
      <c r="A475" s="52"/>
      <c r="B475" s="1"/>
      <c r="C475" s="1"/>
      <c r="D475" s="189"/>
      <c r="E475" s="187" t="e">
        <f>I475*'CALIBRATION  suppl fig 2'!$Q$17</f>
        <v>#DIV/0!</v>
      </c>
      <c r="F475" s="188" t="e">
        <f>(H475*'CALIBRATION  suppl fig 2'!$Q$32+'CALIBRATION  suppl fig 2'!$Q$33)*ABS(B475)*(1/'ESTIMATED CCS suppl fig 2 '!C475+1/'CALIBRATION  suppl fig 2'!$D$5)^0.5</f>
        <v>#DIV/0!</v>
      </c>
      <c r="H475" s="56">
        <f>D475-0.001*'CALIBRATION  suppl fig 2'!$D$4*A475^0.5</f>
        <v>0</v>
      </c>
      <c r="I475" s="56" t="e">
        <f>H475^'CALIBRATION  suppl fig 2'!$Q$15*ABS(B475)*(1/'ESTIMATED CCS suppl fig 2 '!C475+1/'CALIBRATION  suppl fig 2'!$D$5)^0.5</f>
        <v>#DIV/0!</v>
      </c>
    </row>
    <row r="476" spans="1:9">
      <c r="A476" s="52"/>
      <c r="B476" s="1"/>
      <c r="C476" s="1"/>
      <c r="D476" s="189"/>
      <c r="E476" s="187" t="e">
        <f>I476*'CALIBRATION  suppl fig 2'!$Q$17</f>
        <v>#DIV/0!</v>
      </c>
      <c r="F476" s="188" t="e">
        <f>(H476*'CALIBRATION  suppl fig 2'!$Q$32+'CALIBRATION  suppl fig 2'!$Q$33)*ABS(B476)*(1/'ESTIMATED CCS suppl fig 2 '!C476+1/'CALIBRATION  suppl fig 2'!$D$5)^0.5</f>
        <v>#DIV/0!</v>
      </c>
      <c r="H476" s="56">
        <f>D476-0.001*'CALIBRATION  suppl fig 2'!$D$4*A476^0.5</f>
        <v>0</v>
      </c>
      <c r="I476" s="56" t="e">
        <f>H476^'CALIBRATION  suppl fig 2'!$Q$15*ABS(B476)*(1/'ESTIMATED CCS suppl fig 2 '!C476+1/'CALIBRATION  suppl fig 2'!$D$5)^0.5</f>
        <v>#DIV/0!</v>
      </c>
    </row>
    <row r="477" spans="1:9">
      <c r="A477" s="52"/>
      <c r="B477" s="1"/>
      <c r="C477" s="1"/>
      <c r="D477" s="189"/>
      <c r="E477" s="187" t="e">
        <f>I477*'CALIBRATION  suppl fig 2'!$Q$17</f>
        <v>#DIV/0!</v>
      </c>
      <c r="F477" s="188" t="e">
        <f>(H477*'CALIBRATION  suppl fig 2'!$Q$32+'CALIBRATION  suppl fig 2'!$Q$33)*ABS(B477)*(1/'ESTIMATED CCS suppl fig 2 '!C477+1/'CALIBRATION  suppl fig 2'!$D$5)^0.5</f>
        <v>#DIV/0!</v>
      </c>
      <c r="H477" s="56">
        <f>D477-0.001*'CALIBRATION  suppl fig 2'!$D$4*A477^0.5</f>
        <v>0</v>
      </c>
      <c r="I477" s="56" t="e">
        <f>H477^'CALIBRATION  suppl fig 2'!$Q$15*ABS(B477)*(1/'ESTIMATED CCS suppl fig 2 '!C477+1/'CALIBRATION  suppl fig 2'!$D$5)^0.5</f>
        <v>#DIV/0!</v>
      </c>
    </row>
    <row r="478" spans="1:9">
      <c r="A478" s="52"/>
      <c r="B478" s="1"/>
      <c r="C478" s="1"/>
      <c r="D478" s="189"/>
      <c r="E478" s="187" t="e">
        <f>I478*'CALIBRATION  suppl fig 2'!$Q$17</f>
        <v>#DIV/0!</v>
      </c>
      <c r="F478" s="188" t="e">
        <f>(H478*'CALIBRATION  suppl fig 2'!$Q$32+'CALIBRATION  suppl fig 2'!$Q$33)*ABS(B478)*(1/'ESTIMATED CCS suppl fig 2 '!C478+1/'CALIBRATION  suppl fig 2'!$D$5)^0.5</f>
        <v>#DIV/0!</v>
      </c>
      <c r="H478" s="56">
        <f>D478-0.001*'CALIBRATION  suppl fig 2'!$D$4*A478^0.5</f>
        <v>0</v>
      </c>
      <c r="I478" s="56" t="e">
        <f>H478^'CALIBRATION  suppl fig 2'!$Q$15*ABS(B478)*(1/'ESTIMATED CCS suppl fig 2 '!C478+1/'CALIBRATION  suppl fig 2'!$D$5)^0.5</f>
        <v>#DIV/0!</v>
      </c>
    </row>
    <row r="479" spans="1:9">
      <c r="A479" s="52"/>
      <c r="B479" s="1"/>
      <c r="C479" s="1"/>
      <c r="D479" s="189"/>
      <c r="E479" s="187" t="e">
        <f>I479*'CALIBRATION  suppl fig 2'!$Q$17</f>
        <v>#DIV/0!</v>
      </c>
      <c r="F479" s="188" t="e">
        <f>(H479*'CALIBRATION  suppl fig 2'!$Q$32+'CALIBRATION  suppl fig 2'!$Q$33)*ABS(B479)*(1/'ESTIMATED CCS suppl fig 2 '!C479+1/'CALIBRATION  suppl fig 2'!$D$5)^0.5</f>
        <v>#DIV/0!</v>
      </c>
      <c r="H479" s="56">
        <f>D479-0.001*'CALIBRATION  suppl fig 2'!$D$4*A479^0.5</f>
        <v>0</v>
      </c>
      <c r="I479" s="56" t="e">
        <f>H479^'CALIBRATION  suppl fig 2'!$Q$15*ABS(B479)*(1/'ESTIMATED CCS suppl fig 2 '!C479+1/'CALIBRATION  suppl fig 2'!$D$5)^0.5</f>
        <v>#DIV/0!</v>
      </c>
    </row>
    <row r="480" spans="1:9">
      <c r="A480" s="52"/>
      <c r="B480" s="1"/>
      <c r="C480" s="1"/>
      <c r="D480" s="189"/>
      <c r="E480" s="187" t="e">
        <f>I480*'CALIBRATION  suppl fig 2'!$Q$17</f>
        <v>#DIV/0!</v>
      </c>
      <c r="F480" s="188" t="e">
        <f>(H480*'CALIBRATION  suppl fig 2'!$Q$32+'CALIBRATION  suppl fig 2'!$Q$33)*ABS(B480)*(1/'ESTIMATED CCS suppl fig 2 '!C480+1/'CALIBRATION  suppl fig 2'!$D$5)^0.5</f>
        <v>#DIV/0!</v>
      </c>
      <c r="H480" s="56">
        <f>D480-0.001*'CALIBRATION  suppl fig 2'!$D$4*A480^0.5</f>
        <v>0</v>
      </c>
      <c r="I480" s="56" t="e">
        <f>H480^'CALIBRATION  suppl fig 2'!$Q$15*ABS(B480)*(1/'ESTIMATED CCS suppl fig 2 '!C480+1/'CALIBRATION  suppl fig 2'!$D$5)^0.5</f>
        <v>#DIV/0!</v>
      </c>
    </row>
    <row r="481" spans="1:9">
      <c r="A481" s="52"/>
      <c r="B481" s="1"/>
      <c r="C481" s="1"/>
      <c r="D481" s="189"/>
      <c r="E481" s="187" t="e">
        <f>I481*'CALIBRATION  suppl fig 2'!$Q$17</f>
        <v>#DIV/0!</v>
      </c>
      <c r="F481" s="188" t="e">
        <f>(H481*'CALIBRATION  suppl fig 2'!$Q$32+'CALIBRATION  suppl fig 2'!$Q$33)*ABS(B481)*(1/'ESTIMATED CCS suppl fig 2 '!C481+1/'CALIBRATION  suppl fig 2'!$D$5)^0.5</f>
        <v>#DIV/0!</v>
      </c>
      <c r="H481" s="56">
        <f>D481-0.001*'CALIBRATION  suppl fig 2'!$D$4*A481^0.5</f>
        <v>0</v>
      </c>
      <c r="I481" s="56" t="e">
        <f>H481^'CALIBRATION  suppl fig 2'!$Q$15*ABS(B481)*(1/'ESTIMATED CCS suppl fig 2 '!C481+1/'CALIBRATION  suppl fig 2'!$D$5)^0.5</f>
        <v>#DIV/0!</v>
      </c>
    </row>
    <row r="482" spans="1:9">
      <c r="A482" s="52"/>
      <c r="B482" s="1"/>
      <c r="C482" s="1"/>
      <c r="D482" s="189"/>
      <c r="E482" s="187" t="e">
        <f>I482*'CALIBRATION  suppl fig 2'!$Q$17</f>
        <v>#DIV/0!</v>
      </c>
      <c r="F482" s="188" t="e">
        <f>(H482*'CALIBRATION  suppl fig 2'!$Q$32+'CALIBRATION  suppl fig 2'!$Q$33)*ABS(B482)*(1/'ESTIMATED CCS suppl fig 2 '!C482+1/'CALIBRATION  suppl fig 2'!$D$5)^0.5</f>
        <v>#DIV/0!</v>
      </c>
      <c r="H482" s="56">
        <f>D482-0.001*'CALIBRATION  suppl fig 2'!$D$4*A482^0.5</f>
        <v>0</v>
      </c>
      <c r="I482" s="56" t="e">
        <f>H482^'CALIBRATION  suppl fig 2'!$Q$15*ABS(B482)*(1/'ESTIMATED CCS suppl fig 2 '!C482+1/'CALIBRATION  suppl fig 2'!$D$5)^0.5</f>
        <v>#DIV/0!</v>
      </c>
    </row>
    <row r="483" spans="1:9">
      <c r="A483" s="52"/>
      <c r="B483" s="1"/>
      <c r="C483" s="1"/>
      <c r="D483" s="189"/>
      <c r="E483" s="187" t="e">
        <f>I483*'CALIBRATION  suppl fig 2'!$Q$17</f>
        <v>#DIV/0!</v>
      </c>
      <c r="F483" s="188" t="e">
        <f>(H483*'CALIBRATION  suppl fig 2'!$Q$32+'CALIBRATION  suppl fig 2'!$Q$33)*ABS(B483)*(1/'ESTIMATED CCS suppl fig 2 '!C483+1/'CALIBRATION  suppl fig 2'!$D$5)^0.5</f>
        <v>#DIV/0!</v>
      </c>
      <c r="H483" s="56">
        <f>D483-0.001*'CALIBRATION  suppl fig 2'!$D$4*A483^0.5</f>
        <v>0</v>
      </c>
      <c r="I483" s="56" t="e">
        <f>H483^'CALIBRATION  suppl fig 2'!$Q$15*ABS(B483)*(1/'ESTIMATED CCS suppl fig 2 '!C483+1/'CALIBRATION  suppl fig 2'!$D$5)^0.5</f>
        <v>#DIV/0!</v>
      </c>
    </row>
    <row r="484" spans="1:9">
      <c r="A484" s="52"/>
      <c r="B484" s="1"/>
      <c r="C484" s="1"/>
      <c r="D484" s="189"/>
      <c r="E484" s="187" t="e">
        <f>I484*'CALIBRATION  suppl fig 2'!$Q$17</f>
        <v>#DIV/0!</v>
      </c>
      <c r="F484" s="188" t="e">
        <f>(H484*'CALIBRATION  suppl fig 2'!$Q$32+'CALIBRATION  suppl fig 2'!$Q$33)*ABS(B484)*(1/'ESTIMATED CCS suppl fig 2 '!C484+1/'CALIBRATION  suppl fig 2'!$D$5)^0.5</f>
        <v>#DIV/0!</v>
      </c>
      <c r="H484" s="56">
        <f>D484-0.001*'CALIBRATION  suppl fig 2'!$D$4*A484^0.5</f>
        <v>0</v>
      </c>
      <c r="I484" s="56" t="e">
        <f>H484^'CALIBRATION  suppl fig 2'!$Q$15*ABS(B484)*(1/'ESTIMATED CCS suppl fig 2 '!C484+1/'CALIBRATION  suppl fig 2'!$D$5)^0.5</f>
        <v>#DIV/0!</v>
      </c>
    </row>
    <row r="485" spans="1:9">
      <c r="A485" s="52"/>
      <c r="B485" s="1"/>
      <c r="C485" s="1"/>
      <c r="D485" s="189"/>
      <c r="E485" s="187" t="e">
        <f>I485*'CALIBRATION  suppl fig 2'!$Q$17</f>
        <v>#DIV/0!</v>
      </c>
      <c r="F485" s="188" t="e">
        <f>(H485*'CALIBRATION  suppl fig 2'!$Q$32+'CALIBRATION  suppl fig 2'!$Q$33)*ABS(B485)*(1/'ESTIMATED CCS suppl fig 2 '!C485+1/'CALIBRATION  suppl fig 2'!$D$5)^0.5</f>
        <v>#DIV/0!</v>
      </c>
      <c r="H485" s="56">
        <f>D485-0.001*'CALIBRATION  suppl fig 2'!$D$4*A485^0.5</f>
        <v>0</v>
      </c>
      <c r="I485" s="56" t="e">
        <f>H485^'CALIBRATION  suppl fig 2'!$Q$15*ABS(B485)*(1/'ESTIMATED CCS suppl fig 2 '!C485+1/'CALIBRATION  suppl fig 2'!$D$5)^0.5</f>
        <v>#DIV/0!</v>
      </c>
    </row>
    <row r="486" spans="1:9">
      <c r="A486" s="52"/>
      <c r="B486" s="1"/>
      <c r="C486" s="1"/>
      <c r="D486" s="189"/>
      <c r="E486" s="187" t="e">
        <f>I486*'CALIBRATION  suppl fig 2'!$Q$17</f>
        <v>#DIV/0!</v>
      </c>
      <c r="F486" s="188" t="e">
        <f>(H486*'CALIBRATION  suppl fig 2'!$Q$32+'CALIBRATION  suppl fig 2'!$Q$33)*ABS(B486)*(1/'ESTIMATED CCS suppl fig 2 '!C486+1/'CALIBRATION  suppl fig 2'!$D$5)^0.5</f>
        <v>#DIV/0!</v>
      </c>
      <c r="H486" s="56">
        <f>D486-0.001*'CALIBRATION  suppl fig 2'!$D$4*A486^0.5</f>
        <v>0</v>
      </c>
      <c r="I486" s="56" t="e">
        <f>H486^'CALIBRATION  suppl fig 2'!$Q$15*ABS(B486)*(1/'ESTIMATED CCS suppl fig 2 '!C486+1/'CALIBRATION  suppl fig 2'!$D$5)^0.5</f>
        <v>#DIV/0!</v>
      </c>
    </row>
    <row r="487" spans="1:9">
      <c r="A487" s="52"/>
      <c r="B487" s="1"/>
      <c r="C487" s="1"/>
      <c r="D487" s="189"/>
      <c r="E487" s="187" t="e">
        <f>I487*'CALIBRATION  suppl fig 2'!$Q$17</f>
        <v>#DIV/0!</v>
      </c>
      <c r="F487" s="188" t="e">
        <f>(H487*'CALIBRATION  suppl fig 2'!$Q$32+'CALIBRATION  suppl fig 2'!$Q$33)*ABS(B487)*(1/'ESTIMATED CCS suppl fig 2 '!C487+1/'CALIBRATION  suppl fig 2'!$D$5)^0.5</f>
        <v>#DIV/0!</v>
      </c>
      <c r="H487" s="56">
        <f>D487-0.001*'CALIBRATION  suppl fig 2'!$D$4*A487^0.5</f>
        <v>0</v>
      </c>
      <c r="I487" s="56" t="e">
        <f>H487^'CALIBRATION  suppl fig 2'!$Q$15*ABS(B487)*(1/'ESTIMATED CCS suppl fig 2 '!C487+1/'CALIBRATION  suppl fig 2'!$D$5)^0.5</f>
        <v>#DIV/0!</v>
      </c>
    </row>
    <row r="488" spans="1:9">
      <c r="A488" s="52"/>
      <c r="B488" s="1"/>
      <c r="C488" s="1"/>
      <c r="D488" s="189"/>
      <c r="E488" s="187" t="e">
        <f>I488*'CALIBRATION  suppl fig 2'!$Q$17</f>
        <v>#DIV/0!</v>
      </c>
      <c r="F488" s="188" t="e">
        <f>(H488*'CALIBRATION  suppl fig 2'!$Q$32+'CALIBRATION  suppl fig 2'!$Q$33)*ABS(B488)*(1/'ESTIMATED CCS suppl fig 2 '!C488+1/'CALIBRATION  suppl fig 2'!$D$5)^0.5</f>
        <v>#DIV/0!</v>
      </c>
      <c r="H488" s="56">
        <f>D488-0.001*'CALIBRATION  suppl fig 2'!$D$4*A488^0.5</f>
        <v>0</v>
      </c>
      <c r="I488" s="56" t="e">
        <f>H488^'CALIBRATION  suppl fig 2'!$Q$15*ABS(B488)*(1/'ESTIMATED CCS suppl fig 2 '!C488+1/'CALIBRATION  suppl fig 2'!$D$5)^0.5</f>
        <v>#DIV/0!</v>
      </c>
    </row>
    <row r="489" spans="1:9">
      <c r="A489" s="52"/>
      <c r="B489" s="1"/>
      <c r="C489" s="1"/>
      <c r="D489" s="189"/>
      <c r="E489" s="187" t="e">
        <f>I489*'CALIBRATION  suppl fig 2'!$Q$17</f>
        <v>#DIV/0!</v>
      </c>
      <c r="F489" s="188" t="e">
        <f>(H489*'CALIBRATION  suppl fig 2'!$Q$32+'CALIBRATION  suppl fig 2'!$Q$33)*ABS(B489)*(1/'ESTIMATED CCS suppl fig 2 '!C489+1/'CALIBRATION  suppl fig 2'!$D$5)^0.5</f>
        <v>#DIV/0!</v>
      </c>
      <c r="H489" s="56">
        <f>D489-0.001*'CALIBRATION  suppl fig 2'!$D$4*A489^0.5</f>
        <v>0</v>
      </c>
      <c r="I489" s="56" t="e">
        <f>H489^'CALIBRATION  suppl fig 2'!$Q$15*ABS(B489)*(1/'ESTIMATED CCS suppl fig 2 '!C489+1/'CALIBRATION  suppl fig 2'!$D$5)^0.5</f>
        <v>#DIV/0!</v>
      </c>
    </row>
    <row r="490" spans="1:9">
      <c r="A490" s="52"/>
      <c r="B490" s="1"/>
      <c r="C490" s="1"/>
      <c r="D490" s="189"/>
      <c r="E490" s="187" t="e">
        <f>I490*'CALIBRATION  suppl fig 2'!$Q$17</f>
        <v>#DIV/0!</v>
      </c>
      <c r="F490" s="188" t="e">
        <f>(H490*'CALIBRATION  suppl fig 2'!$Q$32+'CALIBRATION  suppl fig 2'!$Q$33)*ABS(B490)*(1/'ESTIMATED CCS suppl fig 2 '!C490+1/'CALIBRATION  suppl fig 2'!$D$5)^0.5</f>
        <v>#DIV/0!</v>
      </c>
      <c r="H490" s="56">
        <f>D490-0.001*'CALIBRATION  suppl fig 2'!$D$4*A490^0.5</f>
        <v>0</v>
      </c>
      <c r="I490" s="56" t="e">
        <f>H490^'CALIBRATION  suppl fig 2'!$Q$15*ABS(B490)*(1/'ESTIMATED CCS suppl fig 2 '!C490+1/'CALIBRATION  suppl fig 2'!$D$5)^0.5</f>
        <v>#DIV/0!</v>
      </c>
    </row>
    <row r="491" spans="1:9">
      <c r="A491" s="52"/>
      <c r="B491" s="1"/>
      <c r="C491" s="1"/>
      <c r="D491" s="189"/>
      <c r="E491" s="187" t="e">
        <f>I491*'CALIBRATION  suppl fig 2'!$Q$17</f>
        <v>#DIV/0!</v>
      </c>
      <c r="F491" s="188" t="e">
        <f>(H491*'CALIBRATION  suppl fig 2'!$Q$32+'CALIBRATION  suppl fig 2'!$Q$33)*ABS(B491)*(1/'ESTIMATED CCS suppl fig 2 '!C491+1/'CALIBRATION  suppl fig 2'!$D$5)^0.5</f>
        <v>#DIV/0!</v>
      </c>
      <c r="H491" s="56">
        <f>D491-0.001*'CALIBRATION  suppl fig 2'!$D$4*A491^0.5</f>
        <v>0</v>
      </c>
      <c r="I491" s="56" t="e">
        <f>H491^'CALIBRATION  suppl fig 2'!$Q$15*ABS(B491)*(1/'ESTIMATED CCS suppl fig 2 '!C491+1/'CALIBRATION  suppl fig 2'!$D$5)^0.5</f>
        <v>#DIV/0!</v>
      </c>
    </row>
    <row r="492" spans="1:9">
      <c r="A492" s="52"/>
      <c r="B492" s="1"/>
      <c r="C492" s="1"/>
      <c r="D492" s="189"/>
      <c r="E492" s="187" t="e">
        <f>I492*'CALIBRATION  suppl fig 2'!$Q$17</f>
        <v>#DIV/0!</v>
      </c>
      <c r="F492" s="188" t="e">
        <f>(H492*'CALIBRATION  suppl fig 2'!$Q$32+'CALIBRATION  suppl fig 2'!$Q$33)*ABS(B492)*(1/'ESTIMATED CCS suppl fig 2 '!C492+1/'CALIBRATION  suppl fig 2'!$D$5)^0.5</f>
        <v>#DIV/0!</v>
      </c>
      <c r="H492" s="56">
        <f>D492-0.001*'CALIBRATION  suppl fig 2'!$D$4*A492^0.5</f>
        <v>0</v>
      </c>
      <c r="I492" s="56" t="e">
        <f>H492^'CALIBRATION  suppl fig 2'!$Q$15*ABS(B492)*(1/'ESTIMATED CCS suppl fig 2 '!C492+1/'CALIBRATION  suppl fig 2'!$D$5)^0.5</f>
        <v>#DIV/0!</v>
      </c>
    </row>
    <row r="493" spans="1:9">
      <c r="A493" s="52"/>
      <c r="B493" s="1"/>
      <c r="C493" s="1"/>
      <c r="D493" s="189"/>
      <c r="E493" s="187" t="e">
        <f>I493*'CALIBRATION  suppl fig 2'!$Q$17</f>
        <v>#DIV/0!</v>
      </c>
      <c r="F493" s="188" t="e">
        <f>(H493*'CALIBRATION  suppl fig 2'!$Q$32+'CALIBRATION  suppl fig 2'!$Q$33)*ABS(B493)*(1/'ESTIMATED CCS suppl fig 2 '!C493+1/'CALIBRATION  suppl fig 2'!$D$5)^0.5</f>
        <v>#DIV/0!</v>
      </c>
      <c r="H493" s="56">
        <f>D493-0.001*'CALIBRATION  suppl fig 2'!$D$4*A493^0.5</f>
        <v>0</v>
      </c>
      <c r="I493" s="56" t="e">
        <f>H493^'CALIBRATION  suppl fig 2'!$Q$15*ABS(B493)*(1/'ESTIMATED CCS suppl fig 2 '!C493+1/'CALIBRATION  suppl fig 2'!$D$5)^0.5</f>
        <v>#DIV/0!</v>
      </c>
    </row>
    <row r="494" spans="1:9">
      <c r="A494" s="52"/>
      <c r="B494" s="1"/>
      <c r="C494" s="1"/>
      <c r="D494" s="189"/>
      <c r="E494" s="187" t="e">
        <f>I494*'CALIBRATION  suppl fig 2'!$Q$17</f>
        <v>#DIV/0!</v>
      </c>
      <c r="F494" s="188" t="e">
        <f>(H494*'CALIBRATION  suppl fig 2'!$Q$32+'CALIBRATION  suppl fig 2'!$Q$33)*ABS(B494)*(1/'ESTIMATED CCS suppl fig 2 '!C494+1/'CALIBRATION  suppl fig 2'!$D$5)^0.5</f>
        <v>#DIV/0!</v>
      </c>
      <c r="H494" s="56">
        <f>D494-0.001*'CALIBRATION  suppl fig 2'!$D$4*A494^0.5</f>
        <v>0</v>
      </c>
      <c r="I494" s="56" t="e">
        <f>H494^'CALIBRATION  suppl fig 2'!$Q$15*ABS(B494)*(1/'ESTIMATED CCS suppl fig 2 '!C494+1/'CALIBRATION  suppl fig 2'!$D$5)^0.5</f>
        <v>#DIV/0!</v>
      </c>
    </row>
    <row r="495" spans="1:9">
      <c r="A495" s="52"/>
      <c r="B495" s="1"/>
      <c r="C495" s="1"/>
      <c r="D495" s="189"/>
      <c r="E495" s="187" t="e">
        <f>I495*'CALIBRATION  suppl fig 2'!$Q$17</f>
        <v>#DIV/0!</v>
      </c>
      <c r="F495" s="188" t="e">
        <f>(H495*'CALIBRATION  suppl fig 2'!$Q$32+'CALIBRATION  suppl fig 2'!$Q$33)*ABS(B495)*(1/'ESTIMATED CCS suppl fig 2 '!C495+1/'CALIBRATION  suppl fig 2'!$D$5)^0.5</f>
        <v>#DIV/0!</v>
      </c>
      <c r="H495" s="56">
        <f>D495-0.001*'CALIBRATION  suppl fig 2'!$D$4*A495^0.5</f>
        <v>0</v>
      </c>
      <c r="I495" s="56" t="e">
        <f>H495^'CALIBRATION  suppl fig 2'!$Q$15*ABS(B495)*(1/'ESTIMATED CCS suppl fig 2 '!C495+1/'CALIBRATION  suppl fig 2'!$D$5)^0.5</f>
        <v>#DIV/0!</v>
      </c>
    </row>
    <row r="496" spans="1:9">
      <c r="A496" s="52"/>
      <c r="B496" s="1"/>
      <c r="C496" s="1"/>
      <c r="D496" s="189"/>
      <c r="E496" s="187" t="e">
        <f>I496*'CALIBRATION  suppl fig 2'!$Q$17</f>
        <v>#DIV/0!</v>
      </c>
      <c r="F496" s="188" t="e">
        <f>(H496*'CALIBRATION  suppl fig 2'!$Q$32+'CALIBRATION  suppl fig 2'!$Q$33)*ABS(B496)*(1/'ESTIMATED CCS suppl fig 2 '!C496+1/'CALIBRATION  suppl fig 2'!$D$5)^0.5</f>
        <v>#DIV/0!</v>
      </c>
      <c r="H496" s="56">
        <f>D496-0.001*'CALIBRATION  suppl fig 2'!$D$4*A496^0.5</f>
        <v>0</v>
      </c>
      <c r="I496" s="56" t="e">
        <f>H496^'CALIBRATION  suppl fig 2'!$Q$15*ABS(B496)*(1/'ESTIMATED CCS suppl fig 2 '!C496+1/'CALIBRATION  suppl fig 2'!$D$5)^0.5</f>
        <v>#DIV/0!</v>
      </c>
    </row>
    <row r="497" spans="1:9">
      <c r="A497" s="52"/>
      <c r="B497" s="1"/>
      <c r="C497" s="1"/>
      <c r="D497" s="189"/>
      <c r="E497" s="187" t="e">
        <f>I497*'CALIBRATION  suppl fig 2'!$Q$17</f>
        <v>#DIV/0!</v>
      </c>
      <c r="F497" s="188" t="e">
        <f>(H497*'CALIBRATION  suppl fig 2'!$Q$32+'CALIBRATION  suppl fig 2'!$Q$33)*ABS(B497)*(1/'ESTIMATED CCS suppl fig 2 '!C497+1/'CALIBRATION  suppl fig 2'!$D$5)^0.5</f>
        <v>#DIV/0!</v>
      </c>
      <c r="H497" s="56">
        <f>D497-0.001*'CALIBRATION  suppl fig 2'!$D$4*A497^0.5</f>
        <v>0</v>
      </c>
      <c r="I497" s="56" t="e">
        <f>H497^'CALIBRATION  suppl fig 2'!$Q$15*ABS(B497)*(1/'ESTIMATED CCS suppl fig 2 '!C497+1/'CALIBRATION  suppl fig 2'!$D$5)^0.5</f>
        <v>#DIV/0!</v>
      </c>
    </row>
    <row r="498" spans="1:9">
      <c r="A498" s="52"/>
      <c r="B498" s="1"/>
      <c r="C498" s="1"/>
      <c r="D498" s="189"/>
      <c r="E498" s="187" t="e">
        <f>I498*'CALIBRATION  suppl fig 2'!$Q$17</f>
        <v>#DIV/0!</v>
      </c>
      <c r="F498" s="188" t="e">
        <f>(H498*'CALIBRATION  suppl fig 2'!$Q$32+'CALIBRATION  suppl fig 2'!$Q$33)*ABS(B498)*(1/'ESTIMATED CCS suppl fig 2 '!C498+1/'CALIBRATION  suppl fig 2'!$D$5)^0.5</f>
        <v>#DIV/0!</v>
      </c>
      <c r="H498" s="56">
        <f>D498-0.001*'CALIBRATION  suppl fig 2'!$D$4*A498^0.5</f>
        <v>0</v>
      </c>
      <c r="I498" s="56" t="e">
        <f>H498^'CALIBRATION  suppl fig 2'!$Q$15*ABS(B498)*(1/'ESTIMATED CCS suppl fig 2 '!C498+1/'CALIBRATION  suppl fig 2'!$D$5)^0.5</f>
        <v>#DIV/0!</v>
      </c>
    </row>
    <row r="499" spans="1:9">
      <c r="A499" s="52"/>
      <c r="B499" s="1"/>
      <c r="C499" s="1"/>
      <c r="D499" s="189"/>
      <c r="E499" s="187" t="e">
        <f>I499*'CALIBRATION  suppl fig 2'!$Q$17</f>
        <v>#DIV/0!</v>
      </c>
      <c r="F499" s="188" t="e">
        <f>(H499*'CALIBRATION  suppl fig 2'!$Q$32+'CALIBRATION  suppl fig 2'!$Q$33)*ABS(B499)*(1/'ESTIMATED CCS suppl fig 2 '!C499+1/'CALIBRATION  suppl fig 2'!$D$5)^0.5</f>
        <v>#DIV/0!</v>
      </c>
      <c r="H499" s="56">
        <f>D499-0.001*'CALIBRATION  suppl fig 2'!$D$4*A499^0.5</f>
        <v>0</v>
      </c>
      <c r="I499" s="56" t="e">
        <f>H499^'CALIBRATION  suppl fig 2'!$Q$15*ABS(B499)*(1/'ESTIMATED CCS suppl fig 2 '!C499+1/'CALIBRATION  suppl fig 2'!$D$5)^0.5</f>
        <v>#DIV/0!</v>
      </c>
    </row>
    <row r="500" spans="1:9">
      <c r="A500" s="52"/>
      <c r="B500" s="1"/>
      <c r="C500" s="1"/>
      <c r="D500" s="189"/>
      <c r="E500" s="187" t="e">
        <f>I500*'CALIBRATION  suppl fig 2'!$Q$17</f>
        <v>#DIV/0!</v>
      </c>
      <c r="F500" s="188" t="e">
        <f>(H500*'CALIBRATION  suppl fig 2'!$Q$32+'CALIBRATION  suppl fig 2'!$Q$33)*ABS(B500)*(1/'ESTIMATED CCS suppl fig 2 '!C500+1/'CALIBRATION  suppl fig 2'!$D$5)^0.5</f>
        <v>#DIV/0!</v>
      </c>
      <c r="H500" s="56">
        <f>D500-0.001*'CALIBRATION  suppl fig 2'!$D$4*A500^0.5</f>
        <v>0</v>
      </c>
      <c r="I500" s="56" t="e">
        <f>H500^'CALIBRATION  suppl fig 2'!$Q$15*ABS(B500)*(1/'ESTIMATED CCS suppl fig 2 '!C500+1/'CALIBRATION  suppl fig 2'!$D$5)^0.5</f>
        <v>#DIV/0!</v>
      </c>
    </row>
    <row r="501" spans="1:9">
      <c r="A501" s="52"/>
      <c r="B501" s="1"/>
      <c r="C501" s="1"/>
      <c r="D501" s="189"/>
      <c r="E501" s="187" t="e">
        <f>I501*'CALIBRATION  suppl fig 2'!$Q$17</f>
        <v>#DIV/0!</v>
      </c>
      <c r="F501" s="188" t="e">
        <f>(H501*'CALIBRATION  suppl fig 2'!$Q$32+'CALIBRATION  suppl fig 2'!$Q$33)*ABS(B501)*(1/'ESTIMATED CCS suppl fig 2 '!C501+1/'CALIBRATION  suppl fig 2'!$D$5)^0.5</f>
        <v>#DIV/0!</v>
      </c>
      <c r="H501" s="56">
        <f>D501-0.001*'CALIBRATION  suppl fig 2'!$D$4*A501^0.5</f>
        <v>0</v>
      </c>
      <c r="I501" s="56" t="e">
        <f>H501^'CALIBRATION  suppl fig 2'!$Q$15*ABS(B501)*(1/'ESTIMATED CCS suppl fig 2 '!C501+1/'CALIBRATION  suppl fig 2'!$D$5)^0.5</f>
        <v>#DIV/0!</v>
      </c>
    </row>
    <row r="502" spans="1:9">
      <c r="A502" s="52"/>
      <c r="B502" s="1"/>
      <c r="C502" s="1"/>
      <c r="D502" s="189"/>
      <c r="E502" s="187" t="e">
        <f>I502*'CALIBRATION  suppl fig 2'!$Q$17</f>
        <v>#DIV/0!</v>
      </c>
      <c r="F502" s="188" t="e">
        <f>(H502*'CALIBRATION  suppl fig 2'!$Q$32+'CALIBRATION  suppl fig 2'!$Q$33)*ABS(B502)*(1/'ESTIMATED CCS suppl fig 2 '!C502+1/'CALIBRATION  suppl fig 2'!$D$5)^0.5</f>
        <v>#DIV/0!</v>
      </c>
      <c r="H502" s="56">
        <f>D502-0.001*'CALIBRATION  suppl fig 2'!$D$4*A502^0.5</f>
        <v>0</v>
      </c>
      <c r="I502" s="56" t="e">
        <f>H502^'CALIBRATION  suppl fig 2'!$Q$15*ABS(B502)*(1/'ESTIMATED CCS suppl fig 2 '!C502+1/'CALIBRATION  suppl fig 2'!$D$5)^0.5</f>
        <v>#DIV/0!</v>
      </c>
    </row>
    <row r="503" spans="1:9">
      <c r="A503" s="52"/>
      <c r="B503" s="1"/>
      <c r="C503" s="1"/>
      <c r="D503" s="189"/>
      <c r="E503" s="187" t="e">
        <f>I503*'CALIBRATION  suppl fig 2'!$Q$17</f>
        <v>#DIV/0!</v>
      </c>
      <c r="F503" s="188" t="e">
        <f>(H503*'CALIBRATION  suppl fig 2'!$Q$32+'CALIBRATION  suppl fig 2'!$Q$33)*ABS(B503)*(1/'ESTIMATED CCS suppl fig 2 '!C503+1/'CALIBRATION  suppl fig 2'!$D$5)^0.5</f>
        <v>#DIV/0!</v>
      </c>
      <c r="H503" s="56">
        <f>D503-0.001*'CALIBRATION  suppl fig 2'!$D$4*A503^0.5</f>
        <v>0</v>
      </c>
      <c r="I503" s="56" t="e">
        <f>H503^'CALIBRATION  suppl fig 2'!$Q$15*ABS(B503)*(1/'ESTIMATED CCS suppl fig 2 '!C503+1/'CALIBRATION  suppl fig 2'!$D$5)^0.5</f>
        <v>#DIV/0!</v>
      </c>
    </row>
    <row r="504" spans="1:9">
      <c r="A504" s="52"/>
      <c r="B504" s="1"/>
      <c r="C504" s="1"/>
      <c r="D504" s="189"/>
      <c r="E504" s="187" t="e">
        <f>I504*'CALIBRATION  suppl fig 2'!$Q$17</f>
        <v>#DIV/0!</v>
      </c>
      <c r="F504" s="188" t="e">
        <f>(H504*'CALIBRATION  suppl fig 2'!$Q$32+'CALIBRATION  suppl fig 2'!$Q$33)*ABS(B504)*(1/'ESTIMATED CCS suppl fig 2 '!C504+1/'CALIBRATION  suppl fig 2'!$D$5)^0.5</f>
        <v>#DIV/0!</v>
      </c>
      <c r="H504" s="56">
        <f>D504-0.001*'CALIBRATION  suppl fig 2'!$D$4*A504^0.5</f>
        <v>0</v>
      </c>
      <c r="I504" s="56" t="e">
        <f>H504^'CALIBRATION  suppl fig 2'!$Q$15*ABS(B504)*(1/'ESTIMATED CCS suppl fig 2 '!C504+1/'CALIBRATION  suppl fig 2'!$D$5)^0.5</f>
        <v>#DIV/0!</v>
      </c>
    </row>
    <row r="505" spans="1:9">
      <c r="A505" s="52"/>
      <c r="B505" s="1"/>
      <c r="C505" s="1"/>
      <c r="D505" s="189"/>
      <c r="E505" s="187" t="e">
        <f>I505*'CALIBRATION  suppl fig 2'!$Q$17</f>
        <v>#DIV/0!</v>
      </c>
      <c r="F505" s="188" t="e">
        <f>(H505*'CALIBRATION  suppl fig 2'!$Q$32+'CALIBRATION  suppl fig 2'!$Q$33)*ABS(B505)*(1/'ESTIMATED CCS suppl fig 2 '!C505+1/'CALIBRATION  suppl fig 2'!$D$5)^0.5</f>
        <v>#DIV/0!</v>
      </c>
      <c r="H505" s="56">
        <f>D505-0.001*'CALIBRATION  suppl fig 2'!$D$4*A505^0.5</f>
        <v>0</v>
      </c>
      <c r="I505" s="56" t="e">
        <f>H505^'CALIBRATION  suppl fig 2'!$Q$15*ABS(B505)*(1/'ESTIMATED CCS suppl fig 2 '!C505+1/'CALIBRATION  suppl fig 2'!$D$5)^0.5</f>
        <v>#DIV/0!</v>
      </c>
    </row>
    <row r="506" spans="1:9">
      <c r="A506" s="52"/>
      <c r="B506" s="1"/>
      <c r="C506" s="1"/>
      <c r="D506" s="189"/>
      <c r="E506" s="187" t="e">
        <f>I506*'CALIBRATION  suppl fig 2'!$Q$17</f>
        <v>#DIV/0!</v>
      </c>
      <c r="F506" s="188" t="e">
        <f>(H506*'CALIBRATION  suppl fig 2'!$Q$32+'CALIBRATION  suppl fig 2'!$Q$33)*ABS(B506)*(1/'ESTIMATED CCS suppl fig 2 '!C506+1/'CALIBRATION  suppl fig 2'!$D$5)^0.5</f>
        <v>#DIV/0!</v>
      </c>
      <c r="H506" s="56">
        <f>D506-0.001*'CALIBRATION  suppl fig 2'!$D$4*A506^0.5</f>
        <v>0</v>
      </c>
      <c r="I506" s="56" t="e">
        <f>H506^'CALIBRATION  suppl fig 2'!$Q$15*ABS(B506)*(1/'ESTIMATED CCS suppl fig 2 '!C506+1/'CALIBRATION  suppl fig 2'!$D$5)^0.5</f>
        <v>#DIV/0!</v>
      </c>
    </row>
    <row r="507" spans="1:9">
      <c r="A507" s="52"/>
      <c r="B507" s="1"/>
      <c r="C507" s="1"/>
      <c r="D507" s="189"/>
      <c r="E507" s="187" t="e">
        <f>I507*'CALIBRATION  suppl fig 2'!$Q$17</f>
        <v>#DIV/0!</v>
      </c>
      <c r="F507" s="188" t="e">
        <f>(H507*'CALIBRATION  suppl fig 2'!$Q$32+'CALIBRATION  suppl fig 2'!$Q$33)*ABS(B507)*(1/'ESTIMATED CCS suppl fig 2 '!C507+1/'CALIBRATION  suppl fig 2'!$D$5)^0.5</f>
        <v>#DIV/0!</v>
      </c>
      <c r="H507" s="56">
        <f>D507-0.001*'CALIBRATION  suppl fig 2'!$D$4*A507^0.5</f>
        <v>0</v>
      </c>
      <c r="I507" s="56" t="e">
        <f>H507^'CALIBRATION  suppl fig 2'!$Q$15*ABS(B507)*(1/'ESTIMATED CCS suppl fig 2 '!C507+1/'CALIBRATION  suppl fig 2'!$D$5)^0.5</f>
        <v>#DIV/0!</v>
      </c>
    </row>
    <row r="508" spans="1:9">
      <c r="A508" s="52"/>
      <c r="B508" s="1"/>
      <c r="C508" s="1"/>
      <c r="D508" s="189"/>
      <c r="E508" s="187" t="e">
        <f>I508*'CALIBRATION  suppl fig 2'!$Q$17</f>
        <v>#DIV/0!</v>
      </c>
      <c r="F508" s="188" t="e">
        <f>(H508*'CALIBRATION  suppl fig 2'!$Q$32+'CALIBRATION  suppl fig 2'!$Q$33)*ABS(B508)*(1/'ESTIMATED CCS suppl fig 2 '!C508+1/'CALIBRATION  suppl fig 2'!$D$5)^0.5</f>
        <v>#DIV/0!</v>
      </c>
      <c r="H508" s="56">
        <f>D508-0.001*'CALIBRATION  suppl fig 2'!$D$4*A508^0.5</f>
        <v>0</v>
      </c>
      <c r="I508" s="56" t="e">
        <f>H508^'CALIBRATION  suppl fig 2'!$Q$15*ABS(B508)*(1/'ESTIMATED CCS suppl fig 2 '!C508+1/'CALIBRATION  suppl fig 2'!$D$5)^0.5</f>
        <v>#DIV/0!</v>
      </c>
    </row>
    <row r="509" spans="1:9">
      <c r="A509" s="52"/>
      <c r="B509" s="1"/>
      <c r="C509" s="1"/>
      <c r="D509" s="189"/>
      <c r="E509" s="187" t="e">
        <f>I509*'CALIBRATION  suppl fig 2'!$Q$17</f>
        <v>#DIV/0!</v>
      </c>
      <c r="F509" s="188" t="e">
        <f>(H509*'CALIBRATION  suppl fig 2'!$Q$32+'CALIBRATION  suppl fig 2'!$Q$33)*ABS(B509)*(1/'ESTIMATED CCS suppl fig 2 '!C509+1/'CALIBRATION  suppl fig 2'!$D$5)^0.5</f>
        <v>#DIV/0!</v>
      </c>
      <c r="H509" s="56">
        <f>D509-0.001*'CALIBRATION  suppl fig 2'!$D$4*A509^0.5</f>
        <v>0</v>
      </c>
      <c r="I509" s="56" t="e">
        <f>H509^'CALIBRATION  suppl fig 2'!$Q$15*ABS(B509)*(1/'ESTIMATED CCS suppl fig 2 '!C509+1/'CALIBRATION  suppl fig 2'!$D$5)^0.5</f>
        <v>#DIV/0!</v>
      </c>
    </row>
    <row r="510" spans="1:9">
      <c r="A510" s="52"/>
      <c r="B510" s="1"/>
      <c r="C510" s="1"/>
      <c r="D510" s="189"/>
      <c r="E510" s="187" t="e">
        <f>I510*'CALIBRATION  suppl fig 2'!$Q$17</f>
        <v>#DIV/0!</v>
      </c>
      <c r="F510" s="188" t="e">
        <f>(H510*'CALIBRATION  suppl fig 2'!$Q$32+'CALIBRATION  suppl fig 2'!$Q$33)*ABS(B510)*(1/'ESTIMATED CCS suppl fig 2 '!C510+1/'CALIBRATION  suppl fig 2'!$D$5)^0.5</f>
        <v>#DIV/0!</v>
      </c>
      <c r="H510" s="56">
        <f>D510-0.001*'CALIBRATION  suppl fig 2'!$D$4*A510^0.5</f>
        <v>0</v>
      </c>
      <c r="I510" s="56" t="e">
        <f>H510^'CALIBRATION  suppl fig 2'!$Q$15*ABS(B510)*(1/'ESTIMATED CCS suppl fig 2 '!C510+1/'CALIBRATION  suppl fig 2'!$D$5)^0.5</f>
        <v>#DIV/0!</v>
      </c>
    </row>
    <row r="511" spans="1:9">
      <c r="A511" s="52"/>
      <c r="B511" s="1"/>
      <c r="C511" s="1"/>
      <c r="D511" s="189"/>
      <c r="E511" s="187" t="e">
        <f>I511*'CALIBRATION  suppl fig 2'!$Q$17</f>
        <v>#DIV/0!</v>
      </c>
      <c r="F511" s="188" t="e">
        <f>(H511*'CALIBRATION  suppl fig 2'!$Q$32+'CALIBRATION  suppl fig 2'!$Q$33)*ABS(B511)*(1/'ESTIMATED CCS suppl fig 2 '!C511+1/'CALIBRATION  suppl fig 2'!$D$5)^0.5</f>
        <v>#DIV/0!</v>
      </c>
      <c r="H511" s="56">
        <f>D511-0.001*'CALIBRATION  suppl fig 2'!$D$4*A511^0.5</f>
        <v>0</v>
      </c>
      <c r="I511" s="56" t="e">
        <f>H511^'CALIBRATION  suppl fig 2'!$Q$15*ABS(B511)*(1/'ESTIMATED CCS suppl fig 2 '!C511+1/'CALIBRATION  suppl fig 2'!$D$5)^0.5</f>
        <v>#DIV/0!</v>
      </c>
    </row>
    <row r="512" spans="1:9">
      <c r="A512" s="52"/>
      <c r="B512" s="1"/>
      <c r="C512" s="1"/>
      <c r="D512" s="189"/>
      <c r="E512" s="187" t="e">
        <f>I512*'CALIBRATION  suppl fig 2'!$Q$17</f>
        <v>#DIV/0!</v>
      </c>
      <c r="F512" s="188" t="e">
        <f>(H512*'CALIBRATION  suppl fig 2'!$Q$32+'CALIBRATION  suppl fig 2'!$Q$33)*ABS(B512)*(1/'ESTIMATED CCS suppl fig 2 '!C512+1/'CALIBRATION  suppl fig 2'!$D$5)^0.5</f>
        <v>#DIV/0!</v>
      </c>
      <c r="H512" s="56">
        <f>D512-0.001*'CALIBRATION  suppl fig 2'!$D$4*A512^0.5</f>
        <v>0</v>
      </c>
      <c r="I512" s="56" t="e">
        <f>H512^'CALIBRATION  suppl fig 2'!$Q$15*ABS(B512)*(1/'ESTIMATED CCS suppl fig 2 '!C512+1/'CALIBRATION  suppl fig 2'!$D$5)^0.5</f>
        <v>#DIV/0!</v>
      </c>
    </row>
    <row r="513" spans="1:9">
      <c r="A513" s="52"/>
      <c r="B513" s="1"/>
      <c r="C513" s="1"/>
      <c r="D513" s="189"/>
      <c r="E513" s="187" t="e">
        <f>I513*'CALIBRATION  suppl fig 2'!$Q$17</f>
        <v>#DIV/0!</v>
      </c>
      <c r="F513" s="188" t="e">
        <f>(H513*'CALIBRATION  suppl fig 2'!$Q$32+'CALIBRATION  suppl fig 2'!$Q$33)*ABS(B513)*(1/'ESTIMATED CCS suppl fig 2 '!C513+1/'CALIBRATION  suppl fig 2'!$D$5)^0.5</f>
        <v>#DIV/0!</v>
      </c>
      <c r="H513" s="56">
        <f>D513-0.001*'CALIBRATION  suppl fig 2'!$D$4*A513^0.5</f>
        <v>0</v>
      </c>
      <c r="I513" s="56" t="e">
        <f>H513^'CALIBRATION  suppl fig 2'!$Q$15*ABS(B513)*(1/'ESTIMATED CCS suppl fig 2 '!C513+1/'CALIBRATION  suppl fig 2'!$D$5)^0.5</f>
        <v>#DIV/0!</v>
      </c>
    </row>
    <row r="514" spans="1:9">
      <c r="A514" s="52"/>
      <c r="B514" s="1"/>
      <c r="C514" s="1"/>
      <c r="D514" s="189"/>
      <c r="E514" s="187" t="e">
        <f>I514*'CALIBRATION  suppl fig 2'!$Q$17</f>
        <v>#DIV/0!</v>
      </c>
      <c r="F514" s="188" t="e">
        <f>(H514*'CALIBRATION  suppl fig 2'!$Q$32+'CALIBRATION  suppl fig 2'!$Q$33)*ABS(B514)*(1/'ESTIMATED CCS suppl fig 2 '!C514+1/'CALIBRATION  suppl fig 2'!$D$5)^0.5</f>
        <v>#DIV/0!</v>
      </c>
      <c r="H514" s="56">
        <f>D514-0.001*'CALIBRATION  suppl fig 2'!$D$4*A514^0.5</f>
        <v>0</v>
      </c>
      <c r="I514" s="56" t="e">
        <f>H514^'CALIBRATION  suppl fig 2'!$Q$15*ABS(B514)*(1/'ESTIMATED CCS suppl fig 2 '!C514+1/'CALIBRATION  suppl fig 2'!$D$5)^0.5</f>
        <v>#DIV/0!</v>
      </c>
    </row>
    <row r="515" spans="1:9">
      <c r="A515" s="52"/>
      <c r="B515" s="1"/>
      <c r="C515" s="1"/>
      <c r="D515" s="189"/>
      <c r="E515" s="187" t="e">
        <f>I515*'CALIBRATION  suppl fig 2'!$Q$17</f>
        <v>#DIV/0!</v>
      </c>
      <c r="F515" s="188" t="e">
        <f>(H515*'CALIBRATION  suppl fig 2'!$Q$32+'CALIBRATION  suppl fig 2'!$Q$33)*ABS(B515)*(1/'ESTIMATED CCS suppl fig 2 '!C515+1/'CALIBRATION  suppl fig 2'!$D$5)^0.5</f>
        <v>#DIV/0!</v>
      </c>
      <c r="H515" s="56">
        <f>D515-0.001*'CALIBRATION  suppl fig 2'!$D$4*A515^0.5</f>
        <v>0</v>
      </c>
      <c r="I515" s="56" t="e">
        <f>H515^'CALIBRATION  suppl fig 2'!$Q$15*ABS(B515)*(1/'ESTIMATED CCS suppl fig 2 '!C515+1/'CALIBRATION  suppl fig 2'!$D$5)^0.5</f>
        <v>#DIV/0!</v>
      </c>
    </row>
    <row r="516" spans="1:9">
      <c r="A516" s="52"/>
      <c r="B516" s="1"/>
      <c r="C516" s="1"/>
      <c r="D516" s="189"/>
      <c r="E516" s="187" t="e">
        <f>I516*'CALIBRATION  suppl fig 2'!$Q$17</f>
        <v>#DIV/0!</v>
      </c>
      <c r="F516" s="188" t="e">
        <f>(H516*'CALIBRATION  suppl fig 2'!$Q$32+'CALIBRATION  suppl fig 2'!$Q$33)*ABS(B516)*(1/'ESTIMATED CCS suppl fig 2 '!C516+1/'CALIBRATION  suppl fig 2'!$D$5)^0.5</f>
        <v>#DIV/0!</v>
      </c>
      <c r="H516" s="56">
        <f>D516-0.001*'CALIBRATION  suppl fig 2'!$D$4*A516^0.5</f>
        <v>0</v>
      </c>
      <c r="I516" s="56" t="e">
        <f>H516^'CALIBRATION  suppl fig 2'!$Q$15*ABS(B516)*(1/'ESTIMATED CCS suppl fig 2 '!C516+1/'CALIBRATION  suppl fig 2'!$D$5)^0.5</f>
        <v>#DIV/0!</v>
      </c>
    </row>
    <row r="517" spans="1:9">
      <c r="A517" s="52"/>
      <c r="B517" s="1"/>
      <c r="C517" s="1"/>
      <c r="D517" s="189"/>
      <c r="E517" s="187" t="e">
        <f>I517*'CALIBRATION  suppl fig 2'!$Q$17</f>
        <v>#DIV/0!</v>
      </c>
      <c r="F517" s="188" t="e">
        <f>(H517*'CALIBRATION  suppl fig 2'!$Q$32+'CALIBRATION  suppl fig 2'!$Q$33)*ABS(B517)*(1/'ESTIMATED CCS suppl fig 2 '!C517+1/'CALIBRATION  suppl fig 2'!$D$5)^0.5</f>
        <v>#DIV/0!</v>
      </c>
      <c r="H517" s="56">
        <f>D517-0.001*'CALIBRATION  suppl fig 2'!$D$4*A517^0.5</f>
        <v>0</v>
      </c>
      <c r="I517" s="56" t="e">
        <f>H517^'CALIBRATION  suppl fig 2'!$Q$15*ABS(B517)*(1/'ESTIMATED CCS suppl fig 2 '!C517+1/'CALIBRATION  suppl fig 2'!$D$5)^0.5</f>
        <v>#DIV/0!</v>
      </c>
    </row>
    <row r="518" spans="1:9">
      <c r="A518" s="52"/>
      <c r="B518" s="1"/>
      <c r="C518" s="1"/>
      <c r="D518" s="189"/>
      <c r="E518" s="187" t="e">
        <f>I518*'CALIBRATION  suppl fig 2'!$Q$17</f>
        <v>#DIV/0!</v>
      </c>
      <c r="F518" s="188" t="e">
        <f>(H518*'CALIBRATION  suppl fig 2'!$Q$32+'CALIBRATION  suppl fig 2'!$Q$33)*ABS(B518)*(1/'ESTIMATED CCS suppl fig 2 '!C518+1/'CALIBRATION  suppl fig 2'!$D$5)^0.5</f>
        <v>#DIV/0!</v>
      </c>
      <c r="H518" s="56">
        <f>D518-0.001*'CALIBRATION  suppl fig 2'!$D$4*A518^0.5</f>
        <v>0</v>
      </c>
      <c r="I518" s="56" t="e">
        <f>H518^'CALIBRATION  suppl fig 2'!$Q$15*ABS(B518)*(1/'ESTIMATED CCS suppl fig 2 '!C518+1/'CALIBRATION  suppl fig 2'!$D$5)^0.5</f>
        <v>#DIV/0!</v>
      </c>
    </row>
    <row r="519" spans="1:9">
      <c r="A519" s="52"/>
      <c r="B519" s="1"/>
      <c r="C519" s="1"/>
      <c r="D519" s="189"/>
      <c r="E519" s="187" t="e">
        <f>I519*'CALIBRATION  suppl fig 2'!$Q$17</f>
        <v>#DIV/0!</v>
      </c>
      <c r="F519" s="188" t="e">
        <f>(H519*'CALIBRATION  suppl fig 2'!$Q$32+'CALIBRATION  suppl fig 2'!$Q$33)*ABS(B519)*(1/'ESTIMATED CCS suppl fig 2 '!C519+1/'CALIBRATION  suppl fig 2'!$D$5)^0.5</f>
        <v>#DIV/0!</v>
      </c>
      <c r="H519" s="56">
        <f>D519-0.001*'CALIBRATION  suppl fig 2'!$D$4*A519^0.5</f>
        <v>0</v>
      </c>
      <c r="I519" s="56" t="e">
        <f>H519^'CALIBRATION  suppl fig 2'!$Q$15*ABS(B519)*(1/'ESTIMATED CCS suppl fig 2 '!C519+1/'CALIBRATION  suppl fig 2'!$D$5)^0.5</f>
        <v>#DIV/0!</v>
      </c>
    </row>
    <row r="520" spans="1:9">
      <c r="A520" s="52"/>
      <c r="B520" s="1"/>
      <c r="C520" s="1"/>
      <c r="D520" s="189"/>
      <c r="E520" s="187" t="e">
        <f>I520*'CALIBRATION  suppl fig 2'!$Q$17</f>
        <v>#DIV/0!</v>
      </c>
      <c r="F520" s="188" t="e">
        <f>(H520*'CALIBRATION  suppl fig 2'!$Q$32+'CALIBRATION  suppl fig 2'!$Q$33)*ABS(B520)*(1/'ESTIMATED CCS suppl fig 2 '!C520+1/'CALIBRATION  suppl fig 2'!$D$5)^0.5</f>
        <v>#DIV/0!</v>
      </c>
      <c r="H520" s="56">
        <f>D520-0.001*'CALIBRATION  suppl fig 2'!$D$4*A520^0.5</f>
        <v>0</v>
      </c>
      <c r="I520" s="56" t="e">
        <f>H520^'CALIBRATION  suppl fig 2'!$Q$15*ABS(B520)*(1/'ESTIMATED CCS suppl fig 2 '!C520+1/'CALIBRATION  suppl fig 2'!$D$5)^0.5</f>
        <v>#DIV/0!</v>
      </c>
    </row>
    <row r="521" spans="1:9">
      <c r="A521" s="52"/>
      <c r="B521" s="1"/>
      <c r="C521" s="1"/>
      <c r="D521" s="189"/>
      <c r="E521" s="187" t="e">
        <f>I521*'CALIBRATION  suppl fig 2'!$Q$17</f>
        <v>#DIV/0!</v>
      </c>
      <c r="F521" s="188" t="e">
        <f>(H521*'CALIBRATION  suppl fig 2'!$Q$32+'CALIBRATION  suppl fig 2'!$Q$33)*ABS(B521)*(1/'ESTIMATED CCS suppl fig 2 '!C521+1/'CALIBRATION  suppl fig 2'!$D$5)^0.5</f>
        <v>#DIV/0!</v>
      </c>
      <c r="H521" s="56">
        <f>D521-0.001*'CALIBRATION  suppl fig 2'!$D$4*A521^0.5</f>
        <v>0</v>
      </c>
      <c r="I521" s="56" t="e">
        <f>H521^'CALIBRATION  suppl fig 2'!$Q$15*ABS(B521)*(1/'ESTIMATED CCS suppl fig 2 '!C521+1/'CALIBRATION  suppl fig 2'!$D$5)^0.5</f>
        <v>#DIV/0!</v>
      </c>
    </row>
    <row r="522" spans="1:9">
      <c r="A522" s="52"/>
      <c r="B522" s="1"/>
      <c r="C522" s="1"/>
      <c r="D522" s="189"/>
      <c r="E522" s="187" t="e">
        <f>I522*'CALIBRATION  suppl fig 2'!$Q$17</f>
        <v>#DIV/0!</v>
      </c>
      <c r="F522" s="188" t="e">
        <f>(H522*'CALIBRATION  suppl fig 2'!$Q$32+'CALIBRATION  suppl fig 2'!$Q$33)*ABS(B522)*(1/'ESTIMATED CCS suppl fig 2 '!C522+1/'CALIBRATION  suppl fig 2'!$D$5)^0.5</f>
        <v>#DIV/0!</v>
      </c>
      <c r="H522" s="56">
        <f>D522-0.001*'CALIBRATION  suppl fig 2'!$D$4*A522^0.5</f>
        <v>0</v>
      </c>
      <c r="I522" s="56" t="e">
        <f>H522^'CALIBRATION  suppl fig 2'!$Q$15*ABS(B522)*(1/'ESTIMATED CCS suppl fig 2 '!C522+1/'CALIBRATION  suppl fig 2'!$D$5)^0.5</f>
        <v>#DIV/0!</v>
      </c>
    </row>
    <row r="523" spans="1:9">
      <c r="A523" s="52"/>
      <c r="B523" s="1"/>
      <c r="C523" s="1"/>
      <c r="D523" s="189"/>
      <c r="E523" s="187" t="e">
        <f>I523*'CALIBRATION  suppl fig 2'!$Q$17</f>
        <v>#DIV/0!</v>
      </c>
      <c r="F523" s="188" t="e">
        <f>(H523*'CALIBRATION  suppl fig 2'!$Q$32+'CALIBRATION  suppl fig 2'!$Q$33)*ABS(B523)*(1/'ESTIMATED CCS suppl fig 2 '!C523+1/'CALIBRATION  suppl fig 2'!$D$5)^0.5</f>
        <v>#DIV/0!</v>
      </c>
      <c r="H523" s="56">
        <f>D523-0.001*'CALIBRATION  suppl fig 2'!$D$4*A523^0.5</f>
        <v>0</v>
      </c>
      <c r="I523" s="56" t="e">
        <f>H523^'CALIBRATION  suppl fig 2'!$Q$15*ABS(B523)*(1/'ESTIMATED CCS suppl fig 2 '!C523+1/'CALIBRATION  suppl fig 2'!$D$5)^0.5</f>
        <v>#DIV/0!</v>
      </c>
    </row>
    <row r="524" spans="1:9">
      <c r="A524" s="52"/>
      <c r="B524" s="1"/>
      <c r="C524" s="1"/>
      <c r="D524" s="189"/>
      <c r="E524" s="187" t="e">
        <f>I524*'CALIBRATION  suppl fig 2'!$Q$17</f>
        <v>#DIV/0!</v>
      </c>
      <c r="F524" s="188" t="e">
        <f>(H524*'CALIBRATION  suppl fig 2'!$Q$32+'CALIBRATION  suppl fig 2'!$Q$33)*ABS(B524)*(1/'ESTIMATED CCS suppl fig 2 '!C524+1/'CALIBRATION  suppl fig 2'!$D$5)^0.5</f>
        <v>#DIV/0!</v>
      </c>
      <c r="H524" s="56">
        <f>D524-0.001*'CALIBRATION  suppl fig 2'!$D$4*A524^0.5</f>
        <v>0</v>
      </c>
      <c r="I524" s="56" t="e">
        <f>H524^'CALIBRATION  suppl fig 2'!$Q$15*ABS(B524)*(1/'ESTIMATED CCS suppl fig 2 '!C524+1/'CALIBRATION  suppl fig 2'!$D$5)^0.5</f>
        <v>#DIV/0!</v>
      </c>
    </row>
    <row r="525" spans="1:9">
      <c r="A525" s="52"/>
      <c r="B525" s="1"/>
      <c r="C525" s="1"/>
      <c r="D525" s="189"/>
      <c r="E525" s="187" t="e">
        <f>I525*'CALIBRATION  suppl fig 2'!$Q$17</f>
        <v>#DIV/0!</v>
      </c>
      <c r="F525" s="188" t="e">
        <f>(H525*'CALIBRATION  suppl fig 2'!$Q$32+'CALIBRATION  suppl fig 2'!$Q$33)*ABS(B525)*(1/'ESTIMATED CCS suppl fig 2 '!C525+1/'CALIBRATION  suppl fig 2'!$D$5)^0.5</f>
        <v>#DIV/0!</v>
      </c>
      <c r="H525" s="56">
        <f>D525-0.001*'CALIBRATION  suppl fig 2'!$D$4*A525^0.5</f>
        <v>0</v>
      </c>
      <c r="I525" s="56" t="e">
        <f>H525^'CALIBRATION  suppl fig 2'!$Q$15*ABS(B525)*(1/'ESTIMATED CCS suppl fig 2 '!C525+1/'CALIBRATION  suppl fig 2'!$D$5)^0.5</f>
        <v>#DIV/0!</v>
      </c>
    </row>
    <row r="526" spans="1:9">
      <c r="A526" s="52"/>
      <c r="B526" s="1"/>
      <c r="C526" s="1"/>
      <c r="D526" s="189"/>
      <c r="E526" s="187" t="e">
        <f>I526*'CALIBRATION  suppl fig 2'!$Q$17</f>
        <v>#DIV/0!</v>
      </c>
      <c r="F526" s="188" t="e">
        <f>(H526*'CALIBRATION  suppl fig 2'!$Q$32+'CALIBRATION  suppl fig 2'!$Q$33)*ABS(B526)*(1/'ESTIMATED CCS suppl fig 2 '!C526+1/'CALIBRATION  suppl fig 2'!$D$5)^0.5</f>
        <v>#DIV/0!</v>
      </c>
      <c r="H526" s="56">
        <f>D526-0.001*'CALIBRATION  suppl fig 2'!$D$4*A526^0.5</f>
        <v>0</v>
      </c>
      <c r="I526" s="56" t="e">
        <f>H526^'CALIBRATION  suppl fig 2'!$Q$15*ABS(B526)*(1/'ESTIMATED CCS suppl fig 2 '!C526+1/'CALIBRATION  suppl fig 2'!$D$5)^0.5</f>
        <v>#DIV/0!</v>
      </c>
    </row>
    <row r="527" spans="1:9">
      <c r="A527" s="52"/>
      <c r="B527" s="1"/>
      <c r="C527" s="1"/>
      <c r="D527" s="189"/>
      <c r="E527" s="187" t="e">
        <f>I527*'CALIBRATION  suppl fig 2'!$Q$17</f>
        <v>#DIV/0!</v>
      </c>
      <c r="F527" s="188" t="e">
        <f>(H527*'CALIBRATION  suppl fig 2'!$Q$32+'CALIBRATION  suppl fig 2'!$Q$33)*ABS(B527)*(1/'ESTIMATED CCS suppl fig 2 '!C527+1/'CALIBRATION  suppl fig 2'!$D$5)^0.5</f>
        <v>#DIV/0!</v>
      </c>
      <c r="H527" s="56">
        <f>D527-0.001*'CALIBRATION  suppl fig 2'!$D$4*A527^0.5</f>
        <v>0</v>
      </c>
      <c r="I527" s="56" t="e">
        <f>H527^'CALIBRATION  suppl fig 2'!$Q$15*ABS(B527)*(1/'ESTIMATED CCS suppl fig 2 '!C527+1/'CALIBRATION  suppl fig 2'!$D$5)^0.5</f>
        <v>#DIV/0!</v>
      </c>
    </row>
    <row r="528" spans="1:9">
      <c r="A528" s="52"/>
      <c r="B528" s="1"/>
      <c r="C528" s="1"/>
      <c r="D528" s="189"/>
      <c r="E528" s="187" t="e">
        <f>I528*'CALIBRATION  suppl fig 2'!$Q$17</f>
        <v>#DIV/0!</v>
      </c>
      <c r="F528" s="188" t="e">
        <f>(H528*'CALIBRATION  suppl fig 2'!$Q$32+'CALIBRATION  suppl fig 2'!$Q$33)*ABS(B528)*(1/'ESTIMATED CCS suppl fig 2 '!C528+1/'CALIBRATION  suppl fig 2'!$D$5)^0.5</f>
        <v>#DIV/0!</v>
      </c>
      <c r="H528" s="56">
        <f>D528-0.001*'CALIBRATION  suppl fig 2'!$D$4*A528^0.5</f>
        <v>0</v>
      </c>
      <c r="I528" s="56" t="e">
        <f>H528^'CALIBRATION  suppl fig 2'!$Q$15*ABS(B528)*(1/'ESTIMATED CCS suppl fig 2 '!C528+1/'CALIBRATION  suppl fig 2'!$D$5)^0.5</f>
        <v>#DIV/0!</v>
      </c>
    </row>
    <row r="529" spans="1:9">
      <c r="A529" s="52"/>
      <c r="B529" s="1"/>
      <c r="C529" s="1"/>
      <c r="D529" s="189"/>
      <c r="E529" s="187" t="e">
        <f>I529*'CALIBRATION  suppl fig 2'!$Q$17</f>
        <v>#DIV/0!</v>
      </c>
      <c r="F529" s="188" t="e">
        <f>(H529*'CALIBRATION  suppl fig 2'!$Q$32+'CALIBRATION  suppl fig 2'!$Q$33)*ABS(B529)*(1/'ESTIMATED CCS suppl fig 2 '!C529+1/'CALIBRATION  suppl fig 2'!$D$5)^0.5</f>
        <v>#DIV/0!</v>
      </c>
      <c r="H529" s="56">
        <f>D529-0.001*'CALIBRATION  suppl fig 2'!$D$4*A529^0.5</f>
        <v>0</v>
      </c>
      <c r="I529" s="56" t="e">
        <f>H529^'CALIBRATION  suppl fig 2'!$Q$15*ABS(B529)*(1/'ESTIMATED CCS suppl fig 2 '!C529+1/'CALIBRATION  suppl fig 2'!$D$5)^0.5</f>
        <v>#DIV/0!</v>
      </c>
    </row>
    <row r="530" spans="1:9">
      <c r="A530" s="52"/>
      <c r="B530" s="1"/>
      <c r="C530" s="1"/>
      <c r="D530" s="189"/>
      <c r="E530" s="187" t="e">
        <f>I530*'CALIBRATION  suppl fig 2'!$Q$17</f>
        <v>#DIV/0!</v>
      </c>
      <c r="F530" s="188" t="e">
        <f>(H530*'CALIBRATION  suppl fig 2'!$Q$32+'CALIBRATION  suppl fig 2'!$Q$33)*ABS(B530)*(1/'ESTIMATED CCS suppl fig 2 '!C530+1/'CALIBRATION  suppl fig 2'!$D$5)^0.5</f>
        <v>#DIV/0!</v>
      </c>
      <c r="H530" s="56">
        <f>D530-0.001*'CALIBRATION  suppl fig 2'!$D$4*A530^0.5</f>
        <v>0</v>
      </c>
      <c r="I530" s="56" t="e">
        <f>H530^'CALIBRATION  suppl fig 2'!$Q$15*ABS(B530)*(1/'ESTIMATED CCS suppl fig 2 '!C530+1/'CALIBRATION  suppl fig 2'!$D$5)^0.5</f>
        <v>#DIV/0!</v>
      </c>
    </row>
    <row r="531" spans="1:9">
      <c r="A531" s="52"/>
      <c r="B531" s="1"/>
      <c r="C531" s="1"/>
      <c r="D531" s="189"/>
      <c r="E531" s="187" t="e">
        <f>I531*'CALIBRATION  suppl fig 2'!$Q$17</f>
        <v>#DIV/0!</v>
      </c>
      <c r="F531" s="188" t="e">
        <f>(H531*'CALIBRATION  suppl fig 2'!$Q$32+'CALIBRATION  suppl fig 2'!$Q$33)*ABS(B531)*(1/'ESTIMATED CCS suppl fig 2 '!C531+1/'CALIBRATION  suppl fig 2'!$D$5)^0.5</f>
        <v>#DIV/0!</v>
      </c>
      <c r="H531" s="56">
        <f>D531-0.001*'CALIBRATION  suppl fig 2'!$D$4*A531^0.5</f>
        <v>0</v>
      </c>
      <c r="I531" s="56" t="e">
        <f>H531^'CALIBRATION  suppl fig 2'!$Q$15*ABS(B531)*(1/'ESTIMATED CCS suppl fig 2 '!C531+1/'CALIBRATION  suppl fig 2'!$D$5)^0.5</f>
        <v>#DIV/0!</v>
      </c>
    </row>
    <row r="532" spans="1:9">
      <c r="A532" s="52"/>
      <c r="B532" s="1"/>
      <c r="C532" s="1"/>
      <c r="D532" s="189"/>
      <c r="E532" s="187" t="e">
        <f>I532*'CALIBRATION  suppl fig 2'!$Q$17</f>
        <v>#DIV/0!</v>
      </c>
      <c r="F532" s="188" t="e">
        <f>(H532*'CALIBRATION  suppl fig 2'!$Q$32+'CALIBRATION  suppl fig 2'!$Q$33)*ABS(B532)*(1/'ESTIMATED CCS suppl fig 2 '!C532+1/'CALIBRATION  suppl fig 2'!$D$5)^0.5</f>
        <v>#DIV/0!</v>
      </c>
      <c r="H532" s="56">
        <f>D532-0.001*'CALIBRATION  suppl fig 2'!$D$4*A532^0.5</f>
        <v>0</v>
      </c>
      <c r="I532" s="56" t="e">
        <f>H532^'CALIBRATION  suppl fig 2'!$Q$15*ABS(B532)*(1/'ESTIMATED CCS suppl fig 2 '!C532+1/'CALIBRATION  suppl fig 2'!$D$5)^0.5</f>
        <v>#DIV/0!</v>
      </c>
    </row>
    <row r="533" spans="1:9">
      <c r="A533" s="52"/>
      <c r="B533" s="1"/>
      <c r="C533" s="1"/>
      <c r="D533" s="189"/>
      <c r="E533" s="187" t="e">
        <f>I533*'CALIBRATION  suppl fig 2'!$Q$17</f>
        <v>#DIV/0!</v>
      </c>
      <c r="F533" s="188" t="e">
        <f>(H533*'CALIBRATION  suppl fig 2'!$Q$32+'CALIBRATION  suppl fig 2'!$Q$33)*ABS(B533)*(1/'ESTIMATED CCS suppl fig 2 '!C533+1/'CALIBRATION  suppl fig 2'!$D$5)^0.5</f>
        <v>#DIV/0!</v>
      </c>
      <c r="H533" s="56">
        <f>D533-0.001*'CALIBRATION  suppl fig 2'!$D$4*A533^0.5</f>
        <v>0</v>
      </c>
      <c r="I533" s="56" t="e">
        <f>H533^'CALIBRATION  suppl fig 2'!$Q$15*ABS(B533)*(1/'ESTIMATED CCS suppl fig 2 '!C533+1/'CALIBRATION  suppl fig 2'!$D$5)^0.5</f>
        <v>#DIV/0!</v>
      </c>
    </row>
    <row r="534" spans="1:9">
      <c r="A534" s="52"/>
      <c r="B534" s="1"/>
      <c r="C534" s="1"/>
      <c r="D534" s="189"/>
      <c r="E534" s="187" t="e">
        <f>I534*'CALIBRATION  suppl fig 2'!$Q$17</f>
        <v>#DIV/0!</v>
      </c>
      <c r="F534" s="188" t="e">
        <f>(H534*'CALIBRATION  suppl fig 2'!$Q$32+'CALIBRATION  suppl fig 2'!$Q$33)*ABS(B534)*(1/'ESTIMATED CCS suppl fig 2 '!C534+1/'CALIBRATION  suppl fig 2'!$D$5)^0.5</f>
        <v>#DIV/0!</v>
      </c>
      <c r="H534" s="56">
        <f>D534-0.001*'CALIBRATION  suppl fig 2'!$D$4*A534^0.5</f>
        <v>0</v>
      </c>
      <c r="I534" s="56" t="e">
        <f>H534^'CALIBRATION  suppl fig 2'!$Q$15*ABS(B534)*(1/'ESTIMATED CCS suppl fig 2 '!C534+1/'CALIBRATION  suppl fig 2'!$D$5)^0.5</f>
        <v>#DIV/0!</v>
      </c>
    </row>
    <row r="535" spans="1:9">
      <c r="A535" s="52"/>
      <c r="B535" s="1"/>
      <c r="C535" s="1"/>
      <c r="D535" s="189"/>
      <c r="E535" s="187" t="e">
        <f>I535*'CALIBRATION  suppl fig 2'!$Q$17</f>
        <v>#DIV/0!</v>
      </c>
      <c r="F535" s="188" t="e">
        <f>(H535*'CALIBRATION  suppl fig 2'!$Q$32+'CALIBRATION  suppl fig 2'!$Q$33)*ABS(B535)*(1/'ESTIMATED CCS suppl fig 2 '!C535+1/'CALIBRATION  suppl fig 2'!$D$5)^0.5</f>
        <v>#DIV/0!</v>
      </c>
      <c r="H535" s="56">
        <f>D535-0.001*'CALIBRATION  suppl fig 2'!$D$4*A535^0.5</f>
        <v>0</v>
      </c>
      <c r="I535" s="56" t="e">
        <f>H535^'CALIBRATION  suppl fig 2'!$Q$15*ABS(B535)*(1/'ESTIMATED CCS suppl fig 2 '!C535+1/'CALIBRATION  suppl fig 2'!$D$5)^0.5</f>
        <v>#DIV/0!</v>
      </c>
    </row>
    <row r="536" spans="1:9">
      <c r="A536" s="52"/>
      <c r="B536" s="1"/>
      <c r="C536" s="1"/>
      <c r="D536" s="189"/>
      <c r="E536" s="187" t="e">
        <f>I536*'CALIBRATION  suppl fig 2'!$Q$17</f>
        <v>#DIV/0!</v>
      </c>
      <c r="F536" s="188" t="e">
        <f>(H536*'CALIBRATION  suppl fig 2'!$Q$32+'CALIBRATION  suppl fig 2'!$Q$33)*ABS(B536)*(1/'ESTIMATED CCS suppl fig 2 '!C536+1/'CALIBRATION  suppl fig 2'!$D$5)^0.5</f>
        <v>#DIV/0!</v>
      </c>
      <c r="H536" s="56">
        <f>D536-0.001*'CALIBRATION  suppl fig 2'!$D$4*A536^0.5</f>
        <v>0</v>
      </c>
      <c r="I536" s="56" t="e">
        <f>H536^'CALIBRATION  suppl fig 2'!$Q$15*ABS(B536)*(1/'ESTIMATED CCS suppl fig 2 '!C536+1/'CALIBRATION  suppl fig 2'!$D$5)^0.5</f>
        <v>#DIV/0!</v>
      </c>
    </row>
    <row r="537" spans="1:9">
      <c r="A537" s="52"/>
      <c r="B537" s="1"/>
      <c r="C537" s="1"/>
      <c r="D537" s="189"/>
      <c r="E537" s="187" t="e">
        <f>I537*'CALIBRATION  suppl fig 2'!$Q$17</f>
        <v>#DIV/0!</v>
      </c>
      <c r="F537" s="188" t="e">
        <f>(H537*'CALIBRATION  suppl fig 2'!$Q$32+'CALIBRATION  suppl fig 2'!$Q$33)*ABS(B537)*(1/'ESTIMATED CCS suppl fig 2 '!C537+1/'CALIBRATION  suppl fig 2'!$D$5)^0.5</f>
        <v>#DIV/0!</v>
      </c>
      <c r="H537" s="56">
        <f>D537-0.001*'CALIBRATION  suppl fig 2'!$D$4*A537^0.5</f>
        <v>0</v>
      </c>
      <c r="I537" s="56" t="e">
        <f>H537^'CALIBRATION  suppl fig 2'!$Q$15*ABS(B537)*(1/'ESTIMATED CCS suppl fig 2 '!C537+1/'CALIBRATION  suppl fig 2'!$D$5)^0.5</f>
        <v>#DIV/0!</v>
      </c>
    </row>
    <row r="538" spans="1:9">
      <c r="A538" s="52"/>
      <c r="B538" s="1"/>
      <c r="C538" s="1"/>
      <c r="D538" s="189"/>
      <c r="E538" s="187" t="e">
        <f>I538*'CALIBRATION  suppl fig 2'!$Q$17</f>
        <v>#DIV/0!</v>
      </c>
      <c r="F538" s="188" t="e">
        <f>(H538*'CALIBRATION  suppl fig 2'!$Q$32+'CALIBRATION  suppl fig 2'!$Q$33)*ABS(B538)*(1/'ESTIMATED CCS suppl fig 2 '!C538+1/'CALIBRATION  suppl fig 2'!$D$5)^0.5</f>
        <v>#DIV/0!</v>
      </c>
      <c r="H538" s="56">
        <f>D538-0.001*'CALIBRATION  suppl fig 2'!$D$4*A538^0.5</f>
        <v>0</v>
      </c>
      <c r="I538" s="56" t="e">
        <f>H538^'CALIBRATION  suppl fig 2'!$Q$15*ABS(B538)*(1/'ESTIMATED CCS suppl fig 2 '!C538+1/'CALIBRATION  suppl fig 2'!$D$5)^0.5</f>
        <v>#DIV/0!</v>
      </c>
    </row>
    <row r="539" spans="1:9">
      <c r="A539" s="52"/>
      <c r="B539" s="1"/>
      <c r="C539" s="1"/>
      <c r="D539" s="189"/>
      <c r="E539" s="187" t="e">
        <f>I539*'CALIBRATION  suppl fig 2'!$Q$17</f>
        <v>#DIV/0!</v>
      </c>
      <c r="F539" s="188" t="e">
        <f>(H539*'CALIBRATION  suppl fig 2'!$Q$32+'CALIBRATION  suppl fig 2'!$Q$33)*ABS(B539)*(1/'ESTIMATED CCS suppl fig 2 '!C539+1/'CALIBRATION  suppl fig 2'!$D$5)^0.5</f>
        <v>#DIV/0!</v>
      </c>
      <c r="H539" s="56">
        <f>D539-0.001*'CALIBRATION  suppl fig 2'!$D$4*A539^0.5</f>
        <v>0</v>
      </c>
      <c r="I539" s="56" t="e">
        <f>H539^'CALIBRATION  suppl fig 2'!$Q$15*ABS(B539)*(1/'ESTIMATED CCS suppl fig 2 '!C539+1/'CALIBRATION  suppl fig 2'!$D$5)^0.5</f>
        <v>#DIV/0!</v>
      </c>
    </row>
    <row r="540" spans="1:9">
      <c r="A540" s="52"/>
      <c r="B540" s="1"/>
      <c r="C540" s="1"/>
      <c r="D540" s="189"/>
      <c r="E540" s="187" t="e">
        <f>I540*'CALIBRATION  suppl fig 2'!$Q$17</f>
        <v>#DIV/0!</v>
      </c>
      <c r="F540" s="188" t="e">
        <f>(H540*'CALIBRATION  suppl fig 2'!$Q$32+'CALIBRATION  suppl fig 2'!$Q$33)*ABS(B540)*(1/'ESTIMATED CCS suppl fig 2 '!C540+1/'CALIBRATION  suppl fig 2'!$D$5)^0.5</f>
        <v>#DIV/0!</v>
      </c>
      <c r="H540" s="56">
        <f>D540-0.001*'CALIBRATION  suppl fig 2'!$D$4*A540^0.5</f>
        <v>0</v>
      </c>
      <c r="I540" s="56" t="e">
        <f>H540^'CALIBRATION  suppl fig 2'!$Q$15*ABS(B540)*(1/'ESTIMATED CCS suppl fig 2 '!C540+1/'CALIBRATION  suppl fig 2'!$D$5)^0.5</f>
        <v>#DIV/0!</v>
      </c>
    </row>
    <row r="541" spans="1:9">
      <c r="A541" s="52"/>
      <c r="B541" s="1"/>
      <c r="C541" s="1"/>
      <c r="D541" s="189"/>
      <c r="E541" s="187" t="e">
        <f>I541*'CALIBRATION  suppl fig 2'!$Q$17</f>
        <v>#DIV/0!</v>
      </c>
      <c r="F541" s="188" t="e">
        <f>(H541*'CALIBRATION  suppl fig 2'!$Q$32+'CALIBRATION  suppl fig 2'!$Q$33)*ABS(B541)*(1/'ESTIMATED CCS suppl fig 2 '!C541+1/'CALIBRATION  suppl fig 2'!$D$5)^0.5</f>
        <v>#DIV/0!</v>
      </c>
      <c r="H541" s="56">
        <f>D541-0.001*'CALIBRATION  suppl fig 2'!$D$4*A541^0.5</f>
        <v>0</v>
      </c>
      <c r="I541" s="56" t="e">
        <f>H541^'CALIBRATION  suppl fig 2'!$Q$15*ABS(B541)*(1/'ESTIMATED CCS suppl fig 2 '!C541+1/'CALIBRATION  suppl fig 2'!$D$5)^0.5</f>
        <v>#DIV/0!</v>
      </c>
    </row>
    <row r="542" spans="1:9">
      <c r="A542" s="52"/>
      <c r="B542" s="1"/>
      <c r="C542" s="1"/>
      <c r="D542" s="189"/>
      <c r="E542" s="187" t="e">
        <f>I542*'CALIBRATION  suppl fig 2'!$Q$17</f>
        <v>#DIV/0!</v>
      </c>
      <c r="F542" s="188" t="e">
        <f>(H542*'CALIBRATION  suppl fig 2'!$Q$32+'CALIBRATION  suppl fig 2'!$Q$33)*ABS(B542)*(1/'ESTIMATED CCS suppl fig 2 '!C542+1/'CALIBRATION  suppl fig 2'!$D$5)^0.5</f>
        <v>#DIV/0!</v>
      </c>
      <c r="H542" s="56">
        <f>D542-0.001*'CALIBRATION  suppl fig 2'!$D$4*A542^0.5</f>
        <v>0</v>
      </c>
      <c r="I542" s="56" t="e">
        <f>H542^'CALIBRATION  suppl fig 2'!$Q$15*ABS(B542)*(1/'ESTIMATED CCS suppl fig 2 '!C542+1/'CALIBRATION  suppl fig 2'!$D$5)^0.5</f>
        <v>#DIV/0!</v>
      </c>
    </row>
    <row r="543" spans="1:9">
      <c r="A543" s="52"/>
      <c r="B543" s="1"/>
      <c r="C543" s="1"/>
      <c r="D543" s="189"/>
      <c r="E543" s="187" t="e">
        <f>I543*'CALIBRATION  suppl fig 2'!$Q$17</f>
        <v>#DIV/0!</v>
      </c>
      <c r="F543" s="188" t="e">
        <f>(H543*'CALIBRATION  suppl fig 2'!$Q$32+'CALIBRATION  suppl fig 2'!$Q$33)*ABS(B543)*(1/'ESTIMATED CCS suppl fig 2 '!C543+1/'CALIBRATION  suppl fig 2'!$D$5)^0.5</f>
        <v>#DIV/0!</v>
      </c>
      <c r="H543" s="56">
        <f>D543-0.001*'CALIBRATION  suppl fig 2'!$D$4*A543^0.5</f>
        <v>0</v>
      </c>
      <c r="I543" s="56" t="e">
        <f>H543^'CALIBRATION  suppl fig 2'!$Q$15*ABS(B543)*(1/'ESTIMATED CCS suppl fig 2 '!C543+1/'CALIBRATION  suppl fig 2'!$D$5)^0.5</f>
        <v>#DIV/0!</v>
      </c>
    </row>
    <row r="544" spans="1:9">
      <c r="A544" s="52"/>
      <c r="B544" s="1"/>
      <c r="C544" s="1"/>
      <c r="D544" s="189"/>
      <c r="E544" s="187" t="e">
        <f>I544*'CALIBRATION  suppl fig 2'!$Q$17</f>
        <v>#DIV/0!</v>
      </c>
      <c r="F544" s="188" t="e">
        <f>(H544*'CALIBRATION  suppl fig 2'!$Q$32+'CALIBRATION  suppl fig 2'!$Q$33)*ABS(B544)*(1/'ESTIMATED CCS suppl fig 2 '!C544+1/'CALIBRATION  suppl fig 2'!$D$5)^0.5</f>
        <v>#DIV/0!</v>
      </c>
      <c r="H544" s="56">
        <f>D544-0.001*'CALIBRATION  suppl fig 2'!$D$4*A544^0.5</f>
        <v>0</v>
      </c>
      <c r="I544" s="56" t="e">
        <f>H544^'CALIBRATION  suppl fig 2'!$Q$15*ABS(B544)*(1/'ESTIMATED CCS suppl fig 2 '!C544+1/'CALIBRATION  suppl fig 2'!$D$5)^0.5</f>
        <v>#DIV/0!</v>
      </c>
    </row>
    <row r="545" spans="1:9">
      <c r="A545" s="52"/>
      <c r="B545" s="1"/>
      <c r="C545" s="1"/>
      <c r="D545" s="189"/>
      <c r="E545" s="187" t="e">
        <f>I545*'CALIBRATION  suppl fig 2'!$Q$17</f>
        <v>#DIV/0!</v>
      </c>
      <c r="F545" s="188" t="e">
        <f>(H545*'CALIBRATION  suppl fig 2'!$Q$32+'CALIBRATION  suppl fig 2'!$Q$33)*ABS(B545)*(1/'ESTIMATED CCS suppl fig 2 '!C545+1/'CALIBRATION  suppl fig 2'!$D$5)^0.5</f>
        <v>#DIV/0!</v>
      </c>
      <c r="H545" s="56">
        <f>D545-0.001*'CALIBRATION  suppl fig 2'!$D$4*A545^0.5</f>
        <v>0</v>
      </c>
      <c r="I545" s="56" t="e">
        <f>H545^'CALIBRATION  suppl fig 2'!$Q$15*ABS(B545)*(1/'ESTIMATED CCS suppl fig 2 '!C545+1/'CALIBRATION  suppl fig 2'!$D$5)^0.5</f>
        <v>#DIV/0!</v>
      </c>
    </row>
    <row r="546" spans="1:9">
      <c r="A546" s="52"/>
      <c r="B546" s="1"/>
      <c r="C546" s="1"/>
      <c r="D546" s="189"/>
      <c r="E546" s="187" t="e">
        <f>I546*'CALIBRATION  suppl fig 2'!$Q$17</f>
        <v>#DIV/0!</v>
      </c>
      <c r="F546" s="188" t="e">
        <f>(H546*'CALIBRATION  suppl fig 2'!$Q$32+'CALIBRATION  suppl fig 2'!$Q$33)*ABS(B546)*(1/'ESTIMATED CCS suppl fig 2 '!C546+1/'CALIBRATION  suppl fig 2'!$D$5)^0.5</f>
        <v>#DIV/0!</v>
      </c>
      <c r="H546" s="56">
        <f>D546-0.001*'CALIBRATION  suppl fig 2'!$D$4*A546^0.5</f>
        <v>0</v>
      </c>
      <c r="I546" s="56" t="e">
        <f>H546^'CALIBRATION  suppl fig 2'!$Q$15*ABS(B546)*(1/'ESTIMATED CCS suppl fig 2 '!C546+1/'CALIBRATION  suppl fig 2'!$D$5)^0.5</f>
        <v>#DIV/0!</v>
      </c>
    </row>
    <row r="547" spans="1:9">
      <c r="A547" s="52"/>
      <c r="B547" s="1"/>
      <c r="C547" s="1"/>
      <c r="D547" s="189"/>
      <c r="E547" s="187" t="e">
        <f>I547*'CALIBRATION  suppl fig 2'!$Q$17</f>
        <v>#DIV/0!</v>
      </c>
      <c r="F547" s="188" t="e">
        <f>(H547*'CALIBRATION  suppl fig 2'!$Q$32+'CALIBRATION  suppl fig 2'!$Q$33)*ABS(B547)*(1/'ESTIMATED CCS suppl fig 2 '!C547+1/'CALIBRATION  suppl fig 2'!$D$5)^0.5</f>
        <v>#DIV/0!</v>
      </c>
      <c r="H547" s="56">
        <f>D547-0.001*'CALIBRATION  suppl fig 2'!$D$4*A547^0.5</f>
        <v>0</v>
      </c>
      <c r="I547" s="56" t="e">
        <f>H547^'CALIBRATION  suppl fig 2'!$Q$15*ABS(B547)*(1/'ESTIMATED CCS suppl fig 2 '!C547+1/'CALIBRATION  suppl fig 2'!$D$5)^0.5</f>
        <v>#DIV/0!</v>
      </c>
    </row>
    <row r="548" spans="1:9">
      <c r="A548" s="52"/>
      <c r="B548" s="1"/>
      <c r="C548" s="1"/>
      <c r="D548" s="189"/>
      <c r="E548" s="187" t="e">
        <f>I548*'CALIBRATION  suppl fig 2'!$Q$17</f>
        <v>#DIV/0!</v>
      </c>
      <c r="F548" s="188" t="e">
        <f>(H548*'CALIBRATION  suppl fig 2'!$Q$32+'CALIBRATION  suppl fig 2'!$Q$33)*ABS(B548)*(1/'ESTIMATED CCS suppl fig 2 '!C548+1/'CALIBRATION  suppl fig 2'!$D$5)^0.5</f>
        <v>#DIV/0!</v>
      </c>
      <c r="H548" s="56">
        <f>D548-0.001*'CALIBRATION  suppl fig 2'!$D$4*A548^0.5</f>
        <v>0</v>
      </c>
      <c r="I548" s="56" t="e">
        <f>H548^'CALIBRATION  suppl fig 2'!$Q$15*ABS(B548)*(1/'ESTIMATED CCS suppl fig 2 '!C548+1/'CALIBRATION  suppl fig 2'!$D$5)^0.5</f>
        <v>#DIV/0!</v>
      </c>
    </row>
    <row r="549" spans="1:9">
      <c r="A549" s="52"/>
      <c r="B549" s="1"/>
      <c r="C549" s="1"/>
      <c r="D549" s="189"/>
      <c r="E549" s="187" t="e">
        <f>I549*'CALIBRATION  suppl fig 2'!$Q$17</f>
        <v>#DIV/0!</v>
      </c>
      <c r="F549" s="188" t="e">
        <f>(H549*'CALIBRATION  suppl fig 2'!$Q$32+'CALIBRATION  suppl fig 2'!$Q$33)*ABS(B549)*(1/'ESTIMATED CCS suppl fig 2 '!C549+1/'CALIBRATION  suppl fig 2'!$D$5)^0.5</f>
        <v>#DIV/0!</v>
      </c>
      <c r="H549" s="56">
        <f>D549-0.001*'CALIBRATION  suppl fig 2'!$D$4*A549^0.5</f>
        <v>0</v>
      </c>
      <c r="I549" s="56" t="e">
        <f>H549^'CALIBRATION  suppl fig 2'!$Q$15*ABS(B549)*(1/'ESTIMATED CCS suppl fig 2 '!C549+1/'CALIBRATION  suppl fig 2'!$D$5)^0.5</f>
        <v>#DIV/0!</v>
      </c>
    </row>
    <row r="550" spans="1:9">
      <c r="A550" s="52"/>
      <c r="B550" s="1"/>
      <c r="C550" s="1"/>
      <c r="D550" s="189"/>
      <c r="E550" s="187" t="e">
        <f>I550*'CALIBRATION  suppl fig 2'!$Q$17</f>
        <v>#DIV/0!</v>
      </c>
      <c r="F550" s="188" t="e">
        <f>(H550*'CALIBRATION  suppl fig 2'!$Q$32+'CALIBRATION  suppl fig 2'!$Q$33)*ABS(B550)*(1/'ESTIMATED CCS suppl fig 2 '!C550+1/'CALIBRATION  suppl fig 2'!$D$5)^0.5</f>
        <v>#DIV/0!</v>
      </c>
      <c r="H550" s="56">
        <f>D550-0.001*'CALIBRATION  suppl fig 2'!$D$4*A550^0.5</f>
        <v>0</v>
      </c>
      <c r="I550" s="56" t="e">
        <f>H550^'CALIBRATION  suppl fig 2'!$Q$15*ABS(B550)*(1/'ESTIMATED CCS suppl fig 2 '!C550+1/'CALIBRATION  suppl fig 2'!$D$5)^0.5</f>
        <v>#DIV/0!</v>
      </c>
    </row>
    <row r="551" spans="1:9">
      <c r="A551" s="52"/>
      <c r="B551" s="1"/>
      <c r="C551" s="1"/>
      <c r="D551" s="189"/>
      <c r="E551" s="187" t="e">
        <f>I551*'CALIBRATION  suppl fig 2'!$Q$17</f>
        <v>#DIV/0!</v>
      </c>
      <c r="F551" s="188" t="e">
        <f>(H551*'CALIBRATION  suppl fig 2'!$Q$32+'CALIBRATION  suppl fig 2'!$Q$33)*ABS(B551)*(1/'ESTIMATED CCS suppl fig 2 '!C551+1/'CALIBRATION  suppl fig 2'!$D$5)^0.5</f>
        <v>#DIV/0!</v>
      </c>
      <c r="H551" s="56">
        <f>D551-0.001*'CALIBRATION  suppl fig 2'!$D$4*A551^0.5</f>
        <v>0</v>
      </c>
      <c r="I551" s="56" t="e">
        <f>H551^'CALIBRATION  suppl fig 2'!$Q$15*ABS(B551)*(1/'ESTIMATED CCS suppl fig 2 '!C551+1/'CALIBRATION  suppl fig 2'!$D$5)^0.5</f>
        <v>#DIV/0!</v>
      </c>
    </row>
    <row r="552" spans="1:9">
      <c r="A552" s="52"/>
      <c r="B552" s="1"/>
      <c r="C552" s="1"/>
      <c r="D552" s="189"/>
      <c r="E552" s="187" t="e">
        <f>I552*'CALIBRATION  suppl fig 2'!$Q$17</f>
        <v>#DIV/0!</v>
      </c>
      <c r="F552" s="188" t="e">
        <f>(H552*'CALIBRATION  suppl fig 2'!$Q$32+'CALIBRATION  suppl fig 2'!$Q$33)*ABS(B552)*(1/'ESTIMATED CCS suppl fig 2 '!C552+1/'CALIBRATION  suppl fig 2'!$D$5)^0.5</f>
        <v>#DIV/0!</v>
      </c>
      <c r="H552" s="56">
        <f>D552-0.001*'CALIBRATION  suppl fig 2'!$D$4*A552^0.5</f>
        <v>0</v>
      </c>
      <c r="I552" s="56" t="e">
        <f>H552^'CALIBRATION  suppl fig 2'!$Q$15*ABS(B552)*(1/'ESTIMATED CCS suppl fig 2 '!C552+1/'CALIBRATION  suppl fig 2'!$D$5)^0.5</f>
        <v>#DIV/0!</v>
      </c>
    </row>
    <row r="553" spans="1:9">
      <c r="A553" s="52"/>
      <c r="B553" s="1"/>
      <c r="C553" s="1"/>
      <c r="D553" s="189"/>
      <c r="E553" s="187" t="e">
        <f>I553*'CALIBRATION  suppl fig 2'!$Q$17</f>
        <v>#DIV/0!</v>
      </c>
      <c r="F553" s="188" t="e">
        <f>(H553*'CALIBRATION  suppl fig 2'!$Q$32+'CALIBRATION  suppl fig 2'!$Q$33)*ABS(B553)*(1/'ESTIMATED CCS suppl fig 2 '!C553+1/'CALIBRATION  suppl fig 2'!$D$5)^0.5</f>
        <v>#DIV/0!</v>
      </c>
      <c r="H553" s="56">
        <f>D553-0.001*'CALIBRATION  suppl fig 2'!$D$4*A553^0.5</f>
        <v>0</v>
      </c>
      <c r="I553" s="56" t="e">
        <f>H553^'CALIBRATION  suppl fig 2'!$Q$15*ABS(B553)*(1/'ESTIMATED CCS suppl fig 2 '!C553+1/'CALIBRATION  suppl fig 2'!$D$5)^0.5</f>
        <v>#DIV/0!</v>
      </c>
    </row>
    <row r="554" spans="1:9">
      <c r="A554" s="52"/>
      <c r="B554" s="1"/>
      <c r="C554" s="1"/>
      <c r="D554" s="189"/>
      <c r="E554" s="187" t="e">
        <f>I554*'CALIBRATION  suppl fig 2'!$Q$17</f>
        <v>#DIV/0!</v>
      </c>
      <c r="F554" s="188" t="e">
        <f>(H554*'CALIBRATION  suppl fig 2'!$Q$32+'CALIBRATION  suppl fig 2'!$Q$33)*ABS(B554)*(1/'ESTIMATED CCS suppl fig 2 '!C554+1/'CALIBRATION  suppl fig 2'!$D$5)^0.5</f>
        <v>#DIV/0!</v>
      </c>
      <c r="H554" s="56">
        <f>D554-0.001*'CALIBRATION  suppl fig 2'!$D$4*A554^0.5</f>
        <v>0</v>
      </c>
      <c r="I554" s="56" t="e">
        <f>H554^'CALIBRATION  suppl fig 2'!$Q$15*ABS(B554)*(1/'ESTIMATED CCS suppl fig 2 '!C554+1/'CALIBRATION  suppl fig 2'!$D$5)^0.5</f>
        <v>#DIV/0!</v>
      </c>
    </row>
    <row r="555" spans="1:9">
      <c r="A555" s="52"/>
      <c r="B555" s="1"/>
      <c r="C555" s="1"/>
      <c r="D555" s="189"/>
      <c r="E555" s="187" t="e">
        <f>I555*'CALIBRATION  suppl fig 2'!$Q$17</f>
        <v>#DIV/0!</v>
      </c>
      <c r="F555" s="188" t="e">
        <f>(H555*'CALIBRATION  suppl fig 2'!$Q$32+'CALIBRATION  suppl fig 2'!$Q$33)*ABS(B555)*(1/'ESTIMATED CCS suppl fig 2 '!C555+1/'CALIBRATION  suppl fig 2'!$D$5)^0.5</f>
        <v>#DIV/0!</v>
      </c>
      <c r="H555" s="56">
        <f>D555-0.001*'CALIBRATION  suppl fig 2'!$D$4*A555^0.5</f>
        <v>0</v>
      </c>
      <c r="I555" s="56" t="e">
        <f>H555^'CALIBRATION  suppl fig 2'!$Q$15*ABS(B555)*(1/'ESTIMATED CCS suppl fig 2 '!C555+1/'CALIBRATION  suppl fig 2'!$D$5)^0.5</f>
        <v>#DIV/0!</v>
      </c>
    </row>
    <row r="556" spans="1:9">
      <c r="A556" s="52"/>
      <c r="B556" s="1"/>
      <c r="C556" s="1"/>
      <c r="D556" s="189"/>
      <c r="E556" s="187" t="e">
        <f>I556*'CALIBRATION  suppl fig 2'!$Q$17</f>
        <v>#DIV/0!</v>
      </c>
      <c r="F556" s="188" t="e">
        <f>(H556*'CALIBRATION  suppl fig 2'!$Q$32+'CALIBRATION  suppl fig 2'!$Q$33)*ABS(B556)*(1/'ESTIMATED CCS suppl fig 2 '!C556+1/'CALIBRATION  suppl fig 2'!$D$5)^0.5</f>
        <v>#DIV/0!</v>
      </c>
      <c r="H556" s="56">
        <f>D556-0.001*'CALIBRATION  suppl fig 2'!$D$4*A556^0.5</f>
        <v>0</v>
      </c>
      <c r="I556" s="56" t="e">
        <f>H556^'CALIBRATION  suppl fig 2'!$Q$15*ABS(B556)*(1/'ESTIMATED CCS suppl fig 2 '!C556+1/'CALIBRATION  suppl fig 2'!$D$5)^0.5</f>
        <v>#DIV/0!</v>
      </c>
    </row>
    <row r="557" spans="1:9">
      <c r="A557" s="52"/>
      <c r="B557" s="1"/>
      <c r="C557" s="1"/>
      <c r="D557" s="189"/>
      <c r="E557" s="187" t="e">
        <f>I557*'CALIBRATION  suppl fig 2'!$Q$17</f>
        <v>#DIV/0!</v>
      </c>
      <c r="F557" s="188" t="e">
        <f>(H557*'CALIBRATION  suppl fig 2'!$Q$32+'CALIBRATION  suppl fig 2'!$Q$33)*ABS(B557)*(1/'ESTIMATED CCS suppl fig 2 '!C557+1/'CALIBRATION  suppl fig 2'!$D$5)^0.5</f>
        <v>#DIV/0!</v>
      </c>
      <c r="H557" s="56">
        <f>D557-0.001*'CALIBRATION  suppl fig 2'!$D$4*A557^0.5</f>
        <v>0</v>
      </c>
      <c r="I557" s="56" t="e">
        <f>H557^'CALIBRATION  suppl fig 2'!$Q$15*ABS(B557)*(1/'ESTIMATED CCS suppl fig 2 '!C557+1/'CALIBRATION  suppl fig 2'!$D$5)^0.5</f>
        <v>#DIV/0!</v>
      </c>
    </row>
    <row r="558" spans="1:9">
      <c r="A558" s="52"/>
      <c r="B558" s="1"/>
      <c r="C558" s="1"/>
      <c r="D558" s="189"/>
      <c r="E558" s="187" t="e">
        <f>I558*'CALIBRATION  suppl fig 2'!$Q$17</f>
        <v>#DIV/0!</v>
      </c>
      <c r="F558" s="188" t="e">
        <f>(H558*'CALIBRATION  suppl fig 2'!$Q$32+'CALIBRATION  suppl fig 2'!$Q$33)*ABS(B558)*(1/'ESTIMATED CCS suppl fig 2 '!C558+1/'CALIBRATION  suppl fig 2'!$D$5)^0.5</f>
        <v>#DIV/0!</v>
      </c>
      <c r="H558" s="56">
        <f>D558-0.001*'CALIBRATION  suppl fig 2'!$D$4*A558^0.5</f>
        <v>0</v>
      </c>
      <c r="I558" s="56" t="e">
        <f>H558^'CALIBRATION  suppl fig 2'!$Q$15*ABS(B558)*(1/'ESTIMATED CCS suppl fig 2 '!C558+1/'CALIBRATION  suppl fig 2'!$D$5)^0.5</f>
        <v>#DIV/0!</v>
      </c>
    </row>
    <row r="559" spans="1:9">
      <c r="A559" s="52"/>
      <c r="B559" s="1"/>
      <c r="C559" s="1"/>
      <c r="D559" s="189"/>
      <c r="E559" s="187" t="e">
        <f>I559*'CALIBRATION  suppl fig 2'!$Q$17</f>
        <v>#DIV/0!</v>
      </c>
      <c r="F559" s="188" t="e">
        <f>(H559*'CALIBRATION  suppl fig 2'!$Q$32+'CALIBRATION  suppl fig 2'!$Q$33)*ABS(B559)*(1/'ESTIMATED CCS suppl fig 2 '!C559+1/'CALIBRATION  suppl fig 2'!$D$5)^0.5</f>
        <v>#DIV/0!</v>
      </c>
      <c r="H559" s="56">
        <f>D559-0.001*'CALIBRATION  suppl fig 2'!$D$4*A559^0.5</f>
        <v>0</v>
      </c>
      <c r="I559" s="56" t="e">
        <f>H559^'CALIBRATION  suppl fig 2'!$Q$15*ABS(B559)*(1/'ESTIMATED CCS suppl fig 2 '!C559+1/'CALIBRATION  suppl fig 2'!$D$5)^0.5</f>
        <v>#DIV/0!</v>
      </c>
    </row>
    <row r="560" spans="1:9">
      <c r="A560" s="52"/>
      <c r="B560" s="1"/>
      <c r="C560" s="1"/>
      <c r="D560" s="189"/>
      <c r="E560" s="187" t="e">
        <f>I560*'CALIBRATION  suppl fig 2'!$Q$17</f>
        <v>#DIV/0!</v>
      </c>
      <c r="F560" s="188" t="e">
        <f>(H560*'CALIBRATION  suppl fig 2'!$Q$32+'CALIBRATION  suppl fig 2'!$Q$33)*ABS(B560)*(1/'ESTIMATED CCS suppl fig 2 '!C560+1/'CALIBRATION  suppl fig 2'!$D$5)^0.5</f>
        <v>#DIV/0!</v>
      </c>
      <c r="H560" s="56">
        <f>D560-0.001*'CALIBRATION  suppl fig 2'!$D$4*A560^0.5</f>
        <v>0</v>
      </c>
      <c r="I560" s="56" t="e">
        <f>H560^'CALIBRATION  suppl fig 2'!$Q$15*ABS(B560)*(1/'ESTIMATED CCS suppl fig 2 '!C560+1/'CALIBRATION  suppl fig 2'!$D$5)^0.5</f>
        <v>#DIV/0!</v>
      </c>
    </row>
    <row r="561" spans="1:9">
      <c r="A561" s="52"/>
      <c r="B561" s="1"/>
      <c r="C561" s="1"/>
      <c r="D561" s="189"/>
      <c r="E561" s="187" t="e">
        <f>I561*'CALIBRATION  suppl fig 2'!$Q$17</f>
        <v>#DIV/0!</v>
      </c>
      <c r="F561" s="188" t="e">
        <f>(H561*'CALIBRATION  suppl fig 2'!$Q$32+'CALIBRATION  suppl fig 2'!$Q$33)*ABS(B561)*(1/'ESTIMATED CCS suppl fig 2 '!C561+1/'CALIBRATION  suppl fig 2'!$D$5)^0.5</f>
        <v>#DIV/0!</v>
      </c>
      <c r="H561" s="56">
        <f>D561-0.001*'CALIBRATION  suppl fig 2'!$D$4*A561^0.5</f>
        <v>0</v>
      </c>
      <c r="I561" s="56" t="e">
        <f>H561^'CALIBRATION  suppl fig 2'!$Q$15*ABS(B561)*(1/'ESTIMATED CCS suppl fig 2 '!C561+1/'CALIBRATION  suppl fig 2'!$D$5)^0.5</f>
        <v>#DIV/0!</v>
      </c>
    </row>
    <row r="562" spans="1:9">
      <c r="A562" s="52"/>
      <c r="B562" s="1"/>
      <c r="C562" s="1"/>
      <c r="D562" s="189"/>
      <c r="E562" s="187" t="e">
        <f>I562*'CALIBRATION  suppl fig 2'!$Q$17</f>
        <v>#DIV/0!</v>
      </c>
      <c r="F562" s="188" t="e">
        <f>(H562*'CALIBRATION  suppl fig 2'!$Q$32+'CALIBRATION  suppl fig 2'!$Q$33)*ABS(B562)*(1/'ESTIMATED CCS suppl fig 2 '!C562+1/'CALIBRATION  suppl fig 2'!$D$5)^0.5</f>
        <v>#DIV/0!</v>
      </c>
      <c r="H562" s="56">
        <f>D562-0.001*'CALIBRATION  suppl fig 2'!$D$4*A562^0.5</f>
        <v>0</v>
      </c>
      <c r="I562" s="56" t="e">
        <f>H562^'CALIBRATION  suppl fig 2'!$Q$15*ABS(B562)*(1/'ESTIMATED CCS suppl fig 2 '!C562+1/'CALIBRATION  suppl fig 2'!$D$5)^0.5</f>
        <v>#DIV/0!</v>
      </c>
    </row>
    <row r="563" spans="1:9">
      <c r="A563" s="52"/>
      <c r="B563" s="1"/>
      <c r="C563" s="1"/>
      <c r="D563" s="189"/>
      <c r="E563" s="187" t="e">
        <f>I563*'CALIBRATION  suppl fig 2'!$Q$17</f>
        <v>#DIV/0!</v>
      </c>
      <c r="F563" s="188" t="e">
        <f>(H563*'CALIBRATION  suppl fig 2'!$Q$32+'CALIBRATION  suppl fig 2'!$Q$33)*ABS(B563)*(1/'ESTIMATED CCS suppl fig 2 '!C563+1/'CALIBRATION  suppl fig 2'!$D$5)^0.5</f>
        <v>#DIV/0!</v>
      </c>
      <c r="H563" s="56">
        <f>D563-0.001*'CALIBRATION  suppl fig 2'!$D$4*A563^0.5</f>
        <v>0</v>
      </c>
      <c r="I563" s="56" t="e">
        <f>H563^'CALIBRATION  suppl fig 2'!$Q$15*ABS(B563)*(1/'ESTIMATED CCS suppl fig 2 '!C563+1/'CALIBRATION  suppl fig 2'!$D$5)^0.5</f>
        <v>#DIV/0!</v>
      </c>
    </row>
    <row r="564" spans="1:9">
      <c r="A564" s="52"/>
      <c r="B564" s="1"/>
      <c r="C564" s="1"/>
      <c r="D564" s="189"/>
      <c r="E564" s="187" t="e">
        <f>I564*'CALIBRATION  suppl fig 2'!$Q$17</f>
        <v>#DIV/0!</v>
      </c>
      <c r="F564" s="188" t="e">
        <f>(H564*'CALIBRATION  suppl fig 2'!$Q$32+'CALIBRATION  suppl fig 2'!$Q$33)*ABS(B564)*(1/'ESTIMATED CCS suppl fig 2 '!C564+1/'CALIBRATION  suppl fig 2'!$D$5)^0.5</f>
        <v>#DIV/0!</v>
      </c>
      <c r="H564" s="56">
        <f>D564-0.001*'CALIBRATION  suppl fig 2'!$D$4*A564^0.5</f>
        <v>0</v>
      </c>
      <c r="I564" s="56" t="e">
        <f>H564^'CALIBRATION  suppl fig 2'!$Q$15*ABS(B564)*(1/'ESTIMATED CCS suppl fig 2 '!C564+1/'CALIBRATION  suppl fig 2'!$D$5)^0.5</f>
        <v>#DIV/0!</v>
      </c>
    </row>
    <row r="565" spans="1:9">
      <c r="A565" s="52"/>
      <c r="B565" s="1"/>
      <c r="C565" s="1"/>
      <c r="D565" s="189"/>
      <c r="E565" s="187" t="e">
        <f>I565*'CALIBRATION  suppl fig 2'!$Q$17</f>
        <v>#DIV/0!</v>
      </c>
      <c r="F565" s="188" t="e">
        <f>(H565*'CALIBRATION  suppl fig 2'!$Q$32+'CALIBRATION  suppl fig 2'!$Q$33)*ABS(B565)*(1/'ESTIMATED CCS suppl fig 2 '!C565+1/'CALIBRATION  suppl fig 2'!$D$5)^0.5</f>
        <v>#DIV/0!</v>
      </c>
      <c r="H565" s="56">
        <f>D565-0.001*'CALIBRATION  suppl fig 2'!$D$4*A565^0.5</f>
        <v>0</v>
      </c>
      <c r="I565" s="56" t="e">
        <f>H565^'CALIBRATION  suppl fig 2'!$Q$15*ABS(B565)*(1/'ESTIMATED CCS suppl fig 2 '!C565+1/'CALIBRATION  suppl fig 2'!$D$5)^0.5</f>
        <v>#DIV/0!</v>
      </c>
    </row>
    <row r="566" spans="1:9">
      <c r="A566" s="52"/>
      <c r="B566" s="1"/>
      <c r="C566" s="1"/>
      <c r="D566" s="189"/>
      <c r="E566" s="187" t="e">
        <f>I566*'CALIBRATION  suppl fig 2'!$Q$17</f>
        <v>#DIV/0!</v>
      </c>
      <c r="F566" s="188" t="e">
        <f>(H566*'CALIBRATION  suppl fig 2'!$Q$32+'CALIBRATION  suppl fig 2'!$Q$33)*ABS(B566)*(1/'ESTIMATED CCS suppl fig 2 '!C566+1/'CALIBRATION  suppl fig 2'!$D$5)^0.5</f>
        <v>#DIV/0!</v>
      </c>
      <c r="H566" s="56">
        <f>D566-0.001*'CALIBRATION  suppl fig 2'!$D$4*A566^0.5</f>
        <v>0</v>
      </c>
      <c r="I566" s="56" t="e">
        <f>H566^'CALIBRATION  suppl fig 2'!$Q$15*ABS(B566)*(1/'ESTIMATED CCS suppl fig 2 '!C566+1/'CALIBRATION  suppl fig 2'!$D$5)^0.5</f>
        <v>#DIV/0!</v>
      </c>
    </row>
    <row r="567" spans="1:9">
      <c r="A567" s="52"/>
      <c r="B567" s="1"/>
      <c r="C567" s="1"/>
      <c r="D567" s="189"/>
      <c r="E567" s="187" t="e">
        <f>I567*'CALIBRATION  suppl fig 2'!$Q$17</f>
        <v>#DIV/0!</v>
      </c>
      <c r="F567" s="188" t="e">
        <f>(H567*'CALIBRATION  suppl fig 2'!$Q$32+'CALIBRATION  suppl fig 2'!$Q$33)*ABS(B567)*(1/'ESTIMATED CCS suppl fig 2 '!C567+1/'CALIBRATION  suppl fig 2'!$D$5)^0.5</f>
        <v>#DIV/0!</v>
      </c>
      <c r="H567" s="56">
        <f>D567-0.001*'CALIBRATION  suppl fig 2'!$D$4*A567^0.5</f>
        <v>0</v>
      </c>
      <c r="I567" s="56" t="e">
        <f>H567^'CALIBRATION  suppl fig 2'!$Q$15*ABS(B567)*(1/'ESTIMATED CCS suppl fig 2 '!C567+1/'CALIBRATION  suppl fig 2'!$D$5)^0.5</f>
        <v>#DIV/0!</v>
      </c>
    </row>
    <row r="568" spans="1:9">
      <c r="A568" s="52"/>
      <c r="B568" s="1"/>
      <c r="C568" s="1"/>
      <c r="D568" s="189"/>
      <c r="E568" s="187" t="e">
        <f>I568*'CALIBRATION  suppl fig 2'!$Q$17</f>
        <v>#DIV/0!</v>
      </c>
      <c r="F568" s="188" t="e">
        <f>(H568*'CALIBRATION  suppl fig 2'!$Q$32+'CALIBRATION  suppl fig 2'!$Q$33)*ABS(B568)*(1/'ESTIMATED CCS suppl fig 2 '!C568+1/'CALIBRATION  suppl fig 2'!$D$5)^0.5</f>
        <v>#DIV/0!</v>
      </c>
      <c r="H568" s="56">
        <f>D568-0.001*'CALIBRATION  suppl fig 2'!$D$4*A568^0.5</f>
        <v>0</v>
      </c>
      <c r="I568" s="56" t="e">
        <f>H568^'CALIBRATION  suppl fig 2'!$Q$15*ABS(B568)*(1/'ESTIMATED CCS suppl fig 2 '!C568+1/'CALIBRATION  suppl fig 2'!$D$5)^0.5</f>
        <v>#DIV/0!</v>
      </c>
    </row>
    <row r="569" spans="1:9">
      <c r="A569" s="52"/>
      <c r="B569" s="1"/>
      <c r="C569" s="1"/>
      <c r="D569" s="189"/>
      <c r="E569" s="187" t="e">
        <f>I569*'CALIBRATION  suppl fig 2'!$Q$17</f>
        <v>#DIV/0!</v>
      </c>
      <c r="F569" s="188" t="e">
        <f>(H569*'CALIBRATION  suppl fig 2'!$Q$32+'CALIBRATION  suppl fig 2'!$Q$33)*ABS(B569)*(1/'ESTIMATED CCS suppl fig 2 '!C569+1/'CALIBRATION  suppl fig 2'!$D$5)^0.5</f>
        <v>#DIV/0!</v>
      </c>
      <c r="H569" s="56">
        <f>D569-0.001*'CALIBRATION  suppl fig 2'!$D$4*A569^0.5</f>
        <v>0</v>
      </c>
      <c r="I569" s="56" t="e">
        <f>H569^'CALIBRATION  suppl fig 2'!$Q$15*ABS(B569)*(1/'ESTIMATED CCS suppl fig 2 '!C569+1/'CALIBRATION  suppl fig 2'!$D$5)^0.5</f>
        <v>#DIV/0!</v>
      </c>
    </row>
    <row r="570" spans="1:9">
      <c r="A570" s="52"/>
      <c r="B570" s="1"/>
      <c r="C570" s="1"/>
      <c r="D570" s="189"/>
      <c r="E570" s="187" t="e">
        <f>I570*'CALIBRATION  suppl fig 2'!$Q$17</f>
        <v>#DIV/0!</v>
      </c>
      <c r="F570" s="188" t="e">
        <f>(H570*'CALIBRATION  suppl fig 2'!$Q$32+'CALIBRATION  suppl fig 2'!$Q$33)*ABS(B570)*(1/'ESTIMATED CCS suppl fig 2 '!C570+1/'CALIBRATION  suppl fig 2'!$D$5)^0.5</f>
        <v>#DIV/0!</v>
      </c>
      <c r="H570" s="56">
        <f>D570-0.001*'CALIBRATION  suppl fig 2'!$D$4*A570^0.5</f>
        <v>0</v>
      </c>
      <c r="I570" s="56" t="e">
        <f>H570^'CALIBRATION  suppl fig 2'!$Q$15*ABS(B570)*(1/'ESTIMATED CCS suppl fig 2 '!C570+1/'CALIBRATION  suppl fig 2'!$D$5)^0.5</f>
        <v>#DIV/0!</v>
      </c>
    </row>
    <row r="571" spans="1:9">
      <c r="A571" s="52"/>
      <c r="B571" s="1"/>
      <c r="C571" s="1"/>
      <c r="D571" s="189"/>
      <c r="E571" s="187" t="e">
        <f>I571*'CALIBRATION  suppl fig 2'!$Q$17</f>
        <v>#DIV/0!</v>
      </c>
      <c r="F571" s="188" t="e">
        <f>(H571*'CALIBRATION  suppl fig 2'!$Q$32+'CALIBRATION  suppl fig 2'!$Q$33)*ABS(B571)*(1/'ESTIMATED CCS suppl fig 2 '!C571+1/'CALIBRATION  suppl fig 2'!$D$5)^0.5</f>
        <v>#DIV/0!</v>
      </c>
      <c r="H571" s="56">
        <f>D571-0.001*'CALIBRATION  suppl fig 2'!$D$4*A571^0.5</f>
        <v>0</v>
      </c>
      <c r="I571" s="56" t="e">
        <f>H571^'CALIBRATION  suppl fig 2'!$Q$15*ABS(B571)*(1/'ESTIMATED CCS suppl fig 2 '!C571+1/'CALIBRATION  suppl fig 2'!$D$5)^0.5</f>
        <v>#DIV/0!</v>
      </c>
    </row>
    <row r="572" spans="1:9">
      <c r="A572" s="52"/>
      <c r="B572" s="1"/>
      <c r="C572" s="1"/>
      <c r="D572" s="189"/>
      <c r="E572" s="187" t="e">
        <f>I572*'CALIBRATION  suppl fig 2'!$Q$17</f>
        <v>#DIV/0!</v>
      </c>
      <c r="F572" s="188" t="e">
        <f>(H572*'CALIBRATION  suppl fig 2'!$Q$32+'CALIBRATION  suppl fig 2'!$Q$33)*ABS(B572)*(1/'ESTIMATED CCS suppl fig 2 '!C572+1/'CALIBRATION  suppl fig 2'!$D$5)^0.5</f>
        <v>#DIV/0!</v>
      </c>
      <c r="H572" s="56">
        <f>D572-0.001*'CALIBRATION  suppl fig 2'!$D$4*A572^0.5</f>
        <v>0</v>
      </c>
      <c r="I572" s="56" t="e">
        <f>H572^'CALIBRATION  suppl fig 2'!$Q$15*ABS(B572)*(1/'ESTIMATED CCS suppl fig 2 '!C572+1/'CALIBRATION  suppl fig 2'!$D$5)^0.5</f>
        <v>#DIV/0!</v>
      </c>
    </row>
    <row r="573" spans="1:9">
      <c r="A573" s="52"/>
      <c r="B573" s="1"/>
      <c r="C573" s="1"/>
      <c r="D573" s="189"/>
      <c r="E573" s="187" t="e">
        <f>I573*'CALIBRATION  suppl fig 2'!$Q$17</f>
        <v>#DIV/0!</v>
      </c>
      <c r="F573" s="188" t="e">
        <f>(H573*'CALIBRATION  suppl fig 2'!$Q$32+'CALIBRATION  suppl fig 2'!$Q$33)*ABS(B573)*(1/'ESTIMATED CCS suppl fig 2 '!C573+1/'CALIBRATION  suppl fig 2'!$D$5)^0.5</f>
        <v>#DIV/0!</v>
      </c>
      <c r="H573" s="56">
        <f>D573-0.001*'CALIBRATION  suppl fig 2'!$D$4*A573^0.5</f>
        <v>0</v>
      </c>
      <c r="I573" s="56" t="e">
        <f>H573^'CALIBRATION  suppl fig 2'!$Q$15*ABS(B573)*(1/'ESTIMATED CCS suppl fig 2 '!C573+1/'CALIBRATION  suppl fig 2'!$D$5)^0.5</f>
        <v>#DIV/0!</v>
      </c>
    </row>
    <row r="574" spans="1:9">
      <c r="A574" s="52"/>
      <c r="B574" s="1"/>
      <c r="C574" s="1"/>
      <c r="D574" s="189"/>
      <c r="E574" s="187" t="e">
        <f>I574*'CALIBRATION  suppl fig 2'!$Q$17</f>
        <v>#DIV/0!</v>
      </c>
      <c r="F574" s="188" t="e">
        <f>(H574*'CALIBRATION  suppl fig 2'!$Q$32+'CALIBRATION  suppl fig 2'!$Q$33)*ABS(B574)*(1/'ESTIMATED CCS suppl fig 2 '!C574+1/'CALIBRATION  suppl fig 2'!$D$5)^0.5</f>
        <v>#DIV/0!</v>
      </c>
      <c r="H574" s="56">
        <f>D574-0.001*'CALIBRATION  suppl fig 2'!$D$4*A574^0.5</f>
        <v>0</v>
      </c>
      <c r="I574" s="56" t="e">
        <f>H574^'CALIBRATION  suppl fig 2'!$Q$15*ABS(B574)*(1/'ESTIMATED CCS suppl fig 2 '!C574+1/'CALIBRATION  suppl fig 2'!$D$5)^0.5</f>
        <v>#DIV/0!</v>
      </c>
    </row>
    <row r="575" spans="1:9">
      <c r="A575" s="52"/>
      <c r="B575" s="1"/>
      <c r="C575" s="1"/>
      <c r="D575" s="189"/>
      <c r="E575" s="187" t="e">
        <f>I575*'CALIBRATION  suppl fig 2'!$Q$17</f>
        <v>#DIV/0!</v>
      </c>
      <c r="F575" s="188" t="e">
        <f>(H575*'CALIBRATION  suppl fig 2'!$Q$32+'CALIBRATION  suppl fig 2'!$Q$33)*ABS(B575)*(1/'ESTIMATED CCS suppl fig 2 '!C575+1/'CALIBRATION  suppl fig 2'!$D$5)^0.5</f>
        <v>#DIV/0!</v>
      </c>
      <c r="H575" s="56">
        <f>D575-0.001*'CALIBRATION  suppl fig 2'!$D$4*A575^0.5</f>
        <v>0</v>
      </c>
      <c r="I575" s="56" t="e">
        <f>H575^'CALIBRATION  suppl fig 2'!$Q$15*ABS(B575)*(1/'ESTIMATED CCS suppl fig 2 '!C575+1/'CALIBRATION  suppl fig 2'!$D$5)^0.5</f>
        <v>#DIV/0!</v>
      </c>
    </row>
    <row r="576" spans="1:9">
      <c r="A576" s="52"/>
      <c r="B576" s="1"/>
      <c r="C576" s="1"/>
      <c r="D576" s="189"/>
      <c r="E576" s="187" t="e">
        <f>I576*'CALIBRATION  suppl fig 2'!$Q$17</f>
        <v>#DIV/0!</v>
      </c>
      <c r="F576" s="188" t="e">
        <f>(H576*'CALIBRATION  suppl fig 2'!$Q$32+'CALIBRATION  suppl fig 2'!$Q$33)*ABS(B576)*(1/'ESTIMATED CCS suppl fig 2 '!C576+1/'CALIBRATION  suppl fig 2'!$D$5)^0.5</f>
        <v>#DIV/0!</v>
      </c>
      <c r="H576" s="56">
        <f>D576-0.001*'CALIBRATION  suppl fig 2'!$D$4*A576^0.5</f>
        <v>0</v>
      </c>
      <c r="I576" s="56" t="e">
        <f>H576^'CALIBRATION  suppl fig 2'!$Q$15*ABS(B576)*(1/'ESTIMATED CCS suppl fig 2 '!C576+1/'CALIBRATION  suppl fig 2'!$D$5)^0.5</f>
        <v>#DIV/0!</v>
      </c>
    </row>
    <row r="577" spans="1:9">
      <c r="A577" s="52"/>
      <c r="B577" s="1"/>
      <c r="C577" s="1"/>
      <c r="D577" s="189"/>
      <c r="E577" s="187" t="e">
        <f>I577*'CALIBRATION  suppl fig 2'!$Q$17</f>
        <v>#DIV/0!</v>
      </c>
      <c r="F577" s="188" t="e">
        <f>(H577*'CALIBRATION  suppl fig 2'!$Q$32+'CALIBRATION  suppl fig 2'!$Q$33)*ABS(B577)*(1/'ESTIMATED CCS suppl fig 2 '!C577+1/'CALIBRATION  suppl fig 2'!$D$5)^0.5</f>
        <v>#DIV/0!</v>
      </c>
      <c r="H577" s="56">
        <f>D577-0.001*'CALIBRATION  suppl fig 2'!$D$4*A577^0.5</f>
        <v>0</v>
      </c>
      <c r="I577" s="56" t="e">
        <f>H577^'CALIBRATION  suppl fig 2'!$Q$15*ABS(B577)*(1/'ESTIMATED CCS suppl fig 2 '!C577+1/'CALIBRATION  suppl fig 2'!$D$5)^0.5</f>
        <v>#DIV/0!</v>
      </c>
    </row>
    <row r="578" spans="1:9">
      <c r="A578" s="52"/>
      <c r="B578" s="1"/>
      <c r="C578" s="1"/>
      <c r="D578" s="189"/>
      <c r="E578" s="187" t="e">
        <f>I578*'CALIBRATION  suppl fig 2'!$Q$17</f>
        <v>#DIV/0!</v>
      </c>
      <c r="F578" s="188" t="e">
        <f>(H578*'CALIBRATION  suppl fig 2'!$Q$32+'CALIBRATION  suppl fig 2'!$Q$33)*ABS(B578)*(1/'ESTIMATED CCS suppl fig 2 '!C578+1/'CALIBRATION  suppl fig 2'!$D$5)^0.5</f>
        <v>#DIV/0!</v>
      </c>
      <c r="H578" s="56">
        <f>D578-0.001*'CALIBRATION  suppl fig 2'!$D$4*A578^0.5</f>
        <v>0</v>
      </c>
      <c r="I578" s="56" t="e">
        <f>H578^'CALIBRATION  suppl fig 2'!$Q$15*ABS(B578)*(1/'ESTIMATED CCS suppl fig 2 '!C578+1/'CALIBRATION  suppl fig 2'!$D$5)^0.5</f>
        <v>#DIV/0!</v>
      </c>
    </row>
    <row r="579" spans="1:9">
      <c r="A579" s="52"/>
      <c r="B579" s="1"/>
      <c r="C579" s="1"/>
      <c r="D579" s="189"/>
      <c r="E579" s="187" t="e">
        <f>I579*'CALIBRATION  suppl fig 2'!$Q$17</f>
        <v>#DIV/0!</v>
      </c>
      <c r="F579" s="188" t="e">
        <f>(H579*'CALIBRATION  suppl fig 2'!$Q$32+'CALIBRATION  suppl fig 2'!$Q$33)*ABS(B579)*(1/'ESTIMATED CCS suppl fig 2 '!C579+1/'CALIBRATION  suppl fig 2'!$D$5)^0.5</f>
        <v>#DIV/0!</v>
      </c>
      <c r="H579" s="56">
        <f>D579-0.001*'CALIBRATION  suppl fig 2'!$D$4*A579^0.5</f>
        <v>0</v>
      </c>
      <c r="I579" s="56" t="e">
        <f>H579^'CALIBRATION  suppl fig 2'!$Q$15*ABS(B579)*(1/'ESTIMATED CCS suppl fig 2 '!C579+1/'CALIBRATION  suppl fig 2'!$D$5)^0.5</f>
        <v>#DIV/0!</v>
      </c>
    </row>
    <row r="580" spans="1:9">
      <c r="A580" s="52"/>
      <c r="B580" s="1"/>
      <c r="C580" s="1"/>
      <c r="D580" s="189"/>
      <c r="E580" s="187" t="e">
        <f>I580*'CALIBRATION  suppl fig 2'!$Q$17</f>
        <v>#DIV/0!</v>
      </c>
      <c r="F580" s="188" t="e">
        <f>(H580*'CALIBRATION  suppl fig 2'!$Q$32+'CALIBRATION  suppl fig 2'!$Q$33)*ABS(B580)*(1/'ESTIMATED CCS suppl fig 2 '!C580+1/'CALIBRATION  suppl fig 2'!$D$5)^0.5</f>
        <v>#DIV/0!</v>
      </c>
      <c r="H580" s="56">
        <f>D580-0.001*'CALIBRATION  suppl fig 2'!$D$4*A580^0.5</f>
        <v>0</v>
      </c>
      <c r="I580" s="56" t="e">
        <f>H580^'CALIBRATION  suppl fig 2'!$Q$15*ABS(B580)*(1/'ESTIMATED CCS suppl fig 2 '!C580+1/'CALIBRATION  suppl fig 2'!$D$5)^0.5</f>
        <v>#DIV/0!</v>
      </c>
    </row>
    <row r="581" spans="1:9">
      <c r="A581" s="52"/>
      <c r="B581" s="1"/>
      <c r="C581" s="1"/>
      <c r="D581" s="189"/>
      <c r="E581" s="187" t="e">
        <f>I581*'CALIBRATION  suppl fig 2'!$Q$17</f>
        <v>#DIV/0!</v>
      </c>
      <c r="F581" s="188" t="e">
        <f>(H581*'CALIBRATION  suppl fig 2'!$Q$32+'CALIBRATION  suppl fig 2'!$Q$33)*ABS(B581)*(1/'ESTIMATED CCS suppl fig 2 '!C581+1/'CALIBRATION  suppl fig 2'!$D$5)^0.5</f>
        <v>#DIV/0!</v>
      </c>
      <c r="H581" s="56">
        <f>D581-0.001*'CALIBRATION  suppl fig 2'!$D$4*A581^0.5</f>
        <v>0</v>
      </c>
      <c r="I581" s="56" t="e">
        <f>H581^'CALIBRATION  suppl fig 2'!$Q$15*ABS(B581)*(1/'ESTIMATED CCS suppl fig 2 '!C581+1/'CALIBRATION  suppl fig 2'!$D$5)^0.5</f>
        <v>#DIV/0!</v>
      </c>
    </row>
    <row r="582" spans="1:9">
      <c r="A582" s="52"/>
      <c r="B582" s="1"/>
      <c r="C582" s="1"/>
      <c r="D582" s="189"/>
      <c r="E582" s="187" t="e">
        <f>I582*'CALIBRATION  suppl fig 2'!$Q$17</f>
        <v>#DIV/0!</v>
      </c>
      <c r="F582" s="188" t="e">
        <f>(H582*'CALIBRATION  suppl fig 2'!$Q$32+'CALIBRATION  suppl fig 2'!$Q$33)*ABS(B582)*(1/'ESTIMATED CCS suppl fig 2 '!C582+1/'CALIBRATION  suppl fig 2'!$D$5)^0.5</f>
        <v>#DIV/0!</v>
      </c>
      <c r="H582" s="56">
        <f>D582-0.001*'CALIBRATION  suppl fig 2'!$D$4*A582^0.5</f>
        <v>0</v>
      </c>
      <c r="I582" s="56" t="e">
        <f>H582^'CALIBRATION  suppl fig 2'!$Q$15*ABS(B582)*(1/'ESTIMATED CCS suppl fig 2 '!C582+1/'CALIBRATION  suppl fig 2'!$D$5)^0.5</f>
        <v>#DIV/0!</v>
      </c>
    </row>
    <row r="583" spans="1:9">
      <c r="A583" s="52"/>
      <c r="B583" s="1"/>
      <c r="C583" s="1"/>
      <c r="D583" s="189"/>
      <c r="E583" s="187" t="e">
        <f>I583*'CALIBRATION  suppl fig 2'!$Q$17</f>
        <v>#DIV/0!</v>
      </c>
      <c r="F583" s="188" t="e">
        <f>(H583*'CALIBRATION  suppl fig 2'!$Q$32+'CALIBRATION  suppl fig 2'!$Q$33)*ABS(B583)*(1/'ESTIMATED CCS suppl fig 2 '!C583+1/'CALIBRATION  suppl fig 2'!$D$5)^0.5</f>
        <v>#DIV/0!</v>
      </c>
      <c r="H583" s="56">
        <f>D583-0.001*'CALIBRATION  suppl fig 2'!$D$4*A583^0.5</f>
        <v>0</v>
      </c>
      <c r="I583" s="56" t="e">
        <f>H583^'CALIBRATION  suppl fig 2'!$Q$15*ABS(B583)*(1/'ESTIMATED CCS suppl fig 2 '!C583+1/'CALIBRATION  suppl fig 2'!$D$5)^0.5</f>
        <v>#DIV/0!</v>
      </c>
    </row>
    <row r="584" spans="1:9">
      <c r="A584" s="52"/>
      <c r="B584" s="1"/>
      <c r="C584" s="1"/>
      <c r="D584" s="189"/>
      <c r="E584" s="187" t="e">
        <f>I584*'CALIBRATION  suppl fig 2'!$Q$17</f>
        <v>#DIV/0!</v>
      </c>
      <c r="F584" s="188" t="e">
        <f>(H584*'CALIBRATION  suppl fig 2'!$Q$32+'CALIBRATION  suppl fig 2'!$Q$33)*ABS(B584)*(1/'ESTIMATED CCS suppl fig 2 '!C584+1/'CALIBRATION  suppl fig 2'!$D$5)^0.5</f>
        <v>#DIV/0!</v>
      </c>
      <c r="H584" s="56">
        <f>D584-0.001*'CALIBRATION  suppl fig 2'!$D$4*A584^0.5</f>
        <v>0</v>
      </c>
      <c r="I584" s="56" t="e">
        <f>H584^'CALIBRATION  suppl fig 2'!$Q$15*ABS(B584)*(1/'ESTIMATED CCS suppl fig 2 '!C584+1/'CALIBRATION  suppl fig 2'!$D$5)^0.5</f>
        <v>#DIV/0!</v>
      </c>
    </row>
    <row r="585" spans="1:9">
      <c r="A585" s="52"/>
      <c r="B585" s="1"/>
      <c r="C585" s="1"/>
      <c r="D585" s="189"/>
      <c r="E585" s="187" t="e">
        <f>I585*'CALIBRATION  suppl fig 2'!$Q$17</f>
        <v>#DIV/0!</v>
      </c>
      <c r="F585" s="188" t="e">
        <f>(H585*'CALIBRATION  suppl fig 2'!$Q$32+'CALIBRATION  suppl fig 2'!$Q$33)*ABS(B585)*(1/'ESTIMATED CCS suppl fig 2 '!C585+1/'CALIBRATION  suppl fig 2'!$D$5)^0.5</f>
        <v>#DIV/0!</v>
      </c>
      <c r="H585" s="56">
        <f>D585-0.001*'CALIBRATION  suppl fig 2'!$D$4*A585^0.5</f>
        <v>0</v>
      </c>
      <c r="I585" s="56" t="e">
        <f>H585^'CALIBRATION  suppl fig 2'!$Q$15*ABS(B585)*(1/'ESTIMATED CCS suppl fig 2 '!C585+1/'CALIBRATION  suppl fig 2'!$D$5)^0.5</f>
        <v>#DIV/0!</v>
      </c>
    </row>
    <row r="586" spans="1:9">
      <c r="A586" s="52"/>
      <c r="B586" s="1"/>
      <c r="C586" s="1"/>
      <c r="D586" s="189"/>
      <c r="E586" s="187" t="e">
        <f>I586*'CALIBRATION  suppl fig 2'!$Q$17</f>
        <v>#DIV/0!</v>
      </c>
      <c r="F586" s="188" t="e">
        <f>(H586*'CALIBRATION  suppl fig 2'!$Q$32+'CALIBRATION  suppl fig 2'!$Q$33)*ABS(B586)*(1/'ESTIMATED CCS suppl fig 2 '!C586+1/'CALIBRATION  suppl fig 2'!$D$5)^0.5</f>
        <v>#DIV/0!</v>
      </c>
      <c r="H586" s="56">
        <f>D586-0.001*'CALIBRATION  suppl fig 2'!$D$4*A586^0.5</f>
        <v>0</v>
      </c>
      <c r="I586" s="56" t="e">
        <f>H586^'CALIBRATION  suppl fig 2'!$Q$15*ABS(B586)*(1/'ESTIMATED CCS suppl fig 2 '!C586+1/'CALIBRATION  suppl fig 2'!$D$5)^0.5</f>
        <v>#DIV/0!</v>
      </c>
    </row>
    <row r="587" spans="1:9">
      <c r="A587" s="52"/>
      <c r="B587" s="1"/>
      <c r="C587" s="1"/>
      <c r="D587" s="189"/>
      <c r="E587" s="187" t="e">
        <f>I587*'CALIBRATION  suppl fig 2'!$Q$17</f>
        <v>#DIV/0!</v>
      </c>
      <c r="F587" s="188" t="e">
        <f>(H587*'CALIBRATION  suppl fig 2'!$Q$32+'CALIBRATION  suppl fig 2'!$Q$33)*ABS(B587)*(1/'ESTIMATED CCS suppl fig 2 '!C587+1/'CALIBRATION  suppl fig 2'!$D$5)^0.5</f>
        <v>#DIV/0!</v>
      </c>
      <c r="H587" s="56">
        <f>D587-0.001*'CALIBRATION  suppl fig 2'!$D$4*A587^0.5</f>
        <v>0</v>
      </c>
      <c r="I587" s="56" t="e">
        <f>H587^'CALIBRATION  suppl fig 2'!$Q$15*ABS(B587)*(1/'ESTIMATED CCS suppl fig 2 '!C587+1/'CALIBRATION  suppl fig 2'!$D$5)^0.5</f>
        <v>#DIV/0!</v>
      </c>
    </row>
    <row r="588" spans="1:9">
      <c r="A588" s="52"/>
      <c r="B588" s="1"/>
      <c r="C588" s="1"/>
      <c r="D588" s="189"/>
      <c r="E588" s="187" t="e">
        <f>I588*'CALIBRATION  suppl fig 2'!$Q$17</f>
        <v>#DIV/0!</v>
      </c>
      <c r="F588" s="188" t="e">
        <f>(H588*'CALIBRATION  suppl fig 2'!$Q$32+'CALIBRATION  suppl fig 2'!$Q$33)*ABS(B588)*(1/'ESTIMATED CCS suppl fig 2 '!C588+1/'CALIBRATION  suppl fig 2'!$D$5)^0.5</f>
        <v>#DIV/0!</v>
      </c>
      <c r="H588" s="56">
        <f>D588-0.001*'CALIBRATION  suppl fig 2'!$D$4*A588^0.5</f>
        <v>0</v>
      </c>
      <c r="I588" s="56" t="e">
        <f>H588^'CALIBRATION  suppl fig 2'!$Q$15*ABS(B588)*(1/'ESTIMATED CCS suppl fig 2 '!C588+1/'CALIBRATION  suppl fig 2'!$D$5)^0.5</f>
        <v>#DIV/0!</v>
      </c>
    </row>
    <row r="589" spans="1:9">
      <c r="A589" s="52"/>
      <c r="B589" s="1"/>
      <c r="C589" s="1"/>
      <c r="D589" s="189"/>
      <c r="E589" s="187" t="e">
        <f>I589*'CALIBRATION  suppl fig 2'!$Q$17</f>
        <v>#DIV/0!</v>
      </c>
      <c r="F589" s="188" t="e">
        <f>(H589*'CALIBRATION  suppl fig 2'!$Q$32+'CALIBRATION  suppl fig 2'!$Q$33)*ABS(B589)*(1/'ESTIMATED CCS suppl fig 2 '!C589+1/'CALIBRATION  suppl fig 2'!$D$5)^0.5</f>
        <v>#DIV/0!</v>
      </c>
      <c r="H589" s="56">
        <f>D589-0.001*'CALIBRATION  suppl fig 2'!$D$4*A589^0.5</f>
        <v>0</v>
      </c>
      <c r="I589" s="56" t="e">
        <f>H589^'CALIBRATION  suppl fig 2'!$Q$15*ABS(B589)*(1/'ESTIMATED CCS suppl fig 2 '!C589+1/'CALIBRATION  suppl fig 2'!$D$5)^0.5</f>
        <v>#DIV/0!</v>
      </c>
    </row>
    <row r="590" spans="1:9">
      <c r="A590" s="52"/>
      <c r="B590" s="1"/>
      <c r="C590" s="1"/>
      <c r="D590" s="189"/>
      <c r="E590" s="187" t="e">
        <f>I590*'CALIBRATION  suppl fig 2'!$Q$17</f>
        <v>#DIV/0!</v>
      </c>
      <c r="F590" s="188" t="e">
        <f>(H590*'CALIBRATION  suppl fig 2'!$Q$32+'CALIBRATION  suppl fig 2'!$Q$33)*ABS(B590)*(1/'ESTIMATED CCS suppl fig 2 '!C590+1/'CALIBRATION  suppl fig 2'!$D$5)^0.5</f>
        <v>#DIV/0!</v>
      </c>
      <c r="H590" s="56">
        <f>D590-0.001*'CALIBRATION  suppl fig 2'!$D$4*A590^0.5</f>
        <v>0</v>
      </c>
      <c r="I590" s="56" t="e">
        <f>H590^'CALIBRATION  suppl fig 2'!$Q$15*ABS(B590)*(1/'ESTIMATED CCS suppl fig 2 '!C590+1/'CALIBRATION  suppl fig 2'!$D$5)^0.5</f>
        <v>#DIV/0!</v>
      </c>
    </row>
    <row r="591" spans="1:9">
      <c r="A591" s="52"/>
      <c r="B591" s="1"/>
      <c r="C591" s="1"/>
      <c r="D591" s="189"/>
      <c r="E591" s="187" t="e">
        <f>I591*'CALIBRATION  suppl fig 2'!$Q$17</f>
        <v>#DIV/0!</v>
      </c>
      <c r="F591" s="188" t="e">
        <f>(H591*'CALIBRATION  suppl fig 2'!$Q$32+'CALIBRATION  suppl fig 2'!$Q$33)*ABS(B591)*(1/'ESTIMATED CCS suppl fig 2 '!C591+1/'CALIBRATION  suppl fig 2'!$D$5)^0.5</f>
        <v>#DIV/0!</v>
      </c>
      <c r="H591" s="56">
        <f>D591-0.001*'CALIBRATION  suppl fig 2'!$D$4*A591^0.5</f>
        <v>0</v>
      </c>
      <c r="I591" s="56" t="e">
        <f>H591^'CALIBRATION  suppl fig 2'!$Q$15*ABS(B591)*(1/'ESTIMATED CCS suppl fig 2 '!C591+1/'CALIBRATION  suppl fig 2'!$D$5)^0.5</f>
        <v>#DIV/0!</v>
      </c>
    </row>
    <row r="592" spans="1:9">
      <c r="A592" s="52"/>
      <c r="B592" s="1"/>
      <c r="C592" s="1"/>
      <c r="D592" s="189"/>
      <c r="E592" s="187" t="e">
        <f>I592*'CALIBRATION  suppl fig 2'!$Q$17</f>
        <v>#DIV/0!</v>
      </c>
      <c r="F592" s="188" t="e">
        <f>(H592*'CALIBRATION  suppl fig 2'!$Q$32+'CALIBRATION  suppl fig 2'!$Q$33)*ABS(B592)*(1/'ESTIMATED CCS suppl fig 2 '!C592+1/'CALIBRATION  suppl fig 2'!$D$5)^0.5</f>
        <v>#DIV/0!</v>
      </c>
      <c r="H592" s="56">
        <f>D592-0.001*'CALIBRATION  suppl fig 2'!$D$4*A592^0.5</f>
        <v>0</v>
      </c>
      <c r="I592" s="56" t="e">
        <f>H592^'CALIBRATION  suppl fig 2'!$Q$15*ABS(B592)*(1/'ESTIMATED CCS suppl fig 2 '!C592+1/'CALIBRATION  suppl fig 2'!$D$5)^0.5</f>
        <v>#DIV/0!</v>
      </c>
    </row>
    <row r="593" spans="1:9">
      <c r="A593" s="52"/>
      <c r="B593" s="1"/>
      <c r="C593" s="1"/>
      <c r="D593" s="189"/>
      <c r="E593" s="187" t="e">
        <f>I593*'CALIBRATION  suppl fig 2'!$Q$17</f>
        <v>#DIV/0!</v>
      </c>
      <c r="F593" s="188" t="e">
        <f>(H593*'CALIBRATION  suppl fig 2'!$Q$32+'CALIBRATION  suppl fig 2'!$Q$33)*ABS(B593)*(1/'ESTIMATED CCS suppl fig 2 '!C593+1/'CALIBRATION  suppl fig 2'!$D$5)^0.5</f>
        <v>#DIV/0!</v>
      </c>
      <c r="H593" s="56">
        <f>D593-0.001*'CALIBRATION  suppl fig 2'!$D$4*A593^0.5</f>
        <v>0</v>
      </c>
      <c r="I593" s="56" t="e">
        <f>H593^'CALIBRATION  suppl fig 2'!$Q$15*ABS(B593)*(1/'ESTIMATED CCS suppl fig 2 '!C593+1/'CALIBRATION  suppl fig 2'!$D$5)^0.5</f>
        <v>#DIV/0!</v>
      </c>
    </row>
    <row r="594" spans="1:9">
      <c r="A594" s="52"/>
      <c r="B594" s="1"/>
      <c r="C594" s="1"/>
      <c r="D594" s="189"/>
      <c r="E594" s="187" t="e">
        <f>I594*'CALIBRATION  suppl fig 2'!$Q$17</f>
        <v>#DIV/0!</v>
      </c>
      <c r="F594" s="188" t="e">
        <f>(H594*'CALIBRATION  suppl fig 2'!$Q$32+'CALIBRATION  suppl fig 2'!$Q$33)*ABS(B594)*(1/'ESTIMATED CCS suppl fig 2 '!C594+1/'CALIBRATION  suppl fig 2'!$D$5)^0.5</f>
        <v>#DIV/0!</v>
      </c>
      <c r="H594" s="56">
        <f>D594-0.001*'CALIBRATION  suppl fig 2'!$D$4*A594^0.5</f>
        <v>0</v>
      </c>
      <c r="I594" s="56" t="e">
        <f>H594^'CALIBRATION  suppl fig 2'!$Q$15*ABS(B594)*(1/'ESTIMATED CCS suppl fig 2 '!C594+1/'CALIBRATION  suppl fig 2'!$D$5)^0.5</f>
        <v>#DIV/0!</v>
      </c>
    </row>
    <row r="595" spans="1:9">
      <c r="A595" s="52"/>
      <c r="B595" s="1"/>
      <c r="C595" s="1"/>
      <c r="D595" s="189"/>
      <c r="E595" s="187" t="e">
        <f>I595*'CALIBRATION  suppl fig 2'!$Q$17</f>
        <v>#DIV/0!</v>
      </c>
      <c r="F595" s="188" t="e">
        <f>(H595*'CALIBRATION  suppl fig 2'!$Q$32+'CALIBRATION  suppl fig 2'!$Q$33)*ABS(B595)*(1/'ESTIMATED CCS suppl fig 2 '!C595+1/'CALIBRATION  suppl fig 2'!$D$5)^0.5</f>
        <v>#DIV/0!</v>
      </c>
      <c r="H595" s="56">
        <f>D595-0.001*'CALIBRATION  suppl fig 2'!$D$4*A595^0.5</f>
        <v>0</v>
      </c>
      <c r="I595" s="56" t="e">
        <f>H595^'CALIBRATION  suppl fig 2'!$Q$15*ABS(B595)*(1/'ESTIMATED CCS suppl fig 2 '!C595+1/'CALIBRATION  suppl fig 2'!$D$5)^0.5</f>
        <v>#DIV/0!</v>
      </c>
    </row>
    <row r="596" spans="1:9">
      <c r="A596" s="52"/>
      <c r="B596" s="1"/>
      <c r="C596" s="1"/>
      <c r="D596" s="189"/>
      <c r="E596" s="187" t="e">
        <f>I596*'CALIBRATION  suppl fig 2'!$Q$17</f>
        <v>#DIV/0!</v>
      </c>
      <c r="F596" s="188" t="e">
        <f>(H596*'CALIBRATION  suppl fig 2'!$Q$32+'CALIBRATION  suppl fig 2'!$Q$33)*ABS(B596)*(1/'ESTIMATED CCS suppl fig 2 '!C596+1/'CALIBRATION  suppl fig 2'!$D$5)^0.5</f>
        <v>#DIV/0!</v>
      </c>
      <c r="H596" s="56">
        <f>D596-0.001*'CALIBRATION  suppl fig 2'!$D$4*A596^0.5</f>
        <v>0</v>
      </c>
      <c r="I596" s="56" t="e">
        <f>H596^'CALIBRATION  suppl fig 2'!$Q$15*ABS(B596)*(1/'ESTIMATED CCS suppl fig 2 '!C596+1/'CALIBRATION  suppl fig 2'!$D$5)^0.5</f>
        <v>#DIV/0!</v>
      </c>
    </row>
    <row r="597" spans="1:9">
      <c r="A597" s="52"/>
      <c r="B597" s="1"/>
      <c r="C597" s="1"/>
      <c r="D597" s="189"/>
      <c r="E597" s="187" t="e">
        <f>I597*'CALIBRATION  suppl fig 2'!$Q$17</f>
        <v>#DIV/0!</v>
      </c>
      <c r="F597" s="188" t="e">
        <f>(H597*'CALIBRATION  suppl fig 2'!$Q$32+'CALIBRATION  suppl fig 2'!$Q$33)*ABS(B597)*(1/'ESTIMATED CCS suppl fig 2 '!C597+1/'CALIBRATION  suppl fig 2'!$D$5)^0.5</f>
        <v>#DIV/0!</v>
      </c>
      <c r="H597" s="56">
        <f>D597-0.001*'CALIBRATION  suppl fig 2'!$D$4*A597^0.5</f>
        <v>0</v>
      </c>
      <c r="I597" s="56" t="e">
        <f>H597^'CALIBRATION  suppl fig 2'!$Q$15*ABS(B597)*(1/'ESTIMATED CCS suppl fig 2 '!C597+1/'CALIBRATION  suppl fig 2'!$D$5)^0.5</f>
        <v>#DIV/0!</v>
      </c>
    </row>
    <row r="598" spans="1:9">
      <c r="A598" s="52"/>
      <c r="B598" s="1"/>
      <c r="C598" s="1"/>
      <c r="D598" s="189"/>
      <c r="E598" s="187" t="e">
        <f>I598*'CALIBRATION  suppl fig 2'!$Q$17</f>
        <v>#DIV/0!</v>
      </c>
      <c r="F598" s="188" t="e">
        <f>(H598*'CALIBRATION  suppl fig 2'!$Q$32+'CALIBRATION  suppl fig 2'!$Q$33)*ABS(B598)*(1/'ESTIMATED CCS suppl fig 2 '!C598+1/'CALIBRATION  suppl fig 2'!$D$5)^0.5</f>
        <v>#DIV/0!</v>
      </c>
      <c r="H598" s="56">
        <f>D598-0.001*'CALIBRATION  suppl fig 2'!$D$4*A598^0.5</f>
        <v>0</v>
      </c>
      <c r="I598" s="56" t="e">
        <f>H598^'CALIBRATION  suppl fig 2'!$Q$15*ABS(B598)*(1/'ESTIMATED CCS suppl fig 2 '!C598+1/'CALIBRATION  suppl fig 2'!$D$5)^0.5</f>
        <v>#DIV/0!</v>
      </c>
    </row>
    <row r="599" spans="1:9">
      <c r="A599" s="52"/>
      <c r="B599" s="1"/>
      <c r="C599" s="1"/>
      <c r="D599" s="189"/>
      <c r="E599" s="187" t="e">
        <f>I599*'CALIBRATION  suppl fig 2'!$Q$17</f>
        <v>#DIV/0!</v>
      </c>
      <c r="F599" s="188" t="e">
        <f>(H599*'CALIBRATION  suppl fig 2'!$Q$32+'CALIBRATION  suppl fig 2'!$Q$33)*ABS(B599)*(1/'ESTIMATED CCS suppl fig 2 '!C599+1/'CALIBRATION  suppl fig 2'!$D$5)^0.5</f>
        <v>#DIV/0!</v>
      </c>
      <c r="H599" s="56">
        <f>D599-0.001*'CALIBRATION  suppl fig 2'!$D$4*A599^0.5</f>
        <v>0</v>
      </c>
      <c r="I599" s="56" t="e">
        <f>H599^'CALIBRATION  suppl fig 2'!$Q$15*ABS(B599)*(1/'ESTIMATED CCS suppl fig 2 '!C599+1/'CALIBRATION  suppl fig 2'!$D$5)^0.5</f>
        <v>#DIV/0!</v>
      </c>
    </row>
    <row r="600" spans="1:9">
      <c r="A600" s="52"/>
      <c r="B600" s="1"/>
      <c r="C600" s="1"/>
      <c r="D600" s="189"/>
      <c r="E600" s="187" t="e">
        <f>I600*'CALIBRATION  suppl fig 2'!$Q$17</f>
        <v>#DIV/0!</v>
      </c>
      <c r="F600" s="188" t="e">
        <f>(H600*'CALIBRATION  suppl fig 2'!$Q$32+'CALIBRATION  suppl fig 2'!$Q$33)*ABS(B600)*(1/'ESTIMATED CCS suppl fig 2 '!C600+1/'CALIBRATION  suppl fig 2'!$D$5)^0.5</f>
        <v>#DIV/0!</v>
      </c>
      <c r="H600" s="56">
        <f>D600-0.001*'CALIBRATION  suppl fig 2'!$D$4*A600^0.5</f>
        <v>0</v>
      </c>
      <c r="I600" s="56" t="e">
        <f>H600^'CALIBRATION  suppl fig 2'!$Q$15*ABS(B600)*(1/'ESTIMATED CCS suppl fig 2 '!C600+1/'CALIBRATION  suppl fig 2'!$D$5)^0.5</f>
        <v>#DIV/0!</v>
      </c>
    </row>
    <row r="601" spans="1:9">
      <c r="A601" s="52"/>
      <c r="B601" s="1"/>
      <c r="C601" s="1"/>
      <c r="D601" s="189"/>
      <c r="E601" s="187" t="e">
        <f>I601*'CALIBRATION  suppl fig 2'!$Q$17</f>
        <v>#DIV/0!</v>
      </c>
      <c r="F601" s="188" t="e">
        <f>(H601*'CALIBRATION  suppl fig 2'!$Q$32+'CALIBRATION  suppl fig 2'!$Q$33)*ABS(B601)*(1/'ESTIMATED CCS suppl fig 2 '!C601+1/'CALIBRATION  suppl fig 2'!$D$5)^0.5</f>
        <v>#DIV/0!</v>
      </c>
      <c r="H601" s="56">
        <f>D601-0.001*'CALIBRATION  suppl fig 2'!$D$4*A601^0.5</f>
        <v>0</v>
      </c>
      <c r="I601" s="56" t="e">
        <f>H601^'CALIBRATION  suppl fig 2'!$Q$15*ABS(B601)*(1/'ESTIMATED CCS suppl fig 2 '!C601+1/'CALIBRATION  suppl fig 2'!$D$5)^0.5</f>
        <v>#DIV/0!</v>
      </c>
    </row>
    <row r="602" spans="1:9">
      <c r="A602" s="52"/>
      <c r="B602" s="1"/>
      <c r="C602" s="1"/>
      <c r="D602" s="189"/>
      <c r="E602" s="187" t="e">
        <f>I602*'CALIBRATION  suppl fig 2'!$Q$17</f>
        <v>#DIV/0!</v>
      </c>
      <c r="F602" s="188" t="e">
        <f>(H602*'CALIBRATION  suppl fig 2'!$Q$32+'CALIBRATION  suppl fig 2'!$Q$33)*ABS(B602)*(1/'ESTIMATED CCS suppl fig 2 '!C602+1/'CALIBRATION  suppl fig 2'!$D$5)^0.5</f>
        <v>#DIV/0!</v>
      </c>
      <c r="H602" s="56">
        <f>D602-0.001*'CALIBRATION  suppl fig 2'!$D$4*A602^0.5</f>
        <v>0</v>
      </c>
      <c r="I602" s="56" t="e">
        <f>H602^'CALIBRATION  suppl fig 2'!$Q$15*ABS(B602)*(1/'ESTIMATED CCS suppl fig 2 '!C602+1/'CALIBRATION  suppl fig 2'!$D$5)^0.5</f>
        <v>#DIV/0!</v>
      </c>
    </row>
    <row r="603" spans="1:9">
      <c r="A603" s="52"/>
      <c r="B603" s="1"/>
      <c r="C603" s="1"/>
      <c r="D603" s="189"/>
      <c r="E603" s="187" t="e">
        <f>I603*'CALIBRATION  suppl fig 2'!$Q$17</f>
        <v>#DIV/0!</v>
      </c>
      <c r="F603" s="188" t="e">
        <f>(H603*'CALIBRATION  suppl fig 2'!$Q$32+'CALIBRATION  suppl fig 2'!$Q$33)*ABS(B603)*(1/'ESTIMATED CCS suppl fig 2 '!C603+1/'CALIBRATION  suppl fig 2'!$D$5)^0.5</f>
        <v>#DIV/0!</v>
      </c>
      <c r="H603" s="56">
        <f>D603-0.001*'CALIBRATION  suppl fig 2'!$D$4*A603^0.5</f>
        <v>0</v>
      </c>
      <c r="I603" s="56" t="e">
        <f>H603^'CALIBRATION  suppl fig 2'!$Q$15*ABS(B603)*(1/'ESTIMATED CCS suppl fig 2 '!C603+1/'CALIBRATION  suppl fig 2'!$D$5)^0.5</f>
        <v>#DIV/0!</v>
      </c>
    </row>
    <row r="604" spans="1:9">
      <c r="A604" s="52"/>
      <c r="B604" s="1"/>
      <c r="C604" s="1"/>
      <c r="D604" s="189"/>
      <c r="E604" s="187" t="e">
        <f>I604*'CALIBRATION  suppl fig 2'!$Q$17</f>
        <v>#DIV/0!</v>
      </c>
      <c r="F604" s="188" t="e">
        <f>(H604*'CALIBRATION  suppl fig 2'!$Q$32+'CALIBRATION  suppl fig 2'!$Q$33)*ABS(B604)*(1/'ESTIMATED CCS suppl fig 2 '!C604+1/'CALIBRATION  suppl fig 2'!$D$5)^0.5</f>
        <v>#DIV/0!</v>
      </c>
      <c r="H604" s="56">
        <f>D604-0.001*'CALIBRATION  suppl fig 2'!$D$4*A604^0.5</f>
        <v>0</v>
      </c>
      <c r="I604" s="56" t="e">
        <f>H604^'CALIBRATION  suppl fig 2'!$Q$15*ABS(B604)*(1/'ESTIMATED CCS suppl fig 2 '!C604+1/'CALIBRATION  suppl fig 2'!$D$5)^0.5</f>
        <v>#DIV/0!</v>
      </c>
    </row>
    <row r="605" spans="1:9">
      <c r="A605" s="52"/>
      <c r="B605" s="1"/>
      <c r="C605" s="1"/>
      <c r="D605" s="189"/>
      <c r="E605" s="187" t="e">
        <f>I605*'CALIBRATION  suppl fig 2'!$Q$17</f>
        <v>#DIV/0!</v>
      </c>
      <c r="F605" s="188" t="e">
        <f>(H605*'CALIBRATION  suppl fig 2'!$Q$32+'CALIBRATION  suppl fig 2'!$Q$33)*ABS(B605)*(1/'ESTIMATED CCS suppl fig 2 '!C605+1/'CALIBRATION  suppl fig 2'!$D$5)^0.5</f>
        <v>#DIV/0!</v>
      </c>
      <c r="H605" s="56">
        <f>D605-0.001*'CALIBRATION  suppl fig 2'!$D$4*A605^0.5</f>
        <v>0</v>
      </c>
      <c r="I605" s="56" t="e">
        <f>H605^'CALIBRATION  suppl fig 2'!$Q$15*ABS(B605)*(1/'ESTIMATED CCS suppl fig 2 '!C605+1/'CALIBRATION  suppl fig 2'!$D$5)^0.5</f>
        <v>#DIV/0!</v>
      </c>
    </row>
    <row r="606" spans="1:9">
      <c r="A606" s="52"/>
      <c r="B606" s="1"/>
      <c r="C606" s="1"/>
      <c r="D606" s="189"/>
      <c r="E606" s="187" t="e">
        <f>I606*'CALIBRATION  suppl fig 2'!$Q$17</f>
        <v>#DIV/0!</v>
      </c>
      <c r="F606" s="188" t="e">
        <f>(H606*'CALIBRATION  suppl fig 2'!$Q$32+'CALIBRATION  suppl fig 2'!$Q$33)*ABS(B606)*(1/'ESTIMATED CCS suppl fig 2 '!C606+1/'CALIBRATION  suppl fig 2'!$D$5)^0.5</f>
        <v>#DIV/0!</v>
      </c>
      <c r="H606" s="56">
        <f>D606-0.001*'CALIBRATION  suppl fig 2'!$D$4*A606^0.5</f>
        <v>0</v>
      </c>
      <c r="I606" s="56" t="e">
        <f>H606^'CALIBRATION  suppl fig 2'!$Q$15*ABS(B606)*(1/'ESTIMATED CCS suppl fig 2 '!C606+1/'CALIBRATION  suppl fig 2'!$D$5)^0.5</f>
        <v>#DIV/0!</v>
      </c>
    </row>
    <row r="607" spans="1:9">
      <c r="A607" s="52"/>
      <c r="B607" s="1"/>
      <c r="C607" s="1"/>
      <c r="D607" s="189"/>
      <c r="E607" s="187" t="e">
        <f>I607*'CALIBRATION  suppl fig 2'!$Q$17</f>
        <v>#DIV/0!</v>
      </c>
      <c r="F607" s="188" t="e">
        <f>(H607*'CALIBRATION  suppl fig 2'!$Q$32+'CALIBRATION  suppl fig 2'!$Q$33)*ABS(B607)*(1/'ESTIMATED CCS suppl fig 2 '!C607+1/'CALIBRATION  suppl fig 2'!$D$5)^0.5</f>
        <v>#DIV/0!</v>
      </c>
      <c r="H607" s="56">
        <f>D607-0.001*'CALIBRATION  suppl fig 2'!$D$4*A607^0.5</f>
        <v>0</v>
      </c>
      <c r="I607" s="56" t="e">
        <f>H607^'CALIBRATION  suppl fig 2'!$Q$15*ABS(B607)*(1/'ESTIMATED CCS suppl fig 2 '!C607+1/'CALIBRATION  suppl fig 2'!$D$5)^0.5</f>
        <v>#DIV/0!</v>
      </c>
    </row>
    <row r="608" spans="1:9">
      <c r="A608" s="52"/>
      <c r="B608" s="1"/>
      <c r="C608" s="1"/>
      <c r="D608" s="189"/>
      <c r="E608" s="187" t="e">
        <f>I608*'CALIBRATION  suppl fig 2'!$Q$17</f>
        <v>#DIV/0!</v>
      </c>
      <c r="F608" s="188" t="e">
        <f>(H608*'CALIBRATION  suppl fig 2'!$Q$32+'CALIBRATION  suppl fig 2'!$Q$33)*ABS(B608)*(1/'ESTIMATED CCS suppl fig 2 '!C608+1/'CALIBRATION  suppl fig 2'!$D$5)^0.5</f>
        <v>#DIV/0!</v>
      </c>
      <c r="H608" s="56">
        <f>D608-0.001*'CALIBRATION  suppl fig 2'!$D$4*A608^0.5</f>
        <v>0</v>
      </c>
      <c r="I608" s="56" t="e">
        <f>H608^'CALIBRATION  suppl fig 2'!$Q$15*ABS(B608)*(1/'ESTIMATED CCS suppl fig 2 '!C608+1/'CALIBRATION  suppl fig 2'!$D$5)^0.5</f>
        <v>#DIV/0!</v>
      </c>
    </row>
    <row r="609" spans="1:9">
      <c r="A609" s="52"/>
      <c r="B609" s="1"/>
      <c r="C609" s="1"/>
      <c r="D609" s="189"/>
      <c r="E609" s="187" t="e">
        <f>I609*'CALIBRATION  suppl fig 2'!$Q$17</f>
        <v>#DIV/0!</v>
      </c>
      <c r="F609" s="188" t="e">
        <f>(H609*'CALIBRATION  suppl fig 2'!$Q$32+'CALIBRATION  suppl fig 2'!$Q$33)*ABS(B609)*(1/'ESTIMATED CCS suppl fig 2 '!C609+1/'CALIBRATION  suppl fig 2'!$D$5)^0.5</f>
        <v>#DIV/0!</v>
      </c>
      <c r="H609" s="56">
        <f>D609-0.001*'CALIBRATION  suppl fig 2'!$D$4*A609^0.5</f>
        <v>0</v>
      </c>
      <c r="I609" s="56" t="e">
        <f>H609^'CALIBRATION  suppl fig 2'!$Q$15*ABS(B609)*(1/'ESTIMATED CCS suppl fig 2 '!C609+1/'CALIBRATION  suppl fig 2'!$D$5)^0.5</f>
        <v>#DIV/0!</v>
      </c>
    </row>
    <row r="610" spans="1:9">
      <c r="A610" s="52"/>
      <c r="B610" s="1"/>
      <c r="C610" s="1"/>
      <c r="D610" s="189"/>
      <c r="E610" s="187" t="e">
        <f>I610*'CALIBRATION  suppl fig 2'!$Q$17</f>
        <v>#DIV/0!</v>
      </c>
      <c r="F610" s="188" t="e">
        <f>(H610*'CALIBRATION  suppl fig 2'!$Q$32+'CALIBRATION  suppl fig 2'!$Q$33)*ABS(B610)*(1/'ESTIMATED CCS suppl fig 2 '!C610+1/'CALIBRATION  suppl fig 2'!$D$5)^0.5</f>
        <v>#DIV/0!</v>
      </c>
      <c r="H610" s="56">
        <f>D610-0.001*'CALIBRATION  suppl fig 2'!$D$4*A610^0.5</f>
        <v>0</v>
      </c>
      <c r="I610" s="56" t="e">
        <f>H610^'CALIBRATION  suppl fig 2'!$Q$15*ABS(B610)*(1/'ESTIMATED CCS suppl fig 2 '!C610+1/'CALIBRATION  suppl fig 2'!$D$5)^0.5</f>
        <v>#DIV/0!</v>
      </c>
    </row>
    <row r="611" spans="1:9">
      <c r="A611" s="52"/>
      <c r="B611" s="1"/>
      <c r="C611" s="1"/>
      <c r="D611" s="189"/>
      <c r="E611" s="187" t="e">
        <f>I611*'CALIBRATION  suppl fig 2'!$Q$17</f>
        <v>#DIV/0!</v>
      </c>
      <c r="F611" s="188" t="e">
        <f>(H611*'CALIBRATION  suppl fig 2'!$Q$32+'CALIBRATION  suppl fig 2'!$Q$33)*ABS(B611)*(1/'ESTIMATED CCS suppl fig 2 '!C611+1/'CALIBRATION  suppl fig 2'!$D$5)^0.5</f>
        <v>#DIV/0!</v>
      </c>
      <c r="H611" s="56">
        <f>D611-0.001*'CALIBRATION  suppl fig 2'!$D$4*A611^0.5</f>
        <v>0</v>
      </c>
      <c r="I611" s="56" t="e">
        <f>H611^'CALIBRATION  suppl fig 2'!$Q$15*ABS(B611)*(1/'ESTIMATED CCS suppl fig 2 '!C611+1/'CALIBRATION  suppl fig 2'!$D$5)^0.5</f>
        <v>#DIV/0!</v>
      </c>
    </row>
    <row r="612" spans="1:9">
      <c r="A612" s="52"/>
      <c r="B612" s="1"/>
      <c r="C612" s="1"/>
      <c r="D612" s="189"/>
      <c r="E612" s="187" t="e">
        <f>I612*'CALIBRATION  suppl fig 2'!$Q$17</f>
        <v>#DIV/0!</v>
      </c>
      <c r="F612" s="188" t="e">
        <f>(H612*'CALIBRATION  suppl fig 2'!$Q$32+'CALIBRATION  suppl fig 2'!$Q$33)*ABS(B612)*(1/'ESTIMATED CCS suppl fig 2 '!C612+1/'CALIBRATION  suppl fig 2'!$D$5)^0.5</f>
        <v>#DIV/0!</v>
      </c>
      <c r="H612" s="56">
        <f>D612-0.001*'CALIBRATION  suppl fig 2'!$D$4*A612^0.5</f>
        <v>0</v>
      </c>
      <c r="I612" s="56" t="e">
        <f>H612^'CALIBRATION  suppl fig 2'!$Q$15*ABS(B612)*(1/'ESTIMATED CCS suppl fig 2 '!C612+1/'CALIBRATION  suppl fig 2'!$D$5)^0.5</f>
        <v>#DIV/0!</v>
      </c>
    </row>
    <row r="613" spans="1:9">
      <c r="A613" s="52"/>
      <c r="B613" s="1"/>
      <c r="C613" s="1"/>
      <c r="D613" s="189"/>
      <c r="E613" s="187" t="e">
        <f>I613*'CALIBRATION  suppl fig 2'!$Q$17</f>
        <v>#DIV/0!</v>
      </c>
      <c r="F613" s="188" t="e">
        <f>(H613*'CALIBRATION  suppl fig 2'!$Q$32+'CALIBRATION  suppl fig 2'!$Q$33)*ABS(B613)*(1/'ESTIMATED CCS suppl fig 2 '!C613+1/'CALIBRATION  suppl fig 2'!$D$5)^0.5</f>
        <v>#DIV/0!</v>
      </c>
      <c r="H613" s="56">
        <f>D613-0.001*'CALIBRATION  suppl fig 2'!$D$4*A613^0.5</f>
        <v>0</v>
      </c>
      <c r="I613" s="56" t="e">
        <f>H613^'CALIBRATION  suppl fig 2'!$Q$15*ABS(B613)*(1/'ESTIMATED CCS suppl fig 2 '!C613+1/'CALIBRATION  suppl fig 2'!$D$5)^0.5</f>
        <v>#DIV/0!</v>
      </c>
    </row>
    <row r="614" spans="1:9">
      <c r="A614" s="52"/>
      <c r="B614" s="1"/>
      <c r="C614" s="1"/>
      <c r="D614" s="189"/>
      <c r="E614" s="187" t="e">
        <f>I614*'CALIBRATION  suppl fig 2'!$Q$17</f>
        <v>#DIV/0!</v>
      </c>
      <c r="F614" s="188" t="e">
        <f>(H614*'CALIBRATION  suppl fig 2'!$Q$32+'CALIBRATION  suppl fig 2'!$Q$33)*ABS(B614)*(1/'ESTIMATED CCS suppl fig 2 '!C614+1/'CALIBRATION  suppl fig 2'!$D$5)^0.5</f>
        <v>#DIV/0!</v>
      </c>
      <c r="H614" s="56">
        <f>D614-0.001*'CALIBRATION  suppl fig 2'!$D$4*A614^0.5</f>
        <v>0</v>
      </c>
      <c r="I614" s="56" t="e">
        <f>H614^'CALIBRATION  suppl fig 2'!$Q$15*ABS(B614)*(1/'ESTIMATED CCS suppl fig 2 '!C614+1/'CALIBRATION  suppl fig 2'!$D$5)^0.5</f>
        <v>#DIV/0!</v>
      </c>
    </row>
    <row r="615" spans="1:9">
      <c r="A615" s="52"/>
      <c r="B615" s="1"/>
      <c r="C615" s="1"/>
      <c r="D615" s="189"/>
      <c r="E615" s="187" t="e">
        <f>I615*'CALIBRATION  suppl fig 2'!$Q$17</f>
        <v>#DIV/0!</v>
      </c>
      <c r="F615" s="188" t="e">
        <f>(H615*'CALIBRATION  suppl fig 2'!$Q$32+'CALIBRATION  suppl fig 2'!$Q$33)*ABS(B615)*(1/'ESTIMATED CCS suppl fig 2 '!C615+1/'CALIBRATION  suppl fig 2'!$D$5)^0.5</f>
        <v>#DIV/0!</v>
      </c>
      <c r="H615" s="56">
        <f>D615-0.001*'CALIBRATION  suppl fig 2'!$D$4*A615^0.5</f>
        <v>0</v>
      </c>
      <c r="I615" s="56" t="e">
        <f>H615^'CALIBRATION  suppl fig 2'!$Q$15*ABS(B615)*(1/'ESTIMATED CCS suppl fig 2 '!C615+1/'CALIBRATION  suppl fig 2'!$D$5)^0.5</f>
        <v>#DIV/0!</v>
      </c>
    </row>
    <row r="616" spans="1:9">
      <c r="A616" s="52"/>
      <c r="B616" s="1"/>
      <c r="C616" s="1"/>
      <c r="D616" s="189"/>
      <c r="E616" s="187" t="e">
        <f>I616*'CALIBRATION  suppl fig 2'!$Q$17</f>
        <v>#DIV/0!</v>
      </c>
      <c r="F616" s="188" t="e">
        <f>(H616*'CALIBRATION  suppl fig 2'!$Q$32+'CALIBRATION  suppl fig 2'!$Q$33)*ABS(B616)*(1/'ESTIMATED CCS suppl fig 2 '!C616+1/'CALIBRATION  suppl fig 2'!$D$5)^0.5</f>
        <v>#DIV/0!</v>
      </c>
      <c r="H616" s="56">
        <f>D616-0.001*'CALIBRATION  suppl fig 2'!$D$4*A616^0.5</f>
        <v>0</v>
      </c>
      <c r="I616" s="56" t="e">
        <f>H616^'CALIBRATION  suppl fig 2'!$Q$15*ABS(B616)*(1/'ESTIMATED CCS suppl fig 2 '!C616+1/'CALIBRATION  suppl fig 2'!$D$5)^0.5</f>
        <v>#DIV/0!</v>
      </c>
    </row>
    <row r="617" spans="1:9">
      <c r="A617" s="52"/>
      <c r="B617" s="1"/>
      <c r="C617" s="1"/>
      <c r="D617" s="189"/>
      <c r="E617" s="187" t="e">
        <f>I617*'CALIBRATION  suppl fig 2'!$Q$17</f>
        <v>#DIV/0!</v>
      </c>
      <c r="F617" s="188" t="e">
        <f>(H617*'CALIBRATION  suppl fig 2'!$Q$32+'CALIBRATION  suppl fig 2'!$Q$33)*ABS(B617)*(1/'ESTIMATED CCS suppl fig 2 '!C617+1/'CALIBRATION  suppl fig 2'!$D$5)^0.5</f>
        <v>#DIV/0!</v>
      </c>
      <c r="H617" s="56">
        <f>D617-0.001*'CALIBRATION  suppl fig 2'!$D$4*A617^0.5</f>
        <v>0</v>
      </c>
      <c r="I617" s="56" t="e">
        <f>H617^'CALIBRATION  suppl fig 2'!$Q$15*ABS(B617)*(1/'ESTIMATED CCS suppl fig 2 '!C617+1/'CALIBRATION  suppl fig 2'!$D$5)^0.5</f>
        <v>#DIV/0!</v>
      </c>
    </row>
    <row r="618" spans="1:9">
      <c r="A618" s="52"/>
      <c r="B618" s="1"/>
      <c r="C618" s="1"/>
      <c r="D618" s="189"/>
      <c r="E618" s="187" t="e">
        <f>I618*'CALIBRATION  suppl fig 2'!$Q$17</f>
        <v>#DIV/0!</v>
      </c>
      <c r="F618" s="188" t="e">
        <f>(H618*'CALIBRATION  suppl fig 2'!$Q$32+'CALIBRATION  suppl fig 2'!$Q$33)*ABS(B618)*(1/'ESTIMATED CCS suppl fig 2 '!C618+1/'CALIBRATION  suppl fig 2'!$D$5)^0.5</f>
        <v>#DIV/0!</v>
      </c>
      <c r="H618" s="56">
        <f>D618-0.001*'CALIBRATION  suppl fig 2'!$D$4*A618^0.5</f>
        <v>0</v>
      </c>
      <c r="I618" s="56" t="e">
        <f>H618^'CALIBRATION  suppl fig 2'!$Q$15*ABS(B618)*(1/'ESTIMATED CCS suppl fig 2 '!C618+1/'CALIBRATION  suppl fig 2'!$D$5)^0.5</f>
        <v>#DIV/0!</v>
      </c>
    </row>
    <row r="619" spans="1:9">
      <c r="A619" s="52"/>
      <c r="B619" s="1"/>
      <c r="C619" s="1"/>
      <c r="D619" s="189"/>
      <c r="E619" s="187" t="e">
        <f>I619*'CALIBRATION  suppl fig 2'!$Q$17</f>
        <v>#DIV/0!</v>
      </c>
      <c r="F619" s="188" t="e">
        <f>(H619*'CALIBRATION  suppl fig 2'!$Q$32+'CALIBRATION  suppl fig 2'!$Q$33)*ABS(B619)*(1/'ESTIMATED CCS suppl fig 2 '!C619+1/'CALIBRATION  suppl fig 2'!$D$5)^0.5</f>
        <v>#DIV/0!</v>
      </c>
      <c r="H619" s="56">
        <f>D619-0.001*'CALIBRATION  suppl fig 2'!$D$4*A619^0.5</f>
        <v>0</v>
      </c>
      <c r="I619" s="56" t="e">
        <f>H619^'CALIBRATION  suppl fig 2'!$Q$15*ABS(B619)*(1/'ESTIMATED CCS suppl fig 2 '!C619+1/'CALIBRATION  suppl fig 2'!$D$5)^0.5</f>
        <v>#DIV/0!</v>
      </c>
    </row>
    <row r="620" spans="1:9">
      <c r="A620" s="52"/>
      <c r="B620" s="1"/>
      <c r="C620" s="1"/>
      <c r="D620" s="189"/>
      <c r="E620" s="187" t="e">
        <f>I620*'CALIBRATION  suppl fig 2'!$Q$17</f>
        <v>#DIV/0!</v>
      </c>
      <c r="F620" s="188" t="e">
        <f>(H620*'CALIBRATION  suppl fig 2'!$Q$32+'CALIBRATION  suppl fig 2'!$Q$33)*ABS(B620)*(1/'ESTIMATED CCS suppl fig 2 '!C620+1/'CALIBRATION  suppl fig 2'!$D$5)^0.5</f>
        <v>#DIV/0!</v>
      </c>
      <c r="H620" s="56">
        <f>D620-0.001*'CALIBRATION  suppl fig 2'!$D$4*A620^0.5</f>
        <v>0</v>
      </c>
      <c r="I620" s="56" t="e">
        <f>H620^'CALIBRATION  suppl fig 2'!$Q$15*ABS(B620)*(1/'ESTIMATED CCS suppl fig 2 '!C620+1/'CALIBRATION  suppl fig 2'!$D$5)^0.5</f>
        <v>#DIV/0!</v>
      </c>
    </row>
    <row r="621" spans="1:9">
      <c r="A621" s="52"/>
      <c r="B621" s="1"/>
      <c r="C621" s="1"/>
      <c r="D621" s="189"/>
      <c r="E621" s="187" t="e">
        <f>I621*'CALIBRATION  suppl fig 2'!$Q$17</f>
        <v>#DIV/0!</v>
      </c>
      <c r="F621" s="188" t="e">
        <f>(H621*'CALIBRATION  suppl fig 2'!$Q$32+'CALIBRATION  suppl fig 2'!$Q$33)*ABS(B621)*(1/'ESTIMATED CCS suppl fig 2 '!C621+1/'CALIBRATION  suppl fig 2'!$D$5)^0.5</f>
        <v>#DIV/0!</v>
      </c>
      <c r="H621" s="56">
        <f>D621-0.001*'CALIBRATION  suppl fig 2'!$D$4*A621^0.5</f>
        <v>0</v>
      </c>
      <c r="I621" s="56" t="e">
        <f>H621^'CALIBRATION  suppl fig 2'!$Q$15*ABS(B621)*(1/'ESTIMATED CCS suppl fig 2 '!C621+1/'CALIBRATION  suppl fig 2'!$D$5)^0.5</f>
        <v>#DIV/0!</v>
      </c>
    </row>
    <row r="622" spans="1:9">
      <c r="A622" s="52"/>
      <c r="B622" s="1"/>
      <c r="C622" s="1"/>
      <c r="D622" s="189"/>
      <c r="E622" s="187" t="e">
        <f>I622*'CALIBRATION  suppl fig 2'!$Q$17</f>
        <v>#DIV/0!</v>
      </c>
      <c r="F622" s="188" t="e">
        <f>(H622*'CALIBRATION  suppl fig 2'!$Q$32+'CALIBRATION  suppl fig 2'!$Q$33)*ABS(B622)*(1/'ESTIMATED CCS suppl fig 2 '!C622+1/'CALIBRATION  suppl fig 2'!$D$5)^0.5</f>
        <v>#DIV/0!</v>
      </c>
      <c r="H622" s="56">
        <f>D622-0.001*'CALIBRATION  suppl fig 2'!$D$4*A622^0.5</f>
        <v>0</v>
      </c>
      <c r="I622" s="56" t="e">
        <f>H622^'CALIBRATION  suppl fig 2'!$Q$15*ABS(B622)*(1/'ESTIMATED CCS suppl fig 2 '!C622+1/'CALIBRATION  suppl fig 2'!$D$5)^0.5</f>
        <v>#DIV/0!</v>
      </c>
    </row>
    <row r="623" spans="1:9">
      <c r="A623" s="52"/>
      <c r="B623" s="1"/>
      <c r="C623" s="1"/>
      <c r="D623" s="189"/>
      <c r="E623" s="187" t="e">
        <f>I623*'CALIBRATION  suppl fig 2'!$Q$17</f>
        <v>#DIV/0!</v>
      </c>
      <c r="F623" s="188" t="e">
        <f>(H623*'CALIBRATION  suppl fig 2'!$Q$32+'CALIBRATION  suppl fig 2'!$Q$33)*ABS(B623)*(1/'ESTIMATED CCS suppl fig 2 '!C623+1/'CALIBRATION  suppl fig 2'!$D$5)^0.5</f>
        <v>#DIV/0!</v>
      </c>
      <c r="H623" s="56">
        <f>D623-0.001*'CALIBRATION  suppl fig 2'!$D$4*A623^0.5</f>
        <v>0</v>
      </c>
      <c r="I623" s="56" t="e">
        <f>H623^'CALIBRATION  suppl fig 2'!$Q$15*ABS(B623)*(1/'ESTIMATED CCS suppl fig 2 '!C623+1/'CALIBRATION  suppl fig 2'!$D$5)^0.5</f>
        <v>#DIV/0!</v>
      </c>
    </row>
    <row r="624" spans="1:9">
      <c r="A624" s="52"/>
      <c r="B624" s="1"/>
      <c r="C624" s="1"/>
      <c r="D624" s="189"/>
      <c r="E624" s="187" t="e">
        <f>I624*'CALIBRATION  suppl fig 2'!$Q$17</f>
        <v>#DIV/0!</v>
      </c>
      <c r="F624" s="188" t="e">
        <f>(H624*'CALIBRATION  suppl fig 2'!$Q$32+'CALIBRATION  suppl fig 2'!$Q$33)*ABS(B624)*(1/'ESTIMATED CCS suppl fig 2 '!C624+1/'CALIBRATION  suppl fig 2'!$D$5)^0.5</f>
        <v>#DIV/0!</v>
      </c>
      <c r="H624" s="56">
        <f>D624-0.001*'CALIBRATION  suppl fig 2'!$D$4*A624^0.5</f>
        <v>0</v>
      </c>
      <c r="I624" s="56" t="e">
        <f>H624^'CALIBRATION  suppl fig 2'!$Q$15*ABS(B624)*(1/'ESTIMATED CCS suppl fig 2 '!C624+1/'CALIBRATION  suppl fig 2'!$D$5)^0.5</f>
        <v>#DIV/0!</v>
      </c>
    </row>
    <row r="625" spans="1:9">
      <c r="A625" s="52"/>
      <c r="B625" s="1"/>
      <c r="C625" s="1"/>
      <c r="D625" s="189"/>
      <c r="E625" s="187" t="e">
        <f>I625*'CALIBRATION  suppl fig 2'!$Q$17</f>
        <v>#DIV/0!</v>
      </c>
      <c r="F625" s="188" t="e">
        <f>(H625*'CALIBRATION  suppl fig 2'!$Q$32+'CALIBRATION  suppl fig 2'!$Q$33)*ABS(B625)*(1/'ESTIMATED CCS suppl fig 2 '!C625+1/'CALIBRATION  suppl fig 2'!$D$5)^0.5</f>
        <v>#DIV/0!</v>
      </c>
      <c r="H625" s="56">
        <f>D625-0.001*'CALIBRATION  suppl fig 2'!$D$4*A625^0.5</f>
        <v>0</v>
      </c>
      <c r="I625" s="56" t="e">
        <f>H625^'CALIBRATION  suppl fig 2'!$Q$15*ABS(B625)*(1/'ESTIMATED CCS suppl fig 2 '!C625+1/'CALIBRATION  suppl fig 2'!$D$5)^0.5</f>
        <v>#DIV/0!</v>
      </c>
    </row>
    <row r="626" spans="1:9">
      <c r="A626" s="52"/>
      <c r="B626" s="1"/>
      <c r="C626" s="1"/>
      <c r="D626" s="189"/>
      <c r="E626" s="187" t="e">
        <f>I626*'CALIBRATION  suppl fig 2'!$Q$17</f>
        <v>#DIV/0!</v>
      </c>
      <c r="F626" s="188" t="e">
        <f>(H626*'CALIBRATION  suppl fig 2'!$Q$32+'CALIBRATION  suppl fig 2'!$Q$33)*ABS(B626)*(1/'ESTIMATED CCS suppl fig 2 '!C626+1/'CALIBRATION  suppl fig 2'!$D$5)^0.5</f>
        <v>#DIV/0!</v>
      </c>
      <c r="H626" s="56">
        <f>D626-0.001*'CALIBRATION  suppl fig 2'!$D$4*A626^0.5</f>
        <v>0</v>
      </c>
      <c r="I626" s="56" t="e">
        <f>H626^'CALIBRATION  suppl fig 2'!$Q$15*ABS(B626)*(1/'ESTIMATED CCS suppl fig 2 '!C626+1/'CALIBRATION  suppl fig 2'!$D$5)^0.5</f>
        <v>#DIV/0!</v>
      </c>
    </row>
    <row r="627" spans="1:9">
      <c r="A627" s="52"/>
      <c r="B627" s="1"/>
      <c r="C627" s="1"/>
      <c r="D627" s="189"/>
      <c r="E627" s="187" t="e">
        <f>I627*'CALIBRATION  suppl fig 2'!$Q$17</f>
        <v>#DIV/0!</v>
      </c>
      <c r="F627" s="188" t="e">
        <f>(H627*'CALIBRATION  suppl fig 2'!$Q$32+'CALIBRATION  suppl fig 2'!$Q$33)*ABS(B627)*(1/'ESTIMATED CCS suppl fig 2 '!C627+1/'CALIBRATION  suppl fig 2'!$D$5)^0.5</f>
        <v>#DIV/0!</v>
      </c>
      <c r="H627" s="56">
        <f>D627-0.001*'CALIBRATION  suppl fig 2'!$D$4*A627^0.5</f>
        <v>0</v>
      </c>
      <c r="I627" s="56" t="e">
        <f>H627^'CALIBRATION  suppl fig 2'!$Q$15*ABS(B627)*(1/'ESTIMATED CCS suppl fig 2 '!C627+1/'CALIBRATION  suppl fig 2'!$D$5)^0.5</f>
        <v>#DIV/0!</v>
      </c>
    </row>
    <row r="628" spans="1:9">
      <c r="A628" s="52"/>
      <c r="B628" s="1"/>
      <c r="C628" s="1"/>
      <c r="D628" s="189"/>
      <c r="E628" s="187" t="e">
        <f>I628*'CALIBRATION  suppl fig 2'!$Q$17</f>
        <v>#DIV/0!</v>
      </c>
      <c r="F628" s="188" t="e">
        <f>(H628*'CALIBRATION  suppl fig 2'!$Q$32+'CALIBRATION  suppl fig 2'!$Q$33)*ABS(B628)*(1/'ESTIMATED CCS suppl fig 2 '!C628+1/'CALIBRATION  suppl fig 2'!$D$5)^0.5</f>
        <v>#DIV/0!</v>
      </c>
      <c r="H628" s="56">
        <f>D628-0.001*'CALIBRATION  suppl fig 2'!$D$4*A628^0.5</f>
        <v>0</v>
      </c>
      <c r="I628" s="56" t="e">
        <f>H628^'CALIBRATION  suppl fig 2'!$Q$15*ABS(B628)*(1/'ESTIMATED CCS suppl fig 2 '!C628+1/'CALIBRATION  suppl fig 2'!$D$5)^0.5</f>
        <v>#DIV/0!</v>
      </c>
    </row>
    <row r="629" spans="1:9">
      <c r="A629" s="52"/>
      <c r="B629" s="1"/>
      <c r="C629" s="1"/>
      <c r="D629" s="189"/>
      <c r="E629" s="187" t="e">
        <f>I629*'CALIBRATION  suppl fig 2'!$Q$17</f>
        <v>#DIV/0!</v>
      </c>
      <c r="F629" s="188" t="e">
        <f>(H629*'CALIBRATION  suppl fig 2'!$Q$32+'CALIBRATION  suppl fig 2'!$Q$33)*ABS(B629)*(1/'ESTIMATED CCS suppl fig 2 '!C629+1/'CALIBRATION  suppl fig 2'!$D$5)^0.5</f>
        <v>#DIV/0!</v>
      </c>
      <c r="H629" s="56">
        <f>D629-0.001*'CALIBRATION  suppl fig 2'!$D$4*A629^0.5</f>
        <v>0</v>
      </c>
      <c r="I629" s="56" t="e">
        <f>H629^'CALIBRATION  suppl fig 2'!$Q$15*ABS(B629)*(1/'ESTIMATED CCS suppl fig 2 '!C629+1/'CALIBRATION  suppl fig 2'!$D$5)^0.5</f>
        <v>#DIV/0!</v>
      </c>
    </row>
    <row r="630" spans="1:9">
      <c r="A630" s="52"/>
      <c r="B630" s="1"/>
      <c r="C630" s="1"/>
      <c r="D630" s="189"/>
      <c r="E630" s="187" t="e">
        <f>I630*'CALIBRATION  suppl fig 2'!$Q$17</f>
        <v>#DIV/0!</v>
      </c>
      <c r="F630" s="188" t="e">
        <f>(H630*'CALIBRATION  suppl fig 2'!$Q$32+'CALIBRATION  suppl fig 2'!$Q$33)*ABS(B630)*(1/'ESTIMATED CCS suppl fig 2 '!C630+1/'CALIBRATION  suppl fig 2'!$D$5)^0.5</f>
        <v>#DIV/0!</v>
      </c>
      <c r="H630" s="56">
        <f>D630-0.001*'CALIBRATION  suppl fig 2'!$D$4*A630^0.5</f>
        <v>0</v>
      </c>
      <c r="I630" s="56" t="e">
        <f>H630^'CALIBRATION  suppl fig 2'!$Q$15*ABS(B630)*(1/'ESTIMATED CCS suppl fig 2 '!C630+1/'CALIBRATION  suppl fig 2'!$D$5)^0.5</f>
        <v>#DIV/0!</v>
      </c>
    </row>
    <row r="631" spans="1:9">
      <c r="A631" s="52"/>
      <c r="B631" s="1"/>
      <c r="C631" s="1"/>
      <c r="D631" s="189"/>
      <c r="E631" s="187" t="e">
        <f>I631*'CALIBRATION  suppl fig 2'!$Q$17</f>
        <v>#DIV/0!</v>
      </c>
      <c r="F631" s="188" t="e">
        <f>(H631*'CALIBRATION  suppl fig 2'!$Q$32+'CALIBRATION  suppl fig 2'!$Q$33)*ABS(B631)*(1/'ESTIMATED CCS suppl fig 2 '!C631+1/'CALIBRATION  suppl fig 2'!$D$5)^0.5</f>
        <v>#DIV/0!</v>
      </c>
      <c r="H631" s="56">
        <f>D631-0.001*'CALIBRATION  suppl fig 2'!$D$4*A631^0.5</f>
        <v>0</v>
      </c>
      <c r="I631" s="56" t="e">
        <f>H631^'CALIBRATION  suppl fig 2'!$Q$15*ABS(B631)*(1/'ESTIMATED CCS suppl fig 2 '!C631+1/'CALIBRATION  suppl fig 2'!$D$5)^0.5</f>
        <v>#DIV/0!</v>
      </c>
    </row>
    <row r="632" spans="1:9">
      <c r="A632" s="52"/>
      <c r="B632" s="1"/>
      <c r="C632" s="1"/>
      <c r="D632" s="189"/>
      <c r="E632" s="187" t="e">
        <f>I632*'CALIBRATION  suppl fig 2'!$Q$17</f>
        <v>#DIV/0!</v>
      </c>
      <c r="F632" s="188" t="e">
        <f>(H632*'CALIBRATION  suppl fig 2'!$Q$32+'CALIBRATION  suppl fig 2'!$Q$33)*ABS(B632)*(1/'ESTIMATED CCS suppl fig 2 '!C632+1/'CALIBRATION  suppl fig 2'!$D$5)^0.5</f>
        <v>#DIV/0!</v>
      </c>
      <c r="H632" s="56">
        <f>D632-0.001*'CALIBRATION  suppl fig 2'!$D$4*A632^0.5</f>
        <v>0</v>
      </c>
      <c r="I632" s="56" t="e">
        <f>H632^'CALIBRATION  suppl fig 2'!$Q$15*ABS(B632)*(1/'ESTIMATED CCS suppl fig 2 '!C632+1/'CALIBRATION  suppl fig 2'!$D$5)^0.5</f>
        <v>#DIV/0!</v>
      </c>
    </row>
    <row r="633" spans="1:9">
      <c r="A633" s="52"/>
      <c r="B633" s="1"/>
      <c r="C633" s="1"/>
      <c r="D633" s="189"/>
      <c r="E633" s="187" t="e">
        <f>I633*'CALIBRATION  suppl fig 2'!$Q$17</f>
        <v>#DIV/0!</v>
      </c>
      <c r="F633" s="188" t="e">
        <f>(H633*'CALIBRATION  suppl fig 2'!$Q$32+'CALIBRATION  suppl fig 2'!$Q$33)*ABS(B633)*(1/'ESTIMATED CCS suppl fig 2 '!C633+1/'CALIBRATION  suppl fig 2'!$D$5)^0.5</f>
        <v>#DIV/0!</v>
      </c>
      <c r="H633" s="56">
        <f>D633-0.001*'CALIBRATION  suppl fig 2'!$D$4*A633^0.5</f>
        <v>0</v>
      </c>
      <c r="I633" s="56" t="e">
        <f>H633^'CALIBRATION  suppl fig 2'!$Q$15*ABS(B633)*(1/'ESTIMATED CCS suppl fig 2 '!C633+1/'CALIBRATION  suppl fig 2'!$D$5)^0.5</f>
        <v>#DIV/0!</v>
      </c>
    </row>
    <row r="634" spans="1:9">
      <c r="A634" s="52"/>
      <c r="B634" s="1"/>
      <c r="C634" s="1"/>
      <c r="D634" s="189"/>
      <c r="E634" s="187" t="e">
        <f>I634*'CALIBRATION  suppl fig 2'!$Q$17</f>
        <v>#DIV/0!</v>
      </c>
      <c r="F634" s="188" t="e">
        <f>(H634*'CALIBRATION  suppl fig 2'!$Q$32+'CALIBRATION  suppl fig 2'!$Q$33)*ABS(B634)*(1/'ESTIMATED CCS suppl fig 2 '!C634+1/'CALIBRATION  suppl fig 2'!$D$5)^0.5</f>
        <v>#DIV/0!</v>
      </c>
      <c r="H634" s="56">
        <f>D634-0.001*'CALIBRATION  suppl fig 2'!$D$4*A634^0.5</f>
        <v>0</v>
      </c>
      <c r="I634" s="56" t="e">
        <f>H634^'CALIBRATION  suppl fig 2'!$Q$15*ABS(B634)*(1/'ESTIMATED CCS suppl fig 2 '!C634+1/'CALIBRATION  suppl fig 2'!$D$5)^0.5</f>
        <v>#DIV/0!</v>
      </c>
    </row>
    <row r="635" spans="1:9">
      <c r="A635" s="52"/>
      <c r="B635" s="1"/>
      <c r="C635" s="1"/>
      <c r="D635" s="189"/>
      <c r="E635" s="187" t="e">
        <f>I635*'CALIBRATION  suppl fig 2'!$Q$17</f>
        <v>#DIV/0!</v>
      </c>
      <c r="F635" s="188" t="e">
        <f>(H635*'CALIBRATION  suppl fig 2'!$Q$32+'CALIBRATION  suppl fig 2'!$Q$33)*ABS(B635)*(1/'ESTIMATED CCS suppl fig 2 '!C635+1/'CALIBRATION  suppl fig 2'!$D$5)^0.5</f>
        <v>#DIV/0!</v>
      </c>
      <c r="H635" s="56">
        <f>D635-0.001*'CALIBRATION  suppl fig 2'!$D$4*A635^0.5</f>
        <v>0</v>
      </c>
      <c r="I635" s="56" t="e">
        <f>H635^'CALIBRATION  suppl fig 2'!$Q$15*ABS(B635)*(1/'ESTIMATED CCS suppl fig 2 '!C635+1/'CALIBRATION  suppl fig 2'!$D$5)^0.5</f>
        <v>#DIV/0!</v>
      </c>
    </row>
    <row r="636" spans="1:9">
      <c r="A636" s="52"/>
      <c r="B636" s="1"/>
      <c r="C636" s="1"/>
      <c r="D636" s="189"/>
      <c r="E636" s="187" t="e">
        <f>I636*'CALIBRATION  suppl fig 2'!$Q$17</f>
        <v>#DIV/0!</v>
      </c>
      <c r="F636" s="188" t="e">
        <f>(H636*'CALIBRATION  suppl fig 2'!$Q$32+'CALIBRATION  suppl fig 2'!$Q$33)*ABS(B636)*(1/'ESTIMATED CCS suppl fig 2 '!C636+1/'CALIBRATION  suppl fig 2'!$D$5)^0.5</f>
        <v>#DIV/0!</v>
      </c>
      <c r="H636" s="56">
        <f>D636-0.001*'CALIBRATION  suppl fig 2'!$D$4*A636^0.5</f>
        <v>0</v>
      </c>
      <c r="I636" s="56" t="e">
        <f>H636^'CALIBRATION  suppl fig 2'!$Q$15*ABS(B636)*(1/'ESTIMATED CCS suppl fig 2 '!C636+1/'CALIBRATION  suppl fig 2'!$D$5)^0.5</f>
        <v>#DIV/0!</v>
      </c>
    </row>
    <row r="637" spans="1:9">
      <c r="A637" s="52"/>
      <c r="B637" s="1"/>
      <c r="C637" s="1"/>
      <c r="D637" s="189"/>
      <c r="E637" s="187" t="e">
        <f>I637*'CALIBRATION  suppl fig 2'!$Q$17</f>
        <v>#DIV/0!</v>
      </c>
      <c r="F637" s="188" t="e">
        <f>(H637*'CALIBRATION  suppl fig 2'!$Q$32+'CALIBRATION  suppl fig 2'!$Q$33)*ABS(B637)*(1/'ESTIMATED CCS suppl fig 2 '!C637+1/'CALIBRATION  suppl fig 2'!$D$5)^0.5</f>
        <v>#DIV/0!</v>
      </c>
      <c r="H637" s="56">
        <f>D637-0.001*'CALIBRATION  suppl fig 2'!$D$4*A637^0.5</f>
        <v>0</v>
      </c>
      <c r="I637" s="56" t="e">
        <f>H637^'CALIBRATION  suppl fig 2'!$Q$15*ABS(B637)*(1/'ESTIMATED CCS suppl fig 2 '!C637+1/'CALIBRATION  suppl fig 2'!$D$5)^0.5</f>
        <v>#DIV/0!</v>
      </c>
    </row>
    <row r="638" spans="1:9">
      <c r="A638" s="52"/>
      <c r="B638" s="1"/>
      <c r="C638" s="1"/>
      <c r="D638" s="189"/>
      <c r="E638" s="187" t="e">
        <f>I638*'CALIBRATION  suppl fig 2'!$Q$17</f>
        <v>#DIV/0!</v>
      </c>
      <c r="F638" s="188" t="e">
        <f>(H638*'CALIBRATION  suppl fig 2'!$Q$32+'CALIBRATION  suppl fig 2'!$Q$33)*ABS(B638)*(1/'ESTIMATED CCS suppl fig 2 '!C638+1/'CALIBRATION  suppl fig 2'!$D$5)^0.5</f>
        <v>#DIV/0!</v>
      </c>
      <c r="H638" s="56">
        <f>D638-0.001*'CALIBRATION  suppl fig 2'!$D$4*A638^0.5</f>
        <v>0</v>
      </c>
      <c r="I638" s="56" t="e">
        <f>H638^'CALIBRATION  suppl fig 2'!$Q$15*ABS(B638)*(1/'ESTIMATED CCS suppl fig 2 '!C638+1/'CALIBRATION  suppl fig 2'!$D$5)^0.5</f>
        <v>#DIV/0!</v>
      </c>
    </row>
    <row r="639" spans="1:9">
      <c r="A639" s="52"/>
      <c r="B639" s="1"/>
      <c r="C639" s="1"/>
      <c r="D639" s="189"/>
      <c r="E639" s="187" t="e">
        <f>I639*'CALIBRATION  suppl fig 2'!$Q$17</f>
        <v>#DIV/0!</v>
      </c>
      <c r="F639" s="188" t="e">
        <f>(H639*'CALIBRATION  suppl fig 2'!$Q$32+'CALIBRATION  suppl fig 2'!$Q$33)*ABS(B639)*(1/'ESTIMATED CCS suppl fig 2 '!C639+1/'CALIBRATION  suppl fig 2'!$D$5)^0.5</f>
        <v>#DIV/0!</v>
      </c>
      <c r="H639" s="56">
        <f>D639-0.001*'CALIBRATION  suppl fig 2'!$D$4*A639^0.5</f>
        <v>0</v>
      </c>
      <c r="I639" s="56" t="e">
        <f>H639^'CALIBRATION  suppl fig 2'!$Q$15*ABS(B639)*(1/'ESTIMATED CCS suppl fig 2 '!C639+1/'CALIBRATION  suppl fig 2'!$D$5)^0.5</f>
        <v>#DIV/0!</v>
      </c>
    </row>
    <row r="640" spans="1:9">
      <c r="A640" s="52"/>
      <c r="B640" s="1"/>
      <c r="C640" s="1"/>
      <c r="D640" s="189"/>
      <c r="E640" s="187" t="e">
        <f>I640*'CALIBRATION  suppl fig 2'!$Q$17</f>
        <v>#DIV/0!</v>
      </c>
      <c r="F640" s="188" t="e">
        <f>(H640*'CALIBRATION  suppl fig 2'!$Q$32+'CALIBRATION  suppl fig 2'!$Q$33)*ABS(B640)*(1/'ESTIMATED CCS suppl fig 2 '!C640+1/'CALIBRATION  suppl fig 2'!$D$5)^0.5</f>
        <v>#DIV/0!</v>
      </c>
      <c r="H640" s="56">
        <f>D640-0.001*'CALIBRATION  suppl fig 2'!$D$4*A640^0.5</f>
        <v>0</v>
      </c>
      <c r="I640" s="56" t="e">
        <f>H640^'CALIBRATION  suppl fig 2'!$Q$15*ABS(B640)*(1/'ESTIMATED CCS suppl fig 2 '!C640+1/'CALIBRATION  suppl fig 2'!$D$5)^0.5</f>
        <v>#DIV/0!</v>
      </c>
    </row>
    <row r="641" spans="1:9">
      <c r="A641" s="52"/>
      <c r="B641" s="1"/>
      <c r="C641" s="1"/>
      <c r="D641" s="189"/>
      <c r="E641" s="187" t="e">
        <f>I641*'CALIBRATION  suppl fig 2'!$Q$17</f>
        <v>#DIV/0!</v>
      </c>
      <c r="F641" s="188" t="e">
        <f>(H641*'CALIBRATION  suppl fig 2'!$Q$32+'CALIBRATION  suppl fig 2'!$Q$33)*ABS(B641)*(1/'ESTIMATED CCS suppl fig 2 '!C641+1/'CALIBRATION  suppl fig 2'!$D$5)^0.5</f>
        <v>#DIV/0!</v>
      </c>
      <c r="H641" s="56">
        <f>D641-0.001*'CALIBRATION  suppl fig 2'!$D$4*A641^0.5</f>
        <v>0</v>
      </c>
      <c r="I641" s="56" t="e">
        <f>H641^'CALIBRATION  suppl fig 2'!$Q$15*ABS(B641)*(1/'ESTIMATED CCS suppl fig 2 '!C641+1/'CALIBRATION  suppl fig 2'!$D$5)^0.5</f>
        <v>#DIV/0!</v>
      </c>
    </row>
    <row r="642" spans="1:9">
      <c r="A642" s="52"/>
      <c r="B642" s="1"/>
      <c r="C642" s="1"/>
      <c r="D642" s="189"/>
      <c r="E642" s="187" t="e">
        <f>I642*'CALIBRATION  suppl fig 2'!$Q$17</f>
        <v>#DIV/0!</v>
      </c>
      <c r="F642" s="188" t="e">
        <f>(H642*'CALIBRATION  suppl fig 2'!$Q$32+'CALIBRATION  suppl fig 2'!$Q$33)*ABS(B642)*(1/'ESTIMATED CCS suppl fig 2 '!C642+1/'CALIBRATION  suppl fig 2'!$D$5)^0.5</f>
        <v>#DIV/0!</v>
      </c>
      <c r="H642" s="56">
        <f>D642-0.001*'CALIBRATION  suppl fig 2'!$D$4*A642^0.5</f>
        <v>0</v>
      </c>
      <c r="I642" s="56" t="e">
        <f>H642^'CALIBRATION  suppl fig 2'!$Q$15*ABS(B642)*(1/'ESTIMATED CCS suppl fig 2 '!C642+1/'CALIBRATION  suppl fig 2'!$D$5)^0.5</f>
        <v>#DIV/0!</v>
      </c>
    </row>
    <row r="643" spans="1:9">
      <c r="A643" s="52"/>
      <c r="B643" s="1"/>
      <c r="C643" s="1"/>
      <c r="D643" s="189"/>
      <c r="E643" s="187" t="e">
        <f>I643*'CALIBRATION  suppl fig 2'!$Q$17</f>
        <v>#DIV/0!</v>
      </c>
      <c r="F643" s="188" t="e">
        <f>(H643*'CALIBRATION  suppl fig 2'!$Q$32+'CALIBRATION  suppl fig 2'!$Q$33)*ABS(B643)*(1/'ESTIMATED CCS suppl fig 2 '!C643+1/'CALIBRATION  suppl fig 2'!$D$5)^0.5</f>
        <v>#DIV/0!</v>
      </c>
      <c r="H643" s="56">
        <f>D643-0.001*'CALIBRATION  suppl fig 2'!$D$4*A643^0.5</f>
        <v>0</v>
      </c>
      <c r="I643" s="56" t="e">
        <f>H643^'CALIBRATION  suppl fig 2'!$Q$15*ABS(B643)*(1/'ESTIMATED CCS suppl fig 2 '!C643+1/'CALIBRATION  suppl fig 2'!$D$5)^0.5</f>
        <v>#DIV/0!</v>
      </c>
    </row>
    <row r="644" spans="1:9">
      <c r="A644" s="52"/>
      <c r="B644" s="1"/>
      <c r="C644" s="1"/>
      <c r="D644" s="189"/>
      <c r="E644" s="187" t="e">
        <f>I644*'CALIBRATION  suppl fig 2'!$Q$17</f>
        <v>#DIV/0!</v>
      </c>
      <c r="F644" s="188" t="e">
        <f>(H644*'CALIBRATION  suppl fig 2'!$Q$32+'CALIBRATION  suppl fig 2'!$Q$33)*ABS(B644)*(1/'ESTIMATED CCS suppl fig 2 '!C644+1/'CALIBRATION  suppl fig 2'!$D$5)^0.5</f>
        <v>#DIV/0!</v>
      </c>
      <c r="H644" s="56">
        <f>D644-0.001*'CALIBRATION  suppl fig 2'!$D$4*A644^0.5</f>
        <v>0</v>
      </c>
      <c r="I644" s="56" t="e">
        <f>H644^'CALIBRATION  suppl fig 2'!$Q$15*ABS(B644)*(1/'ESTIMATED CCS suppl fig 2 '!C644+1/'CALIBRATION  suppl fig 2'!$D$5)^0.5</f>
        <v>#DIV/0!</v>
      </c>
    </row>
    <row r="645" spans="1:9">
      <c r="A645" s="52"/>
      <c r="B645" s="1"/>
      <c r="C645" s="1"/>
      <c r="D645" s="189"/>
      <c r="E645" s="187" t="e">
        <f>I645*'CALIBRATION  suppl fig 2'!$Q$17</f>
        <v>#DIV/0!</v>
      </c>
      <c r="F645" s="188" t="e">
        <f>(H645*'CALIBRATION  suppl fig 2'!$Q$32+'CALIBRATION  suppl fig 2'!$Q$33)*ABS(B645)*(1/'ESTIMATED CCS suppl fig 2 '!C645+1/'CALIBRATION  suppl fig 2'!$D$5)^0.5</f>
        <v>#DIV/0!</v>
      </c>
      <c r="H645" s="56">
        <f>D645-0.001*'CALIBRATION  suppl fig 2'!$D$4*A645^0.5</f>
        <v>0</v>
      </c>
      <c r="I645" s="56" t="e">
        <f>H645^'CALIBRATION  suppl fig 2'!$Q$15*ABS(B645)*(1/'ESTIMATED CCS suppl fig 2 '!C645+1/'CALIBRATION  suppl fig 2'!$D$5)^0.5</f>
        <v>#DIV/0!</v>
      </c>
    </row>
    <row r="646" spans="1:9">
      <c r="A646" s="52"/>
      <c r="B646" s="1"/>
      <c r="C646" s="1"/>
      <c r="D646" s="189"/>
      <c r="E646" s="187" t="e">
        <f>I646*'CALIBRATION  suppl fig 2'!$Q$17</f>
        <v>#DIV/0!</v>
      </c>
      <c r="F646" s="188" t="e">
        <f>(H646*'CALIBRATION  suppl fig 2'!$Q$32+'CALIBRATION  suppl fig 2'!$Q$33)*ABS(B646)*(1/'ESTIMATED CCS suppl fig 2 '!C646+1/'CALIBRATION  suppl fig 2'!$D$5)^0.5</f>
        <v>#DIV/0!</v>
      </c>
      <c r="H646" s="56">
        <f>D646-0.001*'CALIBRATION  suppl fig 2'!$D$4*A646^0.5</f>
        <v>0</v>
      </c>
      <c r="I646" s="56" t="e">
        <f>H646^'CALIBRATION  suppl fig 2'!$Q$15*ABS(B646)*(1/'ESTIMATED CCS suppl fig 2 '!C646+1/'CALIBRATION  suppl fig 2'!$D$5)^0.5</f>
        <v>#DIV/0!</v>
      </c>
    </row>
    <row r="647" spans="1:9">
      <c r="A647" s="52"/>
      <c r="B647" s="1"/>
      <c r="C647" s="1"/>
      <c r="D647" s="189"/>
      <c r="E647" s="187" t="e">
        <f>I647*'CALIBRATION  suppl fig 2'!$Q$17</f>
        <v>#DIV/0!</v>
      </c>
      <c r="F647" s="188" t="e">
        <f>(H647*'CALIBRATION  suppl fig 2'!$Q$32+'CALIBRATION  suppl fig 2'!$Q$33)*ABS(B647)*(1/'ESTIMATED CCS suppl fig 2 '!C647+1/'CALIBRATION  suppl fig 2'!$D$5)^0.5</f>
        <v>#DIV/0!</v>
      </c>
      <c r="H647" s="56">
        <f>D647-0.001*'CALIBRATION  suppl fig 2'!$D$4*A647^0.5</f>
        <v>0</v>
      </c>
      <c r="I647" s="56" t="e">
        <f>H647^'CALIBRATION  suppl fig 2'!$Q$15*ABS(B647)*(1/'ESTIMATED CCS suppl fig 2 '!C647+1/'CALIBRATION  suppl fig 2'!$D$5)^0.5</f>
        <v>#DIV/0!</v>
      </c>
    </row>
    <row r="648" spans="1:9">
      <c r="A648" s="52"/>
      <c r="B648" s="1"/>
      <c r="C648" s="1"/>
      <c r="D648" s="189"/>
      <c r="E648" s="187" t="e">
        <f>I648*'CALIBRATION  suppl fig 2'!$Q$17</f>
        <v>#DIV/0!</v>
      </c>
      <c r="F648" s="188" t="e">
        <f>(H648*'CALIBRATION  suppl fig 2'!$Q$32+'CALIBRATION  suppl fig 2'!$Q$33)*ABS(B648)*(1/'ESTIMATED CCS suppl fig 2 '!C648+1/'CALIBRATION  suppl fig 2'!$D$5)^0.5</f>
        <v>#DIV/0!</v>
      </c>
      <c r="H648" s="56">
        <f>D648-0.001*'CALIBRATION  suppl fig 2'!$D$4*A648^0.5</f>
        <v>0</v>
      </c>
      <c r="I648" s="56" t="e">
        <f>H648^'CALIBRATION  suppl fig 2'!$Q$15*ABS(B648)*(1/'ESTIMATED CCS suppl fig 2 '!C648+1/'CALIBRATION  suppl fig 2'!$D$5)^0.5</f>
        <v>#DIV/0!</v>
      </c>
    </row>
    <row r="649" spans="1:9">
      <c r="A649" s="52"/>
      <c r="B649" s="1"/>
      <c r="C649" s="1"/>
      <c r="D649" s="189"/>
      <c r="E649" s="187" t="e">
        <f>I649*'CALIBRATION  suppl fig 2'!$Q$17</f>
        <v>#DIV/0!</v>
      </c>
      <c r="F649" s="188" t="e">
        <f>(H649*'CALIBRATION  suppl fig 2'!$Q$32+'CALIBRATION  suppl fig 2'!$Q$33)*ABS(B649)*(1/'ESTIMATED CCS suppl fig 2 '!C649+1/'CALIBRATION  suppl fig 2'!$D$5)^0.5</f>
        <v>#DIV/0!</v>
      </c>
      <c r="H649" s="56">
        <f>D649-0.001*'CALIBRATION  suppl fig 2'!$D$4*A649^0.5</f>
        <v>0</v>
      </c>
      <c r="I649" s="56" t="e">
        <f>H649^'CALIBRATION  suppl fig 2'!$Q$15*ABS(B649)*(1/'ESTIMATED CCS suppl fig 2 '!C649+1/'CALIBRATION  suppl fig 2'!$D$5)^0.5</f>
        <v>#DIV/0!</v>
      </c>
    </row>
    <row r="650" spans="1:9">
      <c r="A650" s="52"/>
      <c r="B650" s="1"/>
      <c r="C650" s="1"/>
      <c r="D650" s="189"/>
      <c r="E650" s="187" t="e">
        <f>I650*'CALIBRATION  suppl fig 2'!$Q$17</f>
        <v>#DIV/0!</v>
      </c>
      <c r="F650" s="188" t="e">
        <f>(H650*'CALIBRATION  suppl fig 2'!$Q$32+'CALIBRATION  suppl fig 2'!$Q$33)*ABS(B650)*(1/'ESTIMATED CCS suppl fig 2 '!C650+1/'CALIBRATION  suppl fig 2'!$D$5)^0.5</f>
        <v>#DIV/0!</v>
      </c>
      <c r="H650" s="56">
        <f>D650-0.001*'CALIBRATION  suppl fig 2'!$D$4*A650^0.5</f>
        <v>0</v>
      </c>
      <c r="I650" s="56" t="e">
        <f>H650^'CALIBRATION  suppl fig 2'!$Q$15*ABS(B650)*(1/'ESTIMATED CCS suppl fig 2 '!C650+1/'CALIBRATION  suppl fig 2'!$D$5)^0.5</f>
        <v>#DIV/0!</v>
      </c>
    </row>
    <row r="651" spans="1:9">
      <c r="A651" s="52"/>
      <c r="B651" s="1"/>
      <c r="C651" s="1"/>
      <c r="D651" s="189"/>
      <c r="E651" s="187" t="e">
        <f>I651*'CALIBRATION  suppl fig 2'!$Q$17</f>
        <v>#DIV/0!</v>
      </c>
      <c r="F651" s="188" t="e">
        <f>(H651*'CALIBRATION  suppl fig 2'!$Q$32+'CALIBRATION  suppl fig 2'!$Q$33)*ABS(B651)*(1/'ESTIMATED CCS suppl fig 2 '!C651+1/'CALIBRATION  suppl fig 2'!$D$5)^0.5</f>
        <v>#DIV/0!</v>
      </c>
      <c r="H651" s="56">
        <f>D651-0.001*'CALIBRATION  suppl fig 2'!$D$4*A651^0.5</f>
        <v>0</v>
      </c>
      <c r="I651" s="56" t="e">
        <f>H651^'CALIBRATION  suppl fig 2'!$Q$15*ABS(B651)*(1/'ESTIMATED CCS suppl fig 2 '!C651+1/'CALIBRATION  suppl fig 2'!$D$5)^0.5</f>
        <v>#DIV/0!</v>
      </c>
    </row>
    <row r="652" spans="1:9">
      <c r="A652" s="52"/>
      <c r="B652" s="1"/>
      <c r="C652" s="1"/>
      <c r="D652" s="189"/>
      <c r="E652" s="187" t="e">
        <f>I652*'CALIBRATION  suppl fig 2'!$Q$17</f>
        <v>#DIV/0!</v>
      </c>
      <c r="F652" s="188" t="e">
        <f>(H652*'CALIBRATION  suppl fig 2'!$Q$32+'CALIBRATION  suppl fig 2'!$Q$33)*ABS(B652)*(1/'ESTIMATED CCS suppl fig 2 '!C652+1/'CALIBRATION  suppl fig 2'!$D$5)^0.5</f>
        <v>#DIV/0!</v>
      </c>
      <c r="H652" s="56">
        <f>D652-0.001*'CALIBRATION  suppl fig 2'!$D$4*A652^0.5</f>
        <v>0</v>
      </c>
      <c r="I652" s="56" t="e">
        <f>H652^'CALIBRATION  suppl fig 2'!$Q$15*ABS(B652)*(1/'ESTIMATED CCS suppl fig 2 '!C652+1/'CALIBRATION  suppl fig 2'!$D$5)^0.5</f>
        <v>#DIV/0!</v>
      </c>
    </row>
    <row r="653" spans="1:9">
      <c r="A653" s="52"/>
      <c r="B653" s="1"/>
      <c r="C653" s="1"/>
      <c r="D653" s="189"/>
      <c r="E653" s="187" t="e">
        <f>I653*'CALIBRATION  suppl fig 2'!$Q$17</f>
        <v>#DIV/0!</v>
      </c>
      <c r="F653" s="188" t="e">
        <f>(H653*'CALIBRATION  suppl fig 2'!$Q$32+'CALIBRATION  suppl fig 2'!$Q$33)*ABS(B653)*(1/'ESTIMATED CCS suppl fig 2 '!C653+1/'CALIBRATION  suppl fig 2'!$D$5)^0.5</f>
        <v>#DIV/0!</v>
      </c>
      <c r="H653" s="56">
        <f>D653-0.001*'CALIBRATION  suppl fig 2'!$D$4*A653^0.5</f>
        <v>0</v>
      </c>
      <c r="I653" s="56" t="e">
        <f>H653^'CALIBRATION  suppl fig 2'!$Q$15*ABS(B653)*(1/'ESTIMATED CCS suppl fig 2 '!C653+1/'CALIBRATION  suppl fig 2'!$D$5)^0.5</f>
        <v>#DIV/0!</v>
      </c>
    </row>
    <row r="654" spans="1:9">
      <c r="A654" s="52"/>
      <c r="B654" s="1"/>
      <c r="C654" s="1"/>
      <c r="D654" s="189"/>
      <c r="E654" s="187" t="e">
        <f>I654*'CALIBRATION  suppl fig 2'!$Q$17</f>
        <v>#DIV/0!</v>
      </c>
      <c r="F654" s="188" t="e">
        <f>(H654*'CALIBRATION  suppl fig 2'!$Q$32+'CALIBRATION  suppl fig 2'!$Q$33)*ABS(B654)*(1/'ESTIMATED CCS suppl fig 2 '!C654+1/'CALIBRATION  suppl fig 2'!$D$5)^0.5</f>
        <v>#DIV/0!</v>
      </c>
      <c r="H654" s="56">
        <f>D654-0.001*'CALIBRATION  suppl fig 2'!$D$4*A654^0.5</f>
        <v>0</v>
      </c>
      <c r="I654" s="56" t="e">
        <f>H654^'CALIBRATION  suppl fig 2'!$Q$15*ABS(B654)*(1/'ESTIMATED CCS suppl fig 2 '!C654+1/'CALIBRATION  suppl fig 2'!$D$5)^0.5</f>
        <v>#DIV/0!</v>
      </c>
    </row>
    <row r="655" spans="1:9">
      <c r="A655" s="52"/>
      <c r="B655" s="1"/>
      <c r="C655" s="1"/>
      <c r="D655" s="189"/>
      <c r="E655" s="187" t="e">
        <f>I655*'CALIBRATION  suppl fig 2'!$Q$17</f>
        <v>#DIV/0!</v>
      </c>
      <c r="F655" s="188" t="e">
        <f>(H655*'CALIBRATION  suppl fig 2'!$Q$32+'CALIBRATION  suppl fig 2'!$Q$33)*ABS(B655)*(1/'ESTIMATED CCS suppl fig 2 '!C655+1/'CALIBRATION  suppl fig 2'!$D$5)^0.5</f>
        <v>#DIV/0!</v>
      </c>
      <c r="H655" s="56">
        <f>D655-0.001*'CALIBRATION  suppl fig 2'!$D$4*A655^0.5</f>
        <v>0</v>
      </c>
      <c r="I655" s="56" t="e">
        <f>H655^'CALIBRATION  suppl fig 2'!$Q$15*ABS(B655)*(1/'ESTIMATED CCS suppl fig 2 '!C655+1/'CALIBRATION  suppl fig 2'!$D$5)^0.5</f>
        <v>#DIV/0!</v>
      </c>
    </row>
    <row r="656" spans="1:9">
      <c r="A656" s="52"/>
      <c r="B656" s="1"/>
      <c r="C656" s="1"/>
      <c r="D656" s="189"/>
      <c r="E656" s="187" t="e">
        <f>I656*'CALIBRATION  suppl fig 2'!$Q$17</f>
        <v>#DIV/0!</v>
      </c>
      <c r="F656" s="188" t="e">
        <f>(H656*'CALIBRATION  suppl fig 2'!$Q$32+'CALIBRATION  suppl fig 2'!$Q$33)*ABS(B656)*(1/'ESTIMATED CCS suppl fig 2 '!C656+1/'CALIBRATION  suppl fig 2'!$D$5)^0.5</f>
        <v>#DIV/0!</v>
      </c>
      <c r="H656" s="56">
        <f>D656-0.001*'CALIBRATION  suppl fig 2'!$D$4*A656^0.5</f>
        <v>0</v>
      </c>
      <c r="I656" s="56" t="e">
        <f>H656^'CALIBRATION  suppl fig 2'!$Q$15*ABS(B656)*(1/'ESTIMATED CCS suppl fig 2 '!C656+1/'CALIBRATION  suppl fig 2'!$D$5)^0.5</f>
        <v>#DIV/0!</v>
      </c>
    </row>
    <row r="657" spans="1:9">
      <c r="A657" s="52"/>
      <c r="B657" s="1"/>
      <c r="C657" s="1"/>
      <c r="D657" s="189"/>
      <c r="E657" s="187" t="e">
        <f>I657*'CALIBRATION  suppl fig 2'!$Q$17</f>
        <v>#DIV/0!</v>
      </c>
      <c r="F657" s="188" t="e">
        <f>(H657*'CALIBRATION  suppl fig 2'!$Q$32+'CALIBRATION  suppl fig 2'!$Q$33)*ABS(B657)*(1/'ESTIMATED CCS suppl fig 2 '!C657+1/'CALIBRATION  suppl fig 2'!$D$5)^0.5</f>
        <v>#DIV/0!</v>
      </c>
      <c r="H657" s="56">
        <f>D657-0.001*'CALIBRATION  suppl fig 2'!$D$4*A657^0.5</f>
        <v>0</v>
      </c>
      <c r="I657" s="56" t="e">
        <f>H657^'CALIBRATION  suppl fig 2'!$Q$15*ABS(B657)*(1/'ESTIMATED CCS suppl fig 2 '!C657+1/'CALIBRATION  suppl fig 2'!$D$5)^0.5</f>
        <v>#DIV/0!</v>
      </c>
    </row>
    <row r="658" spans="1:9">
      <c r="A658" s="52"/>
      <c r="B658" s="1"/>
      <c r="C658" s="1"/>
      <c r="D658" s="189"/>
      <c r="E658" s="187" t="e">
        <f>I658*'CALIBRATION  suppl fig 2'!$Q$17</f>
        <v>#DIV/0!</v>
      </c>
      <c r="F658" s="188" t="e">
        <f>(H658*'CALIBRATION  suppl fig 2'!$Q$32+'CALIBRATION  suppl fig 2'!$Q$33)*ABS(B658)*(1/'ESTIMATED CCS suppl fig 2 '!C658+1/'CALIBRATION  suppl fig 2'!$D$5)^0.5</f>
        <v>#DIV/0!</v>
      </c>
      <c r="H658" s="56">
        <f>D658-0.001*'CALIBRATION  suppl fig 2'!$D$4*A658^0.5</f>
        <v>0</v>
      </c>
      <c r="I658" s="56" t="e">
        <f>H658^'CALIBRATION  suppl fig 2'!$Q$15*ABS(B658)*(1/'ESTIMATED CCS suppl fig 2 '!C658+1/'CALIBRATION  suppl fig 2'!$D$5)^0.5</f>
        <v>#DIV/0!</v>
      </c>
    </row>
    <row r="659" spans="1:9">
      <c r="A659" s="52"/>
      <c r="B659" s="1"/>
      <c r="C659" s="1"/>
      <c r="D659" s="189"/>
      <c r="E659" s="187" t="e">
        <f>I659*'CALIBRATION  suppl fig 2'!$Q$17</f>
        <v>#DIV/0!</v>
      </c>
      <c r="F659" s="188" t="e">
        <f>(H659*'CALIBRATION  suppl fig 2'!$Q$32+'CALIBRATION  suppl fig 2'!$Q$33)*ABS(B659)*(1/'ESTIMATED CCS suppl fig 2 '!C659+1/'CALIBRATION  suppl fig 2'!$D$5)^0.5</f>
        <v>#DIV/0!</v>
      </c>
      <c r="H659" s="56">
        <f>D659-0.001*'CALIBRATION  suppl fig 2'!$D$4*A659^0.5</f>
        <v>0</v>
      </c>
      <c r="I659" s="56" t="e">
        <f>H659^'CALIBRATION  suppl fig 2'!$Q$15*ABS(B659)*(1/'ESTIMATED CCS suppl fig 2 '!C659+1/'CALIBRATION  suppl fig 2'!$D$5)^0.5</f>
        <v>#DIV/0!</v>
      </c>
    </row>
    <row r="660" spans="1:9">
      <c r="A660" s="52"/>
      <c r="B660" s="1"/>
      <c r="C660" s="1"/>
      <c r="D660" s="189"/>
      <c r="E660" s="187" t="e">
        <f>I660*'CALIBRATION  suppl fig 2'!$Q$17</f>
        <v>#DIV/0!</v>
      </c>
      <c r="F660" s="188" t="e">
        <f>(H660*'CALIBRATION  suppl fig 2'!$Q$32+'CALIBRATION  suppl fig 2'!$Q$33)*ABS(B660)*(1/'ESTIMATED CCS suppl fig 2 '!C660+1/'CALIBRATION  suppl fig 2'!$D$5)^0.5</f>
        <v>#DIV/0!</v>
      </c>
      <c r="H660" s="56">
        <f>D660-0.001*'CALIBRATION  suppl fig 2'!$D$4*A660^0.5</f>
        <v>0</v>
      </c>
      <c r="I660" s="56" t="e">
        <f>H660^'CALIBRATION  suppl fig 2'!$Q$15*ABS(B660)*(1/'ESTIMATED CCS suppl fig 2 '!C660+1/'CALIBRATION  suppl fig 2'!$D$5)^0.5</f>
        <v>#DIV/0!</v>
      </c>
    </row>
    <row r="661" spans="1:9">
      <c r="A661" s="52"/>
      <c r="B661" s="1"/>
      <c r="C661" s="1"/>
      <c r="D661" s="189"/>
      <c r="E661" s="187" t="e">
        <f>I661*'CALIBRATION  suppl fig 2'!$Q$17</f>
        <v>#DIV/0!</v>
      </c>
      <c r="F661" s="188" t="e">
        <f>(H661*'CALIBRATION  suppl fig 2'!$Q$32+'CALIBRATION  suppl fig 2'!$Q$33)*ABS(B661)*(1/'ESTIMATED CCS suppl fig 2 '!C661+1/'CALIBRATION  suppl fig 2'!$D$5)^0.5</f>
        <v>#DIV/0!</v>
      </c>
      <c r="H661" s="56">
        <f>D661-0.001*'CALIBRATION  suppl fig 2'!$D$4*A661^0.5</f>
        <v>0</v>
      </c>
      <c r="I661" s="56" t="e">
        <f>H661^'CALIBRATION  suppl fig 2'!$Q$15*ABS(B661)*(1/'ESTIMATED CCS suppl fig 2 '!C661+1/'CALIBRATION  suppl fig 2'!$D$5)^0.5</f>
        <v>#DIV/0!</v>
      </c>
    </row>
    <row r="662" spans="1:9">
      <c r="A662" s="52"/>
      <c r="B662" s="1"/>
      <c r="C662" s="1"/>
      <c r="D662" s="189"/>
      <c r="E662" s="187" t="e">
        <f>I662*'CALIBRATION  suppl fig 2'!$Q$17</f>
        <v>#DIV/0!</v>
      </c>
      <c r="F662" s="188" t="e">
        <f>(H662*'CALIBRATION  suppl fig 2'!$Q$32+'CALIBRATION  suppl fig 2'!$Q$33)*ABS(B662)*(1/'ESTIMATED CCS suppl fig 2 '!C662+1/'CALIBRATION  suppl fig 2'!$D$5)^0.5</f>
        <v>#DIV/0!</v>
      </c>
      <c r="H662" s="56">
        <f>D662-0.001*'CALIBRATION  suppl fig 2'!$D$4*A662^0.5</f>
        <v>0</v>
      </c>
      <c r="I662" s="56" t="e">
        <f>H662^'CALIBRATION  suppl fig 2'!$Q$15*ABS(B662)*(1/'ESTIMATED CCS suppl fig 2 '!C662+1/'CALIBRATION  suppl fig 2'!$D$5)^0.5</f>
        <v>#DIV/0!</v>
      </c>
    </row>
    <row r="663" spans="1:9">
      <c r="A663" s="52"/>
      <c r="B663" s="1"/>
      <c r="C663" s="1"/>
      <c r="D663" s="189"/>
      <c r="E663" s="187" t="e">
        <f>I663*'CALIBRATION  suppl fig 2'!$Q$17</f>
        <v>#DIV/0!</v>
      </c>
      <c r="F663" s="188" t="e">
        <f>(H663*'CALIBRATION  suppl fig 2'!$Q$32+'CALIBRATION  suppl fig 2'!$Q$33)*ABS(B663)*(1/'ESTIMATED CCS suppl fig 2 '!C663+1/'CALIBRATION  suppl fig 2'!$D$5)^0.5</f>
        <v>#DIV/0!</v>
      </c>
      <c r="H663" s="56">
        <f>D663-0.001*'CALIBRATION  suppl fig 2'!$D$4*A663^0.5</f>
        <v>0</v>
      </c>
      <c r="I663" s="56" t="e">
        <f>H663^'CALIBRATION  suppl fig 2'!$Q$15*ABS(B663)*(1/'ESTIMATED CCS suppl fig 2 '!C663+1/'CALIBRATION  suppl fig 2'!$D$5)^0.5</f>
        <v>#DIV/0!</v>
      </c>
    </row>
    <row r="664" spans="1:9">
      <c r="A664" s="52"/>
      <c r="B664" s="1"/>
      <c r="C664" s="1"/>
      <c r="D664" s="189"/>
      <c r="E664" s="187" t="e">
        <f>I664*'CALIBRATION  suppl fig 2'!$Q$17</f>
        <v>#DIV/0!</v>
      </c>
      <c r="F664" s="188" t="e">
        <f>(H664*'CALIBRATION  suppl fig 2'!$Q$32+'CALIBRATION  suppl fig 2'!$Q$33)*ABS(B664)*(1/'ESTIMATED CCS suppl fig 2 '!C664+1/'CALIBRATION  suppl fig 2'!$D$5)^0.5</f>
        <v>#DIV/0!</v>
      </c>
      <c r="H664" s="56">
        <f>D664-0.001*'CALIBRATION  suppl fig 2'!$D$4*A664^0.5</f>
        <v>0</v>
      </c>
      <c r="I664" s="56" t="e">
        <f>H664^'CALIBRATION  suppl fig 2'!$Q$15*ABS(B664)*(1/'ESTIMATED CCS suppl fig 2 '!C664+1/'CALIBRATION  suppl fig 2'!$D$5)^0.5</f>
        <v>#DIV/0!</v>
      </c>
    </row>
    <row r="665" spans="1:9">
      <c r="A665" s="52"/>
      <c r="B665" s="1"/>
      <c r="C665" s="1"/>
      <c r="D665" s="189"/>
      <c r="E665" s="187" t="e">
        <f>I665*'CALIBRATION  suppl fig 2'!$Q$17</f>
        <v>#DIV/0!</v>
      </c>
      <c r="F665" s="188" t="e">
        <f>(H665*'CALIBRATION  suppl fig 2'!$Q$32+'CALIBRATION  suppl fig 2'!$Q$33)*ABS(B665)*(1/'ESTIMATED CCS suppl fig 2 '!C665+1/'CALIBRATION  suppl fig 2'!$D$5)^0.5</f>
        <v>#DIV/0!</v>
      </c>
      <c r="H665" s="56">
        <f>D665-0.001*'CALIBRATION  suppl fig 2'!$D$4*A665^0.5</f>
        <v>0</v>
      </c>
      <c r="I665" s="56" t="e">
        <f>H665^'CALIBRATION  suppl fig 2'!$Q$15*ABS(B665)*(1/'ESTIMATED CCS suppl fig 2 '!C665+1/'CALIBRATION  suppl fig 2'!$D$5)^0.5</f>
        <v>#DIV/0!</v>
      </c>
    </row>
    <row r="666" spans="1:9">
      <c r="A666" s="52"/>
      <c r="B666" s="1"/>
      <c r="C666" s="1"/>
      <c r="D666" s="189"/>
      <c r="E666" s="187" t="e">
        <f>I666*'CALIBRATION  suppl fig 2'!$Q$17</f>
        <v>#DIV/0!</v>
      </c>
      <c r="F666" s="188" t="e">
        <f>(H666*'CALIBRATION  suppl fig 2'!$Q$32+'CALIBRATION  suppl fig 2'!$Q$33)*ABS(B666)*(1/'ESTIMATED CCS suppl fig 2 '!C666+1/'CALIBRATION  suppl fig 2'!$D$5)^0.5</f>
        <v>#DIV/0!</v>
      </c>
      <c r="H666" s="56">
        <f>D666-0.001*'CALIBRATION  suppl fig 2'!$D$4*A666^0.5</f>
        <v>0</v>
      </c>
      <c r="I666" s="56" t="e">
        <f>H666^'CALIBRATION  suppl fig 2'!$Q$15*ABS(B666)*(1/'ESTIMATED CCS suppl fig 2 '!C666+1/'CALIBRATION  suppl fig 2'!$D$5)^0.5</f>
        <v>#DIV/0!</v>
      </c>
    </row>
    <row r="667" spans="1:9">
      <c r="A667" s="52"/>
      <c r="B667" s="1"/>
      <c r="C667" s="1"/>
      <c r="D667" s="189"/>
      <c r="E667" s="187" t="e">
        <f>I667*'CALIBRATION  suppl fig 2'!$Q$17</f>
        <v>#DIV/0!</v>
      </c>
      <c r="F667" s="188" t="e">
        <f>(H667*'CALIBRATION  suppl fig 2'!$Q$32+'CALIBRATION  suppl fig 2'!$Q$33)*ABS(B667)*(1/'ESTIMATED CCS suppl fig 2 '!C667+1/'CALIBRATION  suppl fig 2'!$D$5)^0.5</f>
        <v>#DIV/0!</v>
      </c>
      <c r="H667" s="56">
        <f>D667-0.001*'CALIBRATION  suppl fig 2'!$D$4*A667^0.5</f>
        <v>0</v>
      </c>
      <c r="I667" s="56" t="e">
        <f>H667^'CALIBRATION  suppl fig 2'!$Q$15*ABS(B667)*(1/'ESTIMATED CCS suppl fig 2 '!C667+1/'CALIBRATION  suppl fig 2'!$D$5)^0.5</f>
        <v>#DIV/0!</v>
      </c>
    </row>
    <row r="668" spans="1:9">
      <c r="A668" s="52"/>
      <c r="B668" s="1"/>
      <c r="C668" s="1"/>
      <c r="D668" s="189"/>
      <c r="E668" s="187" t="e">
        <f>I668*'CALIBRATION  suppl fig 2'!$Q$17</f>
        <v>#DIV/0!</v>
      </c>
      <c r="F668" s="188" t="e">
        <f>(H668*'CALIBRATION  suppl fig 2'!$Q$32+'CALIBRATION  suppl fig 2'!$Q$33)*ABS(B668)*(1/'ESTIMATED CCS suppl fig 2 '!C668+1/'CALIBRATION  suppl fig 2'!$D$5)^0.5</f>
        <v>#DIV/0!</v>
      </c>
      <c r="H668" s="56">
        <f>D668-0.001*'CALIBRATION  suppl fig 2'!$D$4*A668^0.5</f>
        <v>0</v>
      </c>
      <c r="I668" s="56" t="e">
        <f>H668^'CALIBRATION  suppl fig 2'!$Q$15*ABS(B668)*(1/'ESTIMATED CCS suppl fig 2 '!C668+1/'CALIBRATION  suppl fig 2'!$D$5)^0.5</f>
        <v>#DIV/0!</v>
      </c>
    </row>
    <row r="669" spans="1:9">
      <c r="A669" s="52"/>
      <c r="B669" s="1"/>
      <c r="C669" s="1"/>
      <c r="D669" s="189"/>
      <c r="E669" s="187" t="e">
        <f>I669*'CALIBRATION  suppl fig 2'!$Q$17</f>
        <v>#DIV/0!</v>
      </c>
      <c r="F669" s="188" t="e">
        <f>(H669*'CALIBRATION  suppl fig 2'!$Q$32+'CALIBRATION  suppl fig 2'!$Q$33)*ABS(B669)*(1/'ESTIMATED CCS suppl fig 2 '!C669+1/'CALIBRATION  suppl fig 2'!$D$5)^0.5</f>
        <v>#DIV/0!</v>
      </c>
      <c r="H669" s="56">
        <f>D669-0.001*'CALIBRATION  suppl fig 2'!$D$4*A669^0.5</f>
        <v>0</v>
      </c>
      <c r="I669" s="56" t="e">
        <f>H669^'CALIBRATION  suppl fig 2'!$Q$15*ABS(B669)*(1/'ESTIMATED CCS suppl fig 2 '!C669+1/'CALIBRATION  suppl fig 2'!$D$5)^0.5</f>
        <v>#DIV/0!</v>
      </c>
    </row>
    <row r="670" spans="1:9">
      <c r="A670" s="52"/>
      <c r="B670" s="1"/>
      <c r="C670" s="1"/>
      <c r="D670" s="189"/>
      <c r="E670" s="187" t="e">
        <f>I670*'CALIBRATION  suppl fig 2'!$Q$17</f>
        <v>#DIV/0!</v>
      </c>
      <c r="F670" s="188" t="e">
        <f>(H670*'CALIBRATION  suppl fig 2'!$Q$32+'CALIBRATION  suppl fig 2'!$Q$33)*ABS(B670)*(1/'ESTIMATED CCS suppl fig 2 '!C670+1/'CALIBRATION  suppl fig 2'!$D$5)^0.5</f>
        <v>#DIV/0!</v>
      </c>
      <c r="H670" s="56">
        <f>D670-0.001*'CALIBRATION  suppl fig 2'!$D$4*A670^0.5</f>
        <v>0</v>
      </c>
      <c r="I670" s="56" t="e">
        <f>H670^'CALIBRATION  suppl fig 2'!$Q$15*ABS(B670)*(1/'ESTIMATED CCS suppl fig 2 '!C670+1/'CALIBRATION  suppl fig 2'!$D$5)^0.5</f>
        <v>#DIV/0!</v>
      </c>
    </row>
    <row r="671" spans="1:9">
      <c r="A671" s="52"/>
      <c r="B671" s="1"/>
      <c r="C671" s="1"/>
      <c r="D671" s="189"/>
      <c r="E671" s="187" t="e">
        <f>I671*'CALIBRATION  suppl fig 2'!$Q$17</f>
        <v>#DIV/0!</v>
      </c>
      <c r="F671" s="188" t="e">
        <f>(H671*'CALIBRATION  suppl fig 2'!$Q$32+'CALIBRATION  suppl fig 2'!$Q$33)*ABS(B671)*(1/'ESTIMATED CCS suppl fig 2 '!C671+1/'CALIBRATION  suppl fig 2'!$D$5)^0.5</f>
        <v>#DIV/0!</v>
      </c>
      <c r="H671" s="56">
        <f>D671-0.001*'CALIBRATION  suppl fig 2'!$D$4*A671^0.5</f>
        <v>0</v>
      </c>
      <c r="I671" s="56" t="e">
        <f>H671^'CALIBRATION  suppl fig 2'!$Q$15*ABS(B671)*(1/'ESTIMATED CCS suppl fig 2 '!C671+1/'CALIBRATION  suppl fig 2'!$D$5)^0.5</f>
        <v>#DIV/0!</v>
      </c>
    </row>
    <row r="672" spans="1:9">
      <c r="A672" s="52"/>
      <c r="B672" s="1"/>
      <c r="C672" s="1"/>
      <c r="D672" s="189"/>
      <c r="E672" s="187" t="e">
        <f>I672*'CALIBRATION  suppl fig 2'!$Q$17</f>
        <v>#DIV/0!</v>
      </c>
      <c r="F672" s="188" t="e">
        <f>(H672*'CALIBRATION  suppl fig 2'!$Q$32+'CALIBRATION  suppl fig 2'!$Q$33)*ABS(B672)*(1/'ESTIMATED CCS suppl fig 2 '!C672+1/'CALIBRATION  suppl fig 2'!$D$5)^0.5</f>
        <v>#DIV/0!</v>
      </c>
      <c r="H672" s="56">
        <f>D672-0.001*'CALIBRATION  suppl fig 2'!$D$4*A672^0.5</f>
        <v>0</v>
      </c>
      <c r="I672" s="56" t="e">
        <f>H672^'CALIBRATION  suppl fig 2'!$Q$15*ABS(B672)*(1/'ESTIMATED CCS suppl fig 2 '!C672+1/'CALIBRATION  suppl fig 2'!$D$5)^0.5</f>
        <v>#DIV/0!</v>
      </c>
    </row>
    <row r="673" spans="1:9">
      <c r="A673" s="52"/>
      <c r="B673" s="1"/>
      <c r="C673" s="1"/>
      <c r="D673" s="189"/>
      <c r="E673" s="187" t="e">
        <f>I673*'CALIBRATION  suppl fig 2'!$Q$17</f>
        <v>#DIV/0!</v>
      </c>
      <c r="F673" s="188" t="e">
        <f>(H673*'CALIBRATION  suppl fig 2'!$Q$32+'CALIBRATION  suppl fig 2'!$Q$33)*ABS(B673)*(1/'ESTIMATED CCS suppl fig 2 '!C673+1/'CALIBRATION  suppl fig 2'!$D$5)^0.5</f>
        <v>#DIV/0!</v>
      </c>
      <c r="H673" s="56">
        <f>D673-0.001*'CALIBRATION  suppl fig 2'!$D$4*A673^0.5</f>
        <v>0</v>
      </c>
      <c r="I673" s="56" t="e">
        <f>H673^'CALIBRATION  suppl fig 2'!$Q$15*ABS(B673)*(1/'ESTIMATED CCS suppl fig 2 '!C673+1/'CALIBRATION  suppl fig 2'!$D$5)^0.5</f>
        <v>#DIV/0!</v>
      </c>
    </row>
    <row r="674" spans="1:9">
      <c r="A674" s="52"/>
      <c r="B674" s="1"/>
      <c r="C674" s="1"/>
      <c r="D674" s="189"/>
      <c r="E674" s="187" t="e">
        <f>I674*'CALIBRATION  suppl fig 2'!$Q$17</f>
        <v>#DIV/0!</v>
      </c>
      <c r="F674" s="188" t="e">
        <f>(H674*'CALIBRATION  suppl fig 2'!$Q$32+'CALIBRATION  suppl fig 2'!$Q$33)*ABS(B674)*(1/'ESTIMATED CCS suppl fig 2 '!C674+1/'CALIBRATION  suppl fig 2'!$D$5)^0.5</f>
        <v>#DIV/0!</v>
      </c>
      <c r="H674" s="56">
        <f>D674-0.001*'CALIBRATION  suppl fig 2'!$D$4*A674^0.5</f>
        <v>0</v>
      </c>
      <c r="I674" s="56" t="e">
        <f>H674^'CALIBRATION  suppl fig 2'!$Q$15*ABS(B674)*(1/'ESTIMATED CCS suppl fig 2 '!C674+1/'CALIBRATION  suppl fig 2'!$D$5)^0.5</f>
        <v>#DIV/0!</v>
      </c>
    </row>
    <row r="675" spans="1:9">
      <c r="A675" s="52"/>
      <c r="B675" s="1"/>
      <c r="C675" s="1"/>
      <c r="D675" s="189"/>
      <c r="E675" s="187" t="e">
        <f>I675*'CALIBRATION  suppl fig 2'!$Q$17</f>
        <v>#DIV/0!</v>
      </c>
      <c r="F675" s="188" t="e">
        <f>(H675*'CALIBRATION  suppl fig 2'!$Q$32+'CALIBRATION  suppl fig 2'!$Q$33)*ABS(B675)*(1/'ESTIMATED CCS suppl fig 2 '!C675+1/'CALIBRATION  suppl fig 2'!$D$5)^0.5</f>
        <v>#DIV/0!</v>
      </c>
      <c r="H675" s="56">
        <f>D675-0.001*'CALIBRATION  suppl fig 2'!$D$4*A675^0.5</f>
        <v>0</v>
      </c>
      <c r="I675" s="56" t="e">
        <f>H675^'CALIBRATION  suppl fig 2'!$Q$15*ABS(B675)*(1/'ESTIMATED CCS suppl fig 2 '!C675+1/'CALIBRATION  suppl fig 2'!$D$5)^0.5</f>
        <v>#DIV/0!</v>
      </c>
    </row>
    <row r="676" spans="1:9">
      <c r="A676" s="52"/>
      <c r="B676" s="1"/>
      <c r="C676" s="1"/>
      <c r="D676" s="189"/>
      <c r="E676" s="187" t="e">
        <f>I676*'CALIBRATION  suppl fig 2'!$Q$17</f>
        <v>#DIV/0!</v>
      </c>
      <c r="F676" s="188" t="e">
        <f>(H676*'CALIBRATION  suppl fig 2'!$Q$32+'CALIBRATION  suppl fig 2'!$Q$33)*ABS(B676)*(1/'ESTIMATED CCS suppl fig 2 '!C676+1/'CALIBRATION  suppl fig 2'!$D$5)^0.5</f>
        <v>#DIV/0!</v>
      </c>
      <c r="H676" s="56">
        <f>D676-0.001*'CALIBRATION  suppl fig 2'!$D$4*A676^0.5</f>
        <v>0</v>
      </c>
      <c r="I676" s="56" t="e">
        <f>H676^'CALIBRATION  suppl fig 2'!$Q$15*ABS(B676)*(1/'ESTIMATED CCS suppl fig 2 '!C676+1/'CALIBRATION  suppl fig 2'!$D$5)^0.5</f>
        <v>#DIV/0!</v>
      </c>
    </row>
    <row r="677" spans="1:9">
      <c r="A677" s="52"/>
      <c r="B677" s="1"/>
      <c r="C677" s="1"/>
      <c r="D677" s="189"/>
      <c r="E677" s="187" t="e">
        <f>I677*'CALIBRATION  suppl fig 2'!$Q$17</f>
        <v>#DIV/0!</v>
      </c>
      <c r="F677" s="188" t="e">
        <f>(H677*'CALIBRATION  suppl fig 2'!$Q$32+'CALIBRATION  suppl fig 2'!$Q$33)*ABS(B677)*(1/'ESTIMATED CCS suppl fig 2 '!C677+1/'CALIBRATION  suppl fig 2'!$D$5)^0.5</f>
        <v>#DIV/0!</v>
      </c>
      <c r="H677" s="56">
        <f>D677-0.001*'CALIBRATION  suppl fig 2'!$D$4*A677^0.5</f>
        <v>0</v>
      </c>
      <c r="I677" s="56" t="e">
        <f>H677^'CALIBRATION  suppl fig 2'!$Q$15*ABS(B677)*(1/'ESTIMATED CCS suppl fig 2 '!C677+1/'CALIBRATION  suppl fig 2'!$D$5)^0.5</f>
        <v>#DIV/0!</v>
      </c>
    </row>
    <row r="678" spans="1:9">
      <c r="A678" s="52"/>
      <c r="B678" s="1"/>
      <c r="C678" s="1"/>
      <c r="D678" s="189"/>
      <c r="E678" s="187" t="e">
        <f>I678*'CALIBRATION  suppl fig 2'!$Q$17</f>
        <v>#DIV/0!</v>
      </c>
      <c r="F678" s="188" t="e">
        <f>(H678*'CALIBRATION  suppl fig 2'!$Q$32+'CALIBRATION  suppl fig 2'!$Q$33)*ABS(B678)*(1/'ESTIMATED CCS suppl fig 2 '!C678+1/'CALIBRATION  suppl fig 2'!$D$5)^0.5</f>
        <v>#DIV/0!</v>
      </c>
      <c r="H678" s="56">
        <f>D678-0.001*'CALIBRATION  suppl fig 2'!$D$4*A678^0.5</f>
        <v>0</v>
      </c>
      <c r="I678" s="56" t="e">
        <f>H678^'CALIBRATION  suppl fig 2'!$Q$15*ABS(B678)*(1/'ESTIMATED CCS suppl fig 2 '!C678+1/'CALIBRATION  suppl fig 2'!$D$5)^0.5</f>
        <v>#DIV/0!</v>
      </c>
    </row>
    <row r="679" spans="1:9">
      <c r="A679" s="52"/>
      <c r="B679" s="1"/>
      <c r="C679" s="1"/>
      <c r="D679" s="189"/>
      <c r="E679" s="187" t="e">
        <f>I679*'CALIBRATION  suppl fig 2'!$Q$17</f>
        <v>#DIV/0!</v>
      </c>
      <c r="F679" s="188" t="e">
        <f>(H679*'CALIBRATION  suppl fig 2'!$Q$32+'CALIBRATION  suppl fig 2'!$Q$33)*ABS(B679)*(1/'ESTIMATED CCS suppl fig 2 '!C679+1/'CALIBRATION  suppl fig 2'!$D$5)^0.5</f>
        <v>#DIV/0!</v>
      </c>
      <c r="H679" s="56">
        <f>D679-0.001*'CALIBRATION  suppl fig 2'!$D$4*A679^0.5</f>
        <v>0</v>
      </c>
      <c r="I679" s="56" t="e">
        <f>H679^'CALIBRATION  suppl fig 2'!$Q$15*ABS(B679)*(1/'ESTIMATED CCS suppl fig 2 '!C679+1/'CALIBRATION  suppl fig 2'!$D$5)^0.5</f>
        <v>#DIV/0!</v>
      </c>
    </row>
    <row r="680" spans="1:9">
      <c r="A680" s="52"/>
      <c r="B680" s="1"/>
      <c r="C680" s="1"/>
      <c r="D680" s="189"/>
      <c r="E680" s="187" t="e">
        <f>I680*'CALIBRATION  suppl fig 2'!$Q$17</f>
        <v>#DIV/0!</v>
      </c>
      <c r="F680" s="188" t="e">
        <f>(H680*'CALIBRATION  suppl fig 2'!$Q$32+'CALIBRATION  suppl fig 2'!$Q$33)*ABS(B680)*(1/'ESTIMATED CCS suppl fig 2 '!C680+1/'CALIBRATION  suppl fig 2'!$D$5)^0.5</f>
        <v>#DIV/0!</v>
      </c>
      <c r="H680" s="56">
        <f>D680-0.001*'CALIBRATION  suppl fig 2'!$D$4*A680^0.5</f>
        <v>0</v>
      </c>
      <c r="I680" s="56" t="e">
        <f>H680^'CALIBRATION  suppl fig 2'!$Q$15*ABS(B680)*(1/'ESTIMATED CCS suppl fig 2 '!C680+1/'CALIBRATION  suppl fig 2'!$D$5)^0.5</f>
        <v>#DIV/0!</v>
      </c>
    </row>
    <row r="681" spans="1:9">
      <c r="A681" s="52"/>
      <c r="B681" s="1"/>
      <c r="C681" s="1"/>
      <c r="D681" s="189"/>
      <c r="E681" s="187" t="e">
        <f>I681*'CALIBRATION  suppl fig 2'!$Q$17</f>
        <v>#DIV/0!</v>
      </c>
      <c r="F681" s="188" t="e">
        <f>(H681*'CALIBRATION  suppl fig 2'!$Q$32+'CALIBRATION  suppl fig 2'!$Q$33)*ABS(B681)*(1/'ESTIMATED CCS suppl fig 2 '!C681+1/'CALIBRATION  suppl fig 2'!$D$5)^0.5</f>
        <v>#DIV/0!</v>
      </c>
      <c r="H681" s="56">
        <f>D681-0.001*'CALIBRATION  suppl fig 2'!$D$4*A681^0.5</f>
        <v>0</v>
      </c>
      <c r="I681" s="56" t="e">
        <f>H681^'CALIBRATION  suppl fig 2'!$Q$15*ABS(B681)*(1/'ESTIMATED CCS suppl fig 2 '!C681+1/'CALIBRATION  suppl fig 2'!$D$5)^0.5</f>
        <v>#DIV/0!</v>
      </c>
    </row>
    <row r="682" spans="1:9">
      <c r="A682" s="52"/>
      <c r="B682" s="1"/>
      <c r="C682" s="1"/>
      <c r="D682" s="189"/>
      <c r="E682" s="187" t="e">
        <f>I682*'CALIBRATION  suppl fig 2'!$Q$17</f>
        <v>#DIV/0!</v>
      </c>
      <c r="F682" s="188" t="e">
        <f>(H682*'CALIBRATION  suppl fig 2'!$Q$32+'CALIBRATION  suppl fig 2'!$Q$33)*ABS(B682)*(1/'ESTIMATED CCS suppl fig 2 '!C682+1/'CALIBRATION  suppl fig 2'!$D$5)^0.5</f>
        <v>#DIV/0!</v>
      </c>
      <c r="H682" s="56">
        <f>D682-0.001*'CALIBRATION  suppl fig 2'!$D$4*A682^0.5</f>
        <v>0</v>
      </c>
      <c r="I682" s="56" t="e">
        <f>H682^'CALIBRATION  suppl fig 2'!$Q$15*ABS(B682)*(1/'ESTIMATED CCS suppl fig 2 '!C682+1/'CALIBRATION  suppl fig 2'!$D$5)^0.5</f>
        <v>#DIV/0!</v>
      </c>
    </row>
    <row r="683" spans="1:9">
      <c r="A683" s="52"/>
      <c r="B683" s="1"/>
      <c r="C683" s="1"/>
      <c r="D683" s="189"/>
      <c r="E683" s="187" t="e">
        <f>I683*'CALIBRATION  suppl fig 2'!$Q$17</f>
        <v>#DIV/0!</v>
      </c>
      <c r="F683" s="188" t="e">
        <f>(H683*'CALIBRATION  suppl fig 2'!$Q$32+'CALIBRATION  suppl fig 2'!$Q$33)*ABS(B683)*(1/'ESTIMATED CCS suppl fig 2 '!C683+1/'CALIBRATION  suppl fig 2'!$D$5)^0.5</f>
        <v>#DIV/0!</v>
      </c>
      <c r="H683" s="56">
        <f>D683-0.001*'CALIBRATION  suppl fig 2'!$D$4*A683^0.5</f>
        <v>0</v>
      </c>
      <c r="I683" s="56" t="e">
        <f>H683^'CALIBRATION  suppl fig 2'!$Q$15*ABS(B683)*(1/'ESTIMATED CCS suppl fig 2 '!C683+1/'CALIBRATION  suppl fig 2'!$D$5)^0.5</f>
        <v>#DIV/0!</v>
      </c>
    </row>
    <row r="684" spans="1:9">
      <c r="A684" s="52"/>
      <c r="B684" s="1"/>
      <c r="C684" s="1"/>
      <c r="D684" s="189"/>
      <c r="E684" s="187" t="e">
        <f>I684*'CALIBRATION  suppl fig 2'!$Q$17</f>
        <v>#DIV/0!</v>
      </c>
      <c r="F684" s="188" t="e">
        <f>(H684*'CALIBRATION  suppl fig 2'!$Q$32+'CALIBRATION  suppl fig 2'!$Q$33)*ABS(B684)*(1/'ESTIMATED CCS suppl fig 2 '!C684+1/'CALIBRATION  suppl fig 2'!$D$5)^0.5</f>
        <v>#DIV/0!</v>
      </c>
      <c r="H684" s="56">
        <f>D684-0.001*'CALIBRATION  suppl fig 2'!$D$4*A684^0.5</f>
        <v>0</v>
      </c>
      <c r="I684" s="56" t="e">
        <f>H684^'CALIBRATION  suppl fig 2'!$Q$15*ABS(B684)*(1/'ESTIMATED CCS suppl fig 2 '!C684+1/'CALIBRATION  suppl fig 2'!$D$5)^0.5</f>
        <v>#DIV/0!</v>
      </c>
    </row>
    <row r="685" spans="1:9">
      <c r="A685" s="52"/>
      <c r="B685" s="1"/>
      <c r="C685" s="1"/>
      <c r="D685" s="189"/>
      <c r="E685" s="187" t="e">
        <f>I685*'CALIBRATION  suppl fig 2'!$Q$17</f>
        <v>#DIV/0!</v>
      </c>
      <c r="F685" s="188" t="e">
        <f>(H685*'CALIBRATION  suppl fig 2'!$Q$32+'CALIBRATION  suppl fig 2'!$Q$33)*ABS(B685)*(1/'ESTIMATED CCS suppl fig 2 '!C685+1/'CALIBRATION  suppl fig 2'!$D$5)^0.5</f>
        <v>#DIV/0!</v>
      </c>
      <c r="H685" s="56">
        <f>D685-0.001*'CALIBRATION  suppl fig 2'!$D$4*A685^0.5</f>
        <v>0</v>
      </c>
      <c r="I685" s="56" t="e">
        <f>H685^'CALIBRATION  suppl fig 2'!$Q$15*ABS(B685)*(1/'ESTIMATED CCS suppl fig 2 '!C685+1/'CALIBRATION  suppl fig 2'!$D$5)^0.5</f>
        <v>#DIV/0!</v>
      </c>
    </row>
    <row r="686" spans="1:9">
      <c r="A686" s="52"/>
      <c r="B686" s="1"/>
      <c r="C686" s="1"/>
      <c r="D686" s="189"/>
      <c r="E686" s="187" t="e">
        <f>I686*'CALIBRATION  suppl fig 2'!$Q$17</f>
        <v>#DIV/0!</v>
      </c>
      <c r="F686" s="188" t="e">
        <f>(H686*'CALIBRATION  suppl fig 2'!$Q$32+'CALIBRATION  suppl fig 2'!$Q$33)*ABS(B686)*(1/'ESTIMATED CCS suppl fig 2 '!C686+1/'CALIBRATION  suppl fig 2'!$D$5)^0.5</f>
        <v>#DIV/0!</v>
      </c>
      <c r="H686" s="56">
        <f>D686-0.001*'CALIBRATION  suppl fig 2'!$D$4*A686^0.5</f>
        <v>0</v>
      </c>
      <c r="I686" s="56" t="e">
        <f>H686^'CALIBRATION  suppl fig 2'!$Q$15*ABS(B686)*(1/'ESTIMATED CCS suppl fig 2 '!C686+1/'CALIBRATION  suppl fig 2'!$D$5)^0.5</f>
        <v>#DIV/0!</v>
      </c>
    </row>
    <row r="687" spans="1:9">
      <c r="A687" s="52"/>
      <c r="B687" s="1"/>
      <c r="C687" s="1"/>
      <c r="D687" s="189"/>
      <c r="E687" s="187" t="e">
        <f>I687*'CALIBRATION  suppl fig 2'!$Q$17</f>
        <v>#DIV/0!</v>
      </c>
      <c r="F687" s="188" t="e">
        <f>(H687*'CALIBRATION  suppl fig 2'!$Q$32+'CALIBRATION  suppl fig 2'!$Q$33)*ABS(B687)*(1/'ESTIMATED CCS suppl fig 2 '!C687+1/'CALIBRATION  suppl fig 2'!$D$5)^0.5</f>
        <v>#DIV/0!</v>
      </c>
      <c r="H687" s="56">
        <f>D687-0.001*'CALIBRATION  suppl fig 2'!$D$4*A687^0.5</f>
        <v>0</v>
      </c>
      <c r="I687" s="56" t="e">
        <f>H687^'CALIBRATION  suppl fig 2'!$Q$15*ABS(B687)*(1/'ESTIMATED CCS suppl fig 2 '!C687+1/'CALIBRATION  suppl fig 2'!$D$5)^0.5</f>
        <v>#DIV/0!</v>
      </c>
    </row>
    <row r="688" spans="1:9">
      <c r="A688" s="52"/>
      <c r="B688" s="1"/>
      <c r="C688" s="1"/>
      <c r="D688" s="189"/>
      <c r="E688" s="187" t="e">
        <f>I688*'CALIBRATION  suppl fig 2'!$Q$17</f>
        <v>#DIV/0!</v>
      </c>
      <c r="F688" s="188" t="e">
        <f>(H688*'CALIBRATION  suppl fig 2'!$Q$32+'CALIBRATION  suppl fig 2'!$Q$33)*ABS(B688)*(1/'ESTIMATED CCS suppl fig 2 '!C688+1/'CALIBRATION  suppl fig 2'!$D$5)^0.5</f>
        <v>#DIV/0!</v>
      </c>
      <c r="H688" s="56">
        <f>D688-0.001*'CALIBRATION  suppl fig 2'!$D$4*A688^0.5</f>
        <v>0</v>
      </c>
      <c r="I688" s="56" t="e">
        <f>H688^'CALIBRATION  suppl fig 2'!$Q$15*ABS(B688)*(1/'ESTIMATED CCS suppl fig 2 '!C688+1/'CALIBRATION  suppl fig 2'!$D$5)^0.5</f>
        <v>#DIV/0!</v>
      </c>
    </row>
    <row r="689" spans="1:9">
      <c r="A689" s="52"/>
      <c r="B689" s="1"/>
      <c r="C689" s="1"/>
      <c r="D689" s="189"/>
      <c r="E689" s="187" t="e">
        <f>I689*'CALIBRATION  suppl fig 2'!$Q$17</f>
        <v>#DIV/0!</v>
      </c>
      <c r="F689" s="188" t="e">
        <f>(H689*'CALIBRATION  suppl fig 2'!$Q$32+'CALIBRATION  suppl fig 2'!$Q$33)*ABS(B689)*(1/'ESTIMATED CCS suppl fig 2 '!C689+1/'CALIBRATION  suppl fig 2'!$D$5)^0.5</f>
        <v>#DIV/0!</v>
      </c>
      <c r="H689" s="56">
        <f>D689-0.001*'CALIBRATION  suppl fig 2'!$D$4*A689^0.5</f>
        <v>0</v>
      </c>
      <c r="I689" s="56" t="e">
        <f>H689^'CALIBRATION  suppl fig 2'!$Q$15*ABS(B689)*(1/'ESTIMATED CCS suppl fig 2 '!C689+1/'CALIBRATION  suppl fig 2'!$D$5)^0.5</f>
        <v>#DIV/0!</v>
      </c>
    </row>
    <row r="690" spans="1:9">
      <c r="A690" s="52"/>
      <c r="B690" s="1"/>
      <c r="C690" s="1"/>
      <c r="D690" s="189"/>
      <c r="E690" s="187" t="e">
        <f>I690*'CALIBRATION  suppl fig 2'!$Q$17</f>
        <v>#DIV/0!</v>
      </c>
      <c r="F690" s="188" t="e">
        <f>(H690*'CALIBRATION  suppl fig 2'!$Q$32+'CALIBRATION  suppl fig 2'!$Q$33)*ABS(B690)*(1/'ESTIMATED CCS suppl fig 2 '!C690+1/'CALIBRATION  suppl fig 2'!$D$5)^0.5</f>
        <v>#DIV/0!</v>
      </c>
      <c r="H690" s="56">
        <f>D690-0.001*'CALIBRATION  suppl fig 2'!$D$4*A690^0.5</f>
        <v>0</v>
      </c>
      <c r="I690" s="56" t="e">
        <f>H690^'CALIBRATION  suppl fig 2'!$Q$15*ABS(B690)*(1/'ESTIMATED CCS suppl fig 2 '!C690+1/'CALIBRATION  suppl fig 2'!$D$5)^0.5</f>
        <v>#DIV/0!</v>
      </c>
    </row>
    <row r="691" spans="1:9">
      <c r="A691" s="52"/>
      <c r="B691" s="1"/>
      <c r="C691" s="1"/>
      <c r="D691" s="189"/>
      <c r="E691" s="187" t="e">
        <f>I691*'CALIBRATION  suppl fig 2'!$Q$17</f>
        <v>#DIV/0!</v>
      </c>
      <c r="F691" s="188" t="e">
        <f>(H691*'CALIBRATION  suppl fig 2'!$Q$32+'CALIBRATION  suppl fig 2'!$Q$33)*ABS(B691)*(1/'ESTIMATED CCS suppl fig 2 '!C691+1/'CALIBRATION  suppl fig 2'!$D$5)^0.5</f>
        <v>#DIV/0!</v>
      </c>
      <c r="H691" s="56">
        <f>D691-0.001*'CALIBRATION  suppl fig 2'!$D$4*A691^0.5</f>
        <v>0</v>
      </c>
      <c r="I691" s="56" t="e">
        <f>H691^'CALIBRATION  suppl fig 2'!$Q$15*ABS(B691)*(1/'ESTIMATED CCS suppl fig 2 '!C691+1/'CALIBRATION  suppl fig 2'!$D$5)^0.5</f>
        <v>#DIV/0!</v>
      </c>
    </row>
    <row r="692" spans="1:9">
      <c r="A692" s="52"/>
      <c r="B692" s="1"/>
      <c r="C692" s="1"/>
      <c r="D692" s="189"/>
      <c r="E692" s="187" t="e">
        <f>I692*'CALIBRATION  suppl fig 2'!$Q$17</f>
        <v>#DIV/0!</v>
      </c>
      <c r="F692" s="188" t="e">
        <f>(H692*'CALIBRATION  suppl fig 2'!$Q$32+'CALIBRATION  suppl fig 2'!$Q$33)*ABS(B692)*(1/'ESTIMATED CCS suppl fig 2 '!C692+1/'CALIBRATION  suppl fig 2'!$D$5)^0.5</f>
        <v>#DIV/0!</v>
      </c>
      <c r="H692" s="56">
        <f>D692-0.001*'CALIBRATION  suppl fig 2'!$D$4*A692^0.5</f>
        <v>0</v>
      </c>
      <c r="I692" s="56" t="e">
        <f>H692^'CALIBRATION  suppl fig 2'!$Q$15*ABS(B692)*(1/'ESTIMATED CCS suppl fig 2 '!C692+1/'CALIBRATION  suppl fig 2'!$D$5)^0.5</f>
        <v>#DIV/0!</v>
      </c>
    </row>
    <row r="693" spans="1:9">
      <c r="A693" s="52"/>
      <c r="B693" s="1"/>
      <c r="C693" s="1"/>
      <c r="D693" s="189"/>
      <c r="E693" s="187" t="e">
        <f>I693*'CALIBRATION  suppl fig 2'!$Q$17</f>
        <v>#DIV/0!</v>
      </c>
      <c r="F693" s="188" t="e">
        <f>(H693*'CALIBRATION  suppl fig 2'!$Q$32+'CALIBRATION  suppl fig 2'!$Q$33)*ABS(B693)*(1/'ESTIMATED CCS suppl fig 2 '!C693+1/'CALIBRATION  suppl fig 2'!$D$5)^0.5</f>
        <v>#DIV/0!</v>
      </c>
      <c r="H693" s="56">
        <f>D693-0.001*'CALIBRATION  suppl fig 2'!$D$4*A693^0.5</f>
        <v>0</v>
      </c>
      <c r="I693" s="56" t="e">
        <f>H693^'CALIBRATION  suppl fig 2'!$Q$15*ABS(B693)*(1/'ESTIMATED CCS suppl fig 2 '!C693+1/'CALIBRATION  suppl fig 2'!$D$5)^0.5</f>
        <v>#DIV/0!</v>
      </c>
    </row>
    <row r="694" spans="1:9">
      <c r="A694" s="52"/>
      <c r="B694" s="1"/>
      <c r="C694" s="1"/>
      <c r="D694" s="189"/>
      <c r="E694" s="187" t="e">
        <f>I694*'CALIBRATION  suppl fig 2'!$Q$17</f>
        <v>#DIV/0!</v>
      </c>
      <c r="F694" s="188" t="e">
        <f>(H694*'CALIBRATION  suppl fig 2'!$Q$32+'CALIBRATION  suppl fig 2'!$Q$33)*ABS(B694)*(1/'ESTIMATED CCS suppl fig 2 '!C694+1/'CALIBRATION  suppl fig 2'!$D$5)^0.5</f>
        <v>#DIV/0!</v>
      </c>
      <c r="H694" s="56">
        <f>D694-0.001*'CALIBRATION  suppl fig 2'!$D$4*A694^0.5</f>
        <v>0</v>
      </c>
      <c r="I694" s="56" t="e">
        <f>H694^'CALIBRATION  suppl fig 2'!$Q$15*ABS(B694)*(1/'ESTIMATED CCS suppl fig 2 '!C694+1/'CALIBRATION  suppl fig 2'!$D$5)^0.5</f>
        <v>#DIV/0!</v>
      </c>
    </row>
    <row r="695" spans="1:9">
      <c r="A695" s="52"/>
      <c r="B695" s="1"/>
      <c r="C695" s="1"/>
      <c r="D695" s="189"/>
      <c r="E695" s="187" t="e">
        <f>I695*'CALIBRATION  suppl fig 2'!$Q$17</f>
        <v>#DIV/0!</v>
      </c>
      <c r="F695" s="188" t="e">
        <f>(H695*'CALIBRATION  suppl fig 2'!$Q$32+'CALIBRATION  suppl fig 2'!$Q$33)*ABS(B695)*(1/'ESTIMATED CCS suppl fig 2 '!C695+1/'CALIBRATION  suppl fig 2'!$D$5)^0.5</f>
        <v>#DIV/0!</v>
      </c>
      <c r="H695" s="56">
        <f>D695-0.001*'CALIBRATION  suppl fig 2'!$D$4*A695^0.5</f>
        <v>0</v>
      </c>
      <c r="I695" s="56" t="e">
        <f>H695^'CALIBRATION  suppl fig 2'!$Q$15*ABS(B695)*(1/'ESTIMATED CCS suppl fig 2 '!C695+1/'CALIBRATION  suppl fig 2'!$D$5)^0.5</f>
        <v>#DIV/0!</v>
      </c>
    </row>
    <row r="696" spans="1:9">
      <c r="A696" s="52"/>
      <c r="B696" s="1"/>
      <c r="C696" s="1"/>
      <c r="D696" s="189"/>
      <c r="E696" s="187" t="e">
        <f>I696*'CALIBRATION  suppl fig 2'!$Q$17</f>
        <v>#DIV/0!</v>
      </c>
      <c r="F696" s="188" t="e">
        <f>(H696*'CALIBRATION  suppl fig 2'!$Q$32+'CALIBRATION  suppl fig 2'!$Q$33)*ABS(B696)*(1/'ESTIMATED CCS suppl fig 2 '!C696+1/'CALIBRATION  suppl fig 2'!$D$5)^0.5</f>
        <v>#DIV/0!</v>
      </c>
      <c r="H696" s="56">
        <f>D696-0.001*'CALIBRATION  suppl fig 2'!$D$4*A696^0.5</f>
        <v>0</v>
      </c>
      <c r="I696" s="56" t="e">
        <f>H696^'CALIBRATION  suppl fig 2'!$Q$15*ABS(B696)*(1/'ESTIMATED CCS suppl fig 2 '!C696+1/'CALIBRATION  suppl fig 2'!$D$5)^0.5</f>
        <v>#DIV/0!</v>
      </c>
    </row>
    <row r="697" spans="1:9">
      <c r="A697" s="52"/>
      <c r="B697" s="1"/>
      <c r="C697" s="1"/>
      <c r="D697" s="189"/>
      <c r="E697" s="187" t="e">
        <f>I697*'CALIBRATION  suppl fig 2'!$Q$17</f>
        <v>#DIV/0!</v>
      </c>
      <c r="F697" s="188" t="e">
        <f>(H697*'CALIBRATION  suppl fig 2'!$Q$32+'CALIBRATION  suppl fig 2'!$Q$33)*ABS(B697)*(1/'ESTIMATED CCS suppl fig 2 '!C697+1/'CALIBRATION  suppl fig 2'!$D$5)^0.5</f>
        <v>#DIV/0!</v>
      </c>
      <c r="H697" s="56">
        <f>D697-0.001*'CALIBRATION  suppl fig 2'!$D$4*A697^0.5</f>
        <v>0</v>
      </c>
      <c r="I697" s="56" t="e">
        <f>H697^'CALIBRATION  suppl fig 2'!$Q$15*ABS(B697)*(1/'ESTIMATED CCS suppl fig 2 '!C697+1/'CALIBRATION  suppl fig 2'!$D$5)^0.5</f>
        <v>#DIV/0!</v>
      </c>
    </row>
    <row r="698" spans="1:9">
      <c r="A698" s="52"/>
      <c r="B698" s="1"/>
      <c r="C698" s="1"/>
      <c r="D698" s="189"/>
      <c r="E698" s="187" t="e">
        <f>I698*'CALIBRATION  suppl fig 2'!$Q$17</f>
        <v>#DIV/0!</v>
      </c>
      <c r="F698" s="188" t="e">
        <f>(H698*'CALIBRATION  suppl fig 2'!$Q$32+'CALIBRATION  suppl fig 2'!$Q$33)*ABS(B698)*(1/'ESTIMATED CCS suppl fig 2 '!C698+1/'CALIBRATION  suppl fig 2'!$D$5)^0.5</f>
        <v>#DIV/0!</v>
      </c>
      <c r="H698" s="56">
        <f>D698-0.001*'CALIBRATION  suppl fig 2'!$D$4*A698^0.5</f>
        <v>0</v>
      </c>
      <c r="I698" s="56" t="e">
        <f>H698^'CALIBRATION  suppl fig 2'!$Q$15*ABS(B698)*(1/'ESTIMATED CCS suppl fig 2 '!C698+1/'CALIBRATION  suppl fig 2'!$D$5)^0.5</f>
        <v>#DIV/0!</v>
      </c>
    </row>
    <row r="699" spans="1:9">
      <c r="A699" s="52"/>
      <c r="B699" s="1"/>
      <c r="C699" s="1"/>
      <c r="D699" s="189"/>
      <c r="E699" s="187" t="e">
        <f>I699*'CALIBRATION  suppl fig 2'!$Q$17</f>
        <v>#DIV/0!</v>
      </c>
      <c r="F699" s="188" t="e">
        <f>(H699*'CALIBRATION  suppl fig 2'!$Q$32+'CALIBRATION  suppl fig 2'!$Q$33)*ABS(B699)*(1/'ESTIMATED CCS suppl fig 2 '!C699+1/'CALIBRATION  suppl fig 2'!$D$5)^0.5</f>
        <v>#DIV/0!</v>
      </c>
      <c r="H699" s="56">
        <f>D699-0.001*'CALIBRATION  suppl fig 2'!$D$4*A699^0.5</f>
        <v>0</v>
      </c>
      <c r="I699" s="56" t="e">
        <f>H699^'CALIBRATION  suppl fig 2'!$Q$15*ABS(B699)*(1/'ESTIMATED CCS suppl fig 2 '!C699+1/'CALIBRATION  suppl fig 2'!$D$5)^0.5</f>
        <v>#DIV/0!</v>
      </c>
    </row>
    <row r="700" spans="1:9">
      <c r="A700" s="52"/>
      <c r="B700" s="1"/>
      <c r="C700" s="1"/>
      <c r="D700" s="189"/>
      <c r="E700" s="187" t="e">
        <f>I700*'CALIBRATION  suppl fig 2'!$Q$17</f>
        <v>#DIV/0!</v>
      </c>
      <c r="F700" s="188" t="e">
        <f>(H700*'CALIBRATION  suppl fig 2'!$Q$32+'CALIBRATION  suppl fig 2'!$Q$33)*ABS(B700)*(1/'ESTIMATED CCS suppl fig 2 '!C700+1/'CALIBRATION  suppl fig 2'!$D$5)^0.5</f>
        <v>#DIV/0!</v>
      </c>
      <c r="H700" s="56">
        <f>D700-0.001*'CALIBRATION  suppl fig 2'!$D$4*A700^0.5</f>
        <v>0</v>
      </c>
      <c r="I700" s="56" t="e">
        <f>H700^'CALIBRATION  suppl fig 2'!$Q$15*ABS(B700)*(1/'ESTIMATED CCS suppl fig 2 '!C700+1/'CALIBRATION  suppl fig 2'!$D$5)^0.5</f>
        <v>#DIV/0!</v>
      </c>
    </row>
    <row r="701" spans="1:9">
      <c r="A701" s="52"/>
      <c r="B701" s="1"/>
      <c r="C701" s="1"/>
      <c r="D701" s="189"/>
      <c r="E701" s="187" t="e">
        <f>I701*'CALIBRATION  suppl fig 2'!$Q$17</f>
        <v>#DIV/0!</v>
      </c>
      <c r="F701" s="188" t="e">
        <f>(H701*'CALIBRATION  suppl fig 2'!$Q$32+'CALIBRATION  suppl fig 2'!$Q$33)*ABS(B701)*(1/'ESTIMATED CCS suppl fig 2 '!C701+1/'CALIBRATION  suppl fig 2'!$D$5)^0.5</f>
        <v>#DIV/0!</v>
      </c>
      <c r="H701" s="56">
        <f>D701-0.001*'CALIBRATION  suppl fig 2'!$D$4*A701^0.5</f>
        <v>0</v>
      </c>
      <c r="I701" s="56" t="e">
        <f>H701^'CALIBRATION  suppl fig 2'!$Q$15*ABS(B701)*(1/'ESTIMATED CCS suppl fig 2 '!C701+1/'CALIBRATION  suppl fig 2'!$D$5)^0.5</f>
        <v>#DIV/0!</v>
      </c>
    </row>
    <row r="702" spans="1:9">
      <c r="A702" s="52"/>
      <c r="B702" s="1"/>
      <c r="C702" s="1"/>
      <c r="D702" s="189"/>
      <c r="E702" s="187" t="e">
        <f>I702*'CALIBRATION  suppl fig 2'!$Q$17</f>
        <v>#DIV/0!</v>
      </c>
      <c r="F702" s="188" t="e">
        <f>(H702*'CALIBRATION  suppl fig 2'!$Q$32+'CALIBRATION  suppl fig 2'!$Q$33)*ABS(B702)*(1/'ESTIMATED CCS suppl fig 2 '!C702+1/'CALIBRATION  suppl fig 2'!$D$5)^0.5</f>
        <v>#DIV/0!</v>
      </c>
      <c r="H702" s="56">
        <f>D702-0.001*'CALIBRATION  suppl fig 2'!$D$4*A702^0.5</f>
        <v>0</v>
      </c>
      <c r="I702" s="56" t="e">
        <f>H702^'CALIBRATION  suppl fig 2'!$Q$15*ABS(B702)*(1/'ESTIMATED CCS suppl fig 2 '!C702+1/'CALIBRATION  suppl fig 2'!$D$5)^0.5</f>
        <v>#DIV/0!</v>
      </c>
    </row>
    <row r="703" spans="1:9">
      <c r="A703" s="52"/>
      <c r="B703" s="1"/>
      <c r="C703" s="1"/>
      <c r="D703" s="189"/>
      <c r="E703" s="187" t="e">
        <f>I703*'CALIBRATION  suppl fig 2'!$Q$17</f>
        <v>#DIV/0!</v>
      </c>
      <c r="F703" s="188" t="e">
        <f>(H703*'CALIBRATION  suppl fig 2'!$Q$32+'CALIBRATION  suppl fig 2'!$Q$33)*ABS(B703)*(1/'ESTIMATED CCS suppl fig 2 '!C703+1/'CALIBRATION  suppl fig 2'!$D$5)^0.5</f>
        <v>#DIV/0!</v>
      </c>
      <c r="H703" s="56">
        <f>D703-0.001*'CALIBRATION  suppl fig 2'!$D$4*A703^0.5</f>
        <v>0</v>
      </c>
      <c r="I703" s="56" t="e">
        <f>H703^'CALIBRATION  suppl fig 2'!$Q$15*ABS(B703)*(1/'ESTIMATED CCS suppl fig 2 '!C703+1/'CALIBRATION  suppl fig 2'!$D$5)^0.5</f>
        <v>#DIV/0!</v>
      </c>
    </row>
    <row r="704" spans="1:9">
      <c r="A704" s="52"/>
      <c r="B704" s="1"/>
      <c r="C704" s="1"/>
      <c r="D704" s="189"/>
      <c r="E704" s="187" t="e">
        <f>I704*'CALIBRATION  suppl fig 2'!$Q$17</f>
        <v>#DIV/0!</v>
      </c>
      <c r="F704" s="188" t="e">
        <f>(H704*'CALIBRATION  suppl fig 2'!$Q$32+'CALIBRATION  suppl fig 2'!$Q$33)*ABS(B704)*(1/'ESTIMATED CCS suppl fig 2 '!C704+1/'CALIBRATION  suppl fig 2'!$D$5)^0.5</f>
        <v>#DIV/0!</v>
      </c>
      <c r="H704" s="56">
        <f>D704-0.001*'CALIBRATION  suppl fig 2'!$D$4*A704^0.5</f>
        <v>0</v>
      </c>
      <c r="I704" s="56" t="e">
        <f>H704^'CALIBRATION  suppl fig 2'!$Q$15*ABS(B704)*(1/'ESTIMATED CCS suppl fig 2 '!C704+1/'CALIBRATION  suppl fig 2'!$D$5)^0.5</f>
        <v>#DIV/0!</v>
      </c>
    </row>
    <row r="705" spans="1:9">
      <c r="A705" s="52"/>
      <c r="B705" s="1"/>
      <c r="C705" s="1"/>
      <c r="D705" s="189"/>
      <c r="E705" s="187" t="e">
        <f>I705*'CALIBRATION  suppl fig 2'!$Q$17</f>
        <v>#DIV/0!</v>
      </c>
      <c r="F705" s="188" t="e">
        <f>(H705*'CALIBRATION  suppl fig 2'!$Q$32+'CALIBRATION  suppl fig 2'!$Q$33)*ABS(B705)*(1/'ESTIMATED CCS suppl fig 2 '!C705+1/'CALIBRATION  suppl fig 2'!$D$5)^0.5</f>
        <v>#DIV/0!</v>
      </c>
      <c r="H705" s="56">
        <f>D705-0.001*'CALIBRATION  suppl fig 2'!$D$4*A705^0.5</f>
        <v>0</v>
      </c>
      <c r="I705" s="56" t="e">
        <f>H705^'CALIBRATION  suppl fig 2'!$Q$15*ABS(B705)*(1/'ESTIMATED CCS suppl fig 2 '!C705+1/'CALIBRATION  suppl fig 2'!$D$5)^0.5</f>
        <v>#DIV/0!</v>
      </c>
    </row>
    <row r="706" spans="1:9">
      <c r="A706" s="52"/>
      <c r="B706" s="1"/>
      <c r="C706" s="1"/>
      <c r="D706" s="189"/>
      <c r="E706" s="187" t="e">
        <f>I706*'CALIBRATION  suppl fig 2'!$Q$17</f>
        <v>#DIV/0!</v>
      </c>
      <c r="F706" s="188" t="e">
        <f>(H706*'CALIBRATION  suppl fig 2'!$Q$32+'CALIBRATION  suppl fig 2'!$Q$33)*ABS(B706)*(1/'ESTIMATED CCS suppl fig 2 '!C706+1/'CALIBRATION  suppl fig 2'!$D$5)^0.5</f>
        <v>#DIV/0!</v>
      </c>
      <c r="H706" s="56">
        <f>D706-0.001*'CALIBRATION  suppl fig 2'!$D$4*A706^0.5</f>
        <v>0</v>
      </c>
      <c r="I706" s="56" t="e">
        <f>H706^'CALIBRATION  suppl fig 2'!$Q$15*ABS(B706)*(1/'ESTIMATED CCS suppl fig 2 '!C706+1/'CALIBRATION  suppl fig 2'!$D$5)^0.5</f>
        <v>#DIV/0!</v>
      </c>
    </row>
    <row r="707" spans="1:9">
      <c r="A707" s="52"/>
      <c r="B707" s="1"/>
      <c r="C707" s="1"/>
      <c r="D707" s="189"/>
      <c r="E707" s="187" t="e">
        <f>I707*'CALIBRATION  suppl fig 2'!$Q$17</f>
        <v>#DIV/0!</v>
      </c>
      <c r="F707" s="188" t="e">
        <f>(H707*'CALIBRATION  suppl fig 2'!$Q$32+'CALIBRATION  suppl fig 2'!$Q$33)*ABS(B707)*(1/'ESTIMATED CCS suppl fig 2 '!C707+1/'CALIBRATION  suppl fig 2'!$D$5)^0.5</f>
        <v>#DIV/0!</v>
      </c>
      <c r="H707" s="56">
        <f>D707-0.001*'CALIBRATION  suppl fig 2'!$D$4*A707^0.5</f>
        <v>0</v>
      </c>
      <c r="I707" s="56" t="e">
        <f>H707^'CALIBRATION  suppl fig 2'!$Q$15*ABS(B707)*(1/'ESTIMATED CCS suppl fig 2 '!C707+1/'CALIBRATION  suppl fig 2'!$D$5)^0.5</f>
        <v>#DIV/0!</v>
      </c>
    </row>
    <row r="708" spans="1:9">
      <c r="A708" s="52"/>
      <c r="B708" s="1"/>
      <c r="C708" s="1"/>
      <c r="D708" s="189"/>
      <c r="E708" s="187" t="e">
        <f>I708*'CALIBRATION  suppl fig 2'!$Q$17</f>
        <v>#DIV/0!</v>
      </c>
      <c r="F708" s="188" t="e">
        <f>(H708*'CALIBRATION  suppl fig 2'!$Q$32+'CALIBRATION  suppl fig 2'!$Q$33)*ABS(B708)*(1/'ESTIMATED CCS suppl fig 2 '!C708+1/'CALIBRATION  suppl fig 2'!$D$5)^0.5</f>
        <v>#DIV/0!</v>
      </c>
      <c r="H708" s="56">
        <f>D708-0.001*'CALIBRATION  suppl fig 2'!$D$4*A708^0.5</f>
        <v>0</v>
      </c>
      <c r="I708" s="56" t="e">
        <f>H708^'CALIBRATION  suppl fig 2'!$Q$15*ABS(B708)*(1/'ESTIMATED CCS suppl fig 2 '!C708+1/'CALIBRATION  suppl fig 2'!$D$5)^0.5</f>
        <v>#DIV/0!</v>
      </c>
    </row>
    <row r="709" spans="1:9">
      <c r="A709" s="52"/>
      <c r="B709" s="1"/>
      <c r="C709" s="1"/>
      <c r="D709" s="189"/>
      <c r="E709" s="187" t="e">
        <f>I709*'CALIBRATION  suppl fig 2'!$Q$17</f>
        <v>#DIV/0!</v>
      </c>
      <c r="F709" s="188" t="e">
        <f>(H709*'CALIBRATION  suppl fig 2'!$Q$32+'CALIBRATION  suppl fig 2'!$Q$33)*ABS(B709)*(1/'ESTIMATED CCS suppl fig 2 '!C709+1/'CALIBRATION  suppl fig 2'!$D$5)^0.5</f>
        <v>#DIV/0!</v>
      </c>
      <c r="H709" s="56">
        <f>D709-0.001*'CALIBRATION  suppl fig 2'!$D$4*A709^0.5</f>
        <v>0</v>
      </c>
      <c r="I709" s="56" t="e">
        <f>H709^'CALIBRATION  suppl fig 2'!$Q$15*ABS(B709)*(1/'ESTIMATED CCS suppl fig 2 '!C709+1/'CALIBRATION  suppl fig 2'!$D$5)^0.5</f>
        <v>#DIV/0!</v>
      </c>
    </row>
    <row r="710" spans="1:9">
      <c r="A710" s="52"/>
      <c r="B710" s="1"/>
      <c r="C710" s="1"/>
      <c r="D710" s="189"/>
      <c r="E710" s="187" t="e">
        <f>I710*'CALIBRATION  suppl fig 2'!$Q$17</f>
        <v>#DIV/0!</v>
      </c>
      <c r="F710" s="188" t="e">
        <f>(H710*'CALIBRATION  suppl fig 2'!$Q$32+'CALIBRATION  suppl fig 2'!$Q$33)*ABS(B710)*(1/'ESTIMATED CCS suppl fig 2 '!C710+1/'CALIBRATION  suppl fig 2'!$D$5)^0.5</f>
        <v>#DIV/0!</v>
      </c>
      <c r="H710" s="56">
        <f>D710-0.001*'CALIBRATION  suppl fig 2'!$D$4*A710^0.5</f>
        <v>0</v>
      </c>
      <c r="I710" s="56" t="e">
        <f>H710^'CALIBRATION  suppl fig 2'!$Q$15*ABS(B710)*(1/'ESTIMATED CCS suppl fig 2 '!C710+1/'CALIBRATION  suppl fig 2'!$D$5)^0.5</f>
        <v>#DIV/0!</v>
      </c>
    </row>
    <row r="711" spans="1:9">
      <c r="A711" s="52"/>
      <c r="B711" s="1"/>
      <c r="C711" s="1"/>
      <c r="D711" s="189"/>
      <c r="E711" s="187" t="e">
        <f>I711*'CALIBRATION  suppl fig 2'!$Q$17</f>
        <v>#DIV/0!</v>
      </c>
      <c r="F711" s="188" t="e">
        <f>(H711*'CALIBRATION  suppl fig 2'!$Q$32+'CALIBRATION  suppl fig 2'!$Q$33)*ABS(B711)*(1/'ESTIMATED CCS suppl fig 2 '!C711+1/'CALIBRATION  suppl fig 2'!$D$5)^0.5</f>
        <v>#DIV/0!</v>
      </c>
      <c r="H711" s="56">
        <f>D711-0.001*'CALIBRATION  suppl fig 2'!$D$4*A711^0.5</f>
        <v>0</v>
      </c>
      <c r="I711" s="56" t="e">
        <f>H711^'CALIBRATION  suppl fig 2'!$Q$15*ABS(B711)*(1/'ESTIMATED CCS suppl fig 2 '!C711+1/'CALIBRATION  suppl fig 2'!$D$5)^0.5</f>
        <v>#DIV/0!</v>
      </c>
    </row>
    <row r="712" spans="1:9">
      <c r="A712" s="52"/>
      <c r="B712" s="1"/>
      <c r="C712" s="1"/>
      <c r="D712" s="189"/>
      <c r="E712" s="187" t="e">
        <f>I712*'CALIBRATION  suppl fig 2'!$Q$17</f>
        <v>#DIV/0!</v>
      </c>
      <c r="F712" s="188" t="e">
        <f>(H712*'CALIBRATION  suppl fig 2'!$Q$32+'CALIBRATION  suppl fig 2'!$Q$33)*ABS(B712)*(1/'ESTIMATED CCS suppl fig 2 '!C712+1/'CALIBRATION  suppl fig 2'!$D$5)^0.5</f>
        <v>#DIV/0!</v>
      </c>
      <c r="H712" s="56">
        <f>D712-0.001*'CALIBRATION  suppl fig 2'!$D$4*A712^0.5</f>
        <v>0</v>
      </c>
      <c r="I712" s="56" t="e">
        <f>H712^'CALIBRATION  suppl fig 2'!$Q$15*ABS(B712)*(1/'ESTIMATED CCS suppl fig 2 '!C712+1/'CALIBRATION  suppl fig 2'!$D$5)^0.5</f>
        <v>#DIV/0!</v>
      </c>
    </row>
    <row r="713" spans="1:9">
      <c r="A713" s="52"/>
      <c r="B713" s="1"/>
      <c r="C713" s="1"/>
      <c r="D713" s="189"/>
      <c r="E713" s="187" t="e">
        <f>I713*'CALIBRATION  suppl fig 2'!$Q$17</f>
        <v>#DIV/0!</v>
      </c>
      <c r="F713" s="188" t="e">
        <f>(H713*'CALIBRATION  suppl fig 2'!$Q$32+'CALIBRATION  suppl fig 2'!$Q$33)*ABS(B713)*(1/'ESTIMATED CCS suppl fig 2 '!C713+1/'CALIBRATION  suppl fig 2'!$D$5)^0.5</f>
        <v>#DIV/0!</v>
      </c>
      <c r="H713" s="56">
        <f>D713-0.001*'CALIBRATION  suppl fig 2'!$D$4*A713^0.5</f>
        <v>0</v>
      </c>
      <c r="I713" s="56" t="e">
        <f>H713^'CALIBRATION  suppl fig 2'!$Q$15*ABS(B713)*(1/'ESTIMATED CCS suppl fig 2 '!C713+1/'CALIBRATION  suppl fig 2'!$D$5)^0.5</f>
        <v>#DIV/0!</v>
      </c>
    </row>
    <row r="714" spans="1:9">
      <c r="A714" s="52"/>
      <c r="B714" s="1"/>
      <c r="C714" s="1"/>
      <c r="D714" s="189"/>
      <c r="E714" s="187" t="e">
        <f>I714*'CALIBRATION  suppl fig 2'!$Q$17</f>
        <v>#DIV/0!</v>
      </c>
      <c r="F714" s="188" t="e">
        <f>(H714*'CALIBRATION  suppl fig 2'!$Q$32+'CALIBRATION  suppl fig 2'!$Q$33)*ABS(B714)*(1/'ESTIMATED CCS suppl fig 2 '!C714+1/'CALIBRATION  suppl fig 2'!$D$5)^0.5</f>
        <v>#DIV/0!</v>
      </c>
      <c r="H714" s="56">
        <f>D714-0.001*'CALIBRATION  suppl fig 2'!$D$4*A714^0.5</f>
        <v>0</v>
      </c>
      <c r="I714" s="56" t="e">
        <f>H714^'CALIBRATION  suppl fig 2'!$Q$15*ABS(B714)*(1/'ESTIMATED CCS suppl fig 2 '!C714+1/'CALIBRATION  suppl fig 2'!$D$5)^0.5</f>
        <v>#DIV/0!</v>
      </c>
    </row>
    <row r="715" spans="1:9">
      <c r="A715" s="52"/>
      <c r="B715" s="1"/>
      <c r="C715" s="1"/>
      <c r="D715" s="189"/>
      <c r="E715" s="187" t="e">
        <f>I715*'CALIBRATION  suppl fig 2'!$Q$17</f>
        <v>#DIV/0!</v>
      </c>
      <c r="F715" s="188" t="e">
        <f>(H715*'CALIBRATION  suppl fig 2'!$Q$32+'CALIBRATION  suppl fig 2'!$Q$33)*ABS(B715)*(1/'ESTIMATED CCS suppl fig 2 '!C715+1/'CALIBRATION  suppl fig 2'!$D$5)^0.5</f>
        <v>#DIV/0!</v>
      </c>
      <c r="H715" s="56">
        <f>D715-0.001*'CALIBRATION  suppl fig 2'!$D$4*A715^0.5</f>
        <v>0</v>
      </c>
      <c r="I715" s="56" t="e">
        <f>H715^'CALIBRATION  suppl fig 2'!$Q$15*ABS(B715)*(1/'ESTIMATED CCS suppl fig 2 '!C715+1/'CALIBRATION  suppl fig 2'!$D$5)^0.5</f>
        <v>#DIV/0!</v>
      </c>
    </row>
    <row r="716" spans="1:9">
      <c r="A716" s="52"/>
      <c r="B716" s="1"/>
      <c r="C716" s="1"/>
      <c r="D716" s="189"/>
      <c r="E716" s="187" t="e">
        <f>I716*'CALIBRATION  suppl fig 2'!$Q$17</f>
        <v>#DIV/0!</v>
      </c>
      <c r="F716" s="188" t="e">
        <f>(H716*'CALIBRATION  suppl fig 2'!$Q$32+'CALIBRATION  suppl fig 2'!$Q$33)*ABS(B716)*(1/'ESTIMATED CCS suppl fig 2 '!C716+1/'CALIBRATION  suppl fig 2'!$D$5)^0.5</f>
        <v>#DIV/0!</v>
      </c>
      <c r="H716" s="56">
        <f>D716-0.001*'CALIBRATION  suppl fig 2'!$D$4*A716^0.5</f>
        <v>0</v>
      </c>
      <c r="I716" s="56" t="e">
        <f>H716^'CALIBRATION  suppl fig 2'!$Q$15*ABS(B716)*(1/'ESTIMATED CCS suppl fig 2 '!C716+1/'CALIBRATION  suppl fig 2'!$D$5)^0.5</f>
        <v>#DIV/0!</v>
      </c>
    </row>
    <row r="717" spans="1:9">
      <c r="A717" s="52"/>
      <c r="B717" s="1"/>
      <c r="C717" s="1"/>
      <c r="D717" s="189"/>
      <c r="E717" s="187" t="e">
        <f>I717*'CALIBRATION  suppl fig 2'!$Q$17</f>
        <v>#DIV/0!</v>
      </c>
      <c r="F717" s="188" t="e">
        <f>(H717*'CALIBRATION  suppl fig 2'!$Q$32+'CALIBRATION  suppl fig 2'!$Q$33)*ABS(B717)*(1/'ESTIMATED CCS suppl fig 2 '!C717+1/'CALIBRATION  suppl fig 2'!$D$5)^0.5</f>
        <v>#DIV/0!</v>
      </c>
      <c r="H717" s="56">
        <f>D717-0.001*'CALIBRATION  suppl fig 2'!$D$4*A717^0.5</f>
        <v>0</v>
      </c>
      <c r="I717" s="56" t="e">
        <f>H717^'CALIBRATION  suppl fig 2'!$Q$15*ABS(B717)*(1/'ESTIMATED CCS suppl fig 2 '!C717+1/'CALIBRATION  suppl fig 2'!$D$5)^0.5</f>
        <v>#DIV/0!</v>
      </c>
    </row>
    <row r="718" spans="1:9">
      <c r="A718" s="52"/>
      <c r="B718" s="1"/>
      <c r="C718" s="1"/>
      <c r="D718" s="189"/>
      <c r="E718" s="187" t="e">
        <f>I718*'CALIBRATION  suppl fig 2'!$Q$17</f>
        <v>#DIV/0!</v>
      </c>
      <c r="F718" s="188" t="e">
        <f>(H718*'CALIBRATION  suppl fig 2'!$Q$32+'CALIBRATION  suppl fig 2'!$Q$33)*ABS(B718)*(1/'ESTIMATED CCS suppl fig 2 '!C718+1/'CALIBRATION  suppl fig 2'!$D$5)^0.5</f>
        <v>#DIV/0!</v>
      </c>
      <c r="H718" s="56">
        <f>D718-0.001*'CALIBRATION  suppl fig 2'!$D$4*A718^0.5</f>
        <v>0</v>
      </c>
      <c r="I718" s="56" t="e">
        <f>H718^'CALIBRATION  suppl fig 2'!$Q$15*ABS(B718)*(1/'ESTIMATED CCS suppl fig 2 '!C718+1/'CALIBRATION  suppl fig 2'!$D$5)^0.5</f>
        <v>#DIV/0!</v>
      </c>
    </row>
    <row r="719" spans="1:9">
      <c r="A719" s="52"/>
      <c r="B719" s="1"/>
      <c r="C719" s="1"/>
      <c r="D719" s="189"/>
      <c r="E719" s="187" t="e">
        <f>I719*'CALIBRATION  suppl fig 2'!$Q$17</f>
        <v>#DIV/0!</v>
      </c>
      <c r="F719" s="188" t="e">
        <f>(H719*'CALIBRATION  suppl fig 2'!$Q$32+'CALIBRATION  suppl fig 2'!$Q$33)*ABS(B719)*(1/'ESTIMATED CCS suppl fig 2 '!C719+1/'CALIBRATION  suppl fig 2'!$D$5)^0.5</f>
        <v>#DIV/0!</v>
      </c>
      <c r="H719" s="56">
        <f>D719-0.001*'CALIBRATION  suppl fig 2'!$D$4*A719^0.5</f>
        <v>0</v>
      </c>
      <c r="I719" s="56" t="e">
        <f>H719^'CALIBRATION  suppl fig 2'!$Q$15*ABS(B719)*(1/'ESTIMATED CCS suppl fig 2 '!C719+1/'CALIBRATION  suppl fig 2'!$D$5)^0.5</f>
        <v>#DIV/0!</v>
      </c>
    </row>
    <row r="720" spans="1:9">
      <c r="A720" s="52"/>
      <c r="B720" s="1"/>
      <c r="C720" s="1"/>
      <c r="D720" s="189"/>
      <c r="E720" s="187" t="e">
        <f>I720*'CALIBRATION  suppl fig 2'!$Q$17</f>
        <v>#DIV/0!</v>
      </c>
      <c r="F720" s="188" t="e">
        <f>(H720*'CALIBRATION  suppl fig 2'!$Q$32+'CALIBRATION  suppl fig 2'!$Q$33)*ABS(B720)*(1/'ESTIMATED CCS suppl fig 2 '!C720+1/'CALIBRATION  suppl fig 2'!$D$5)^0.5</f>
        <v>#DIV/0!</v>
      </c>
      <c r="H720" s="56">
        <f>D720-0.001*'CALIBRATION  suppl fig 2'!$D$4*A720^0.5</f>
        <v>0</v>
      </c>
      <c r="I720" s="56" t="e">
        <f>H720^'CALIBRATION  suppl fig 2'!$Q$15*ABS(B720)*(1/'ESTIMATED CCS suppl fig 2 '!C720+1/'CALIBRATION  suppl fig 2'!$D$5)^0.5</f>
        <v>#DIV/0!</v>
      </c>
    </row>
    <row r="721" spans="1:9">
      <c r="A721" s="52"/>
      <c r="B721" s="1"/>
      <c r="C721" s="1"/>
      <c r="D721" s="189"/>
      <c r="E721" s="187" t="e">
        <f>I721*'CALIBRATION  suppl fig 2'!$Q$17</f>
        <v>#DIV/0!</v>
      </c>
      <c r="F721" s="188" t="e">
        <f>(H721*'CALIBRATION  suppl fig 2'!$Q$32+'CALIBRATION  suppl fig 2'!$Q$33)*ABS(B721)*(1/'ESTIMATED CCS suppl fig 2 '!C721+1/'CALIBRATION  suppl fig 2'!$D$5)^0.5</f>
        <v>#DIV/0!</v>
      </c>
      <c r="H721" s="56">
        <f>D721-0.001*'CALIBRATION  suppl fig 2'!$D$4*A721^0.5</f>
        <v>0</v>
      </c>
      <c r="I721" s="56" t="e">
        <f>H721^'CALIBRATION  suppl fig 2'!$Q$15*ABS(B721)*(1/'ESTIMATED CCS suppl fig 2 '!C721+1/'CALIBRATION  suppl fig 2'!$D$5)^0.5</f>
        <v>#DIV/0!</v>
      </c>
    </row>
    <row r="722" spans="1:9">
      <c r="A722" s="52"/>
      <c r="B722" s="1"/>
      <c r="C722" s="1"/>
      <c r="D722" s="189"/>
      <c r="E722" s="187" t="e">
        <f>I722*'CALIBRATION  suppl fig 2'!$Q$17</f>
        <v>#DIV/0!</v>
      </c>
      <c r="F722" s="188" t="e">
        <f>(H722*'CALIBRATION  suppl fig 2'!$Q$32+'CALIBRATION  suppl fig 2'!$Q$33)*ABS(B722)*(1/'ESTIMATED CCS suppl fig 2 '!C722+1/'CALIBRATION  suppl fig 2'!$D$5)^0.5</f>
        <v>#DIV/0!</v>
      </c>
      <c r="H722" s="56">
        <f>D722-0.001*'CALIBRATION  suppl fig 2'!$D$4*A722^0.5</f>
        <v>0</v>
      </c>
      <c r="I722" s="56" t="e">
        <f>H722^'CALIBRATION  suppl fig 2'!$Q$15*ABS(B722)*(1/'ESTIMATED CCS suppl fig 2 '!C722+1/'CALIBRATION  suppl fig 2'!$D$5)^0.5</f>
        <v>#DIV/0!</v>
      </c>
    </row>
    <row r="723" spans="1:9">
      <c r="A723" s="52"/>
      <c r="B723" s="1"/>
      <c r="C723" s="1"/>
      <c r="D723" s="189"/>
      <c r="E723" s="187" t="e">
        <f>I723*'CALIBRATION  suppl fig 2'!$Q$17</f>
        <v>#DIV/0!</v>
      </c>
      <c r="F723" s="188" t="e">
        <f>(H723*'CALIBRATION  suppl fig 2'!$Q$32+'CALIBRATION  suppl fig 2'!$Q$33)*ABS(B723)*(1/'ESTIMATED CCS suppl fig 2 '!C723+1/'CALIBRATION  suppl fig 2'!$D$5)^0.5</f>
        <v>#DIV/0!</v>
      </c>
      <c r="H723" s="56">
        <f>D723-0.001*'CALIBRATION  suppl fig 2'!$D$4*A723^0.5</f>
        <v>0</v>
      </c>
      <c r="I723" s="56" t="e">
        <f>H723^'CALIBRATION  suppl fig 2'!$Q$15*ABS(B723)*(1/'ESTIMATED CCS suppl fig 2 '!C723+1/'CALIBRATION  suppl fig 2'!$D$5)^0.5</f>
        <v>#DIV/0!</v>
      </c>
    </row>
    <row r="724" spans="1:9">
      <c r="A724" s="52"/>
      <c r="B724" s="1"/>
      <c r="C724" s="1"/>
      <c r="D724" s="189"/>
      <c r="E724" s="187" t="e">
        <f>I724*'CALIBRATION  suppl fig 2'!$Q$17</f>
        <v>#DIV/0!</v>
      </c>
      <c r="F724" s="188" t="e">
        <f>(H724*'CALIBRATION  suppl fig 2'!$Q$32+'CALIBRATION  suppl fig 2'!$Q$33)*ABS(B724)*(1/'ESTIMATED CCS suppl fig 2 '!C724+1/'CALIBRATION  suppl fig 2'!$D$5)^0.5</f>
        <v>#DIV/0!</v>
      </c>
      <c r="H724" s="56">
        <f>D724-0.001*'CALIBRATION  suppl fig 2'!$D$4*A724^0.5</f>
        <v>0</v>
      </c>
      <c r="I724" s="56" t="e">
        <f>H724^'CALIBRATION  suppl fig 2'!$Q$15*ABS(B724)*(1/'ESTIMATED CCS suppl fig 2 '!C724+1/'CALIBRATION  suppl fig 2'!$D$5)^0.5</f>
        <v>#DIV/0!</v>
      </c>
    </row>
    <row r="725" spans="1:9">
      <c r="A725" s="52"/>
      <c r="B725" s="1"/>
      <c r="C725" s="1"/>
      <c r="D725" s="189"/>
      <c r="E725" s="187" t="e">
        <f>I725*'CALIBRATION  suppl fig 2'!$Q$17</f>
        <v>#DIV/0!</v>
      </c>
      <c r="F725" s="188" t="e">
        <f>(H725*'CALIBRATION  suppl fig 2'!$Q$32+'CALIBRATION  suppl fig 2'!$Q$33)*ABS(B725)*(1/'ESTIMATED CCS suppl fig 2 '!C725+1/'CALIBRATION  suppl fig 2'!$D$5)^0.5</f>
        <v>#DIV/0!</v>
      </c>
      <c r="H725" s="56">
        <f>D725-0.001*'CALIBRATION  suppl fig 2'!$D$4*A725^0.5</f>
        <v>0</v>
      </c>
      <c r="I725" s="56" t="e">
        <f>H725^'CALIBRATION  suppl fig 2'!$Q$15*ABS(B725)*(1/'ESTIMATED CCS suppl fig 2 '!C725+1/'CALIBRATION  suppl fig 2'!$D$5)^0.5</f>
        <v>#DIV/0!</v>
      </c>
    </row>
    <row r="726" spans="1:9">
      <c r="A726" s="52"/>
      <c r="B726" s="1"/>
      <c r="C726" s="1"/>
      <c r="D726" s="189"/>
      <c r="E726" s="187" t="e">
        <f>I726*'CALIBRATION  suppl fig 2'!$Q$17</f>
        <v>#DIV/0!</v>
      </c>
      <c r="F726" s="188" t="e">
        <f>(H726*'CALIBRATION  suppl fig 2'!$Q$32+'CALIBRATION  suppl fig 2'!$Q$33)*ABS(B726)*(1/'ESTIMATED CCS suppl fig 2 '!C726+1/'CALIBRATION  suppl fig 2'!$D$5)^0.5</f>
        <v>#DIV/0!</v>
      </c>
      <c r="H726" s="56">
        <f>D726-0.001*'CALIBRATION  suppl fig 2'!$D$4*A726^0.5</f>
        <v>0</v>
      </c>
      <c r="I726" s="56" t="e">
        <f>H726^'CALIBRATION  suppl fig 2'!$Q$15*ABS(B726)*(1/'ESTIMATED CCS suppl fig 2 '!C726+1/'CALIBRATION  suppl fig 2'!$D$5)^0.5</f>
        <v>#DIV/0!</v>
      </c>
    </row>
    <row r="727" spans="1:9">
      <c r="A727" s="52"/>
      <c r="B727" s="1"/>
      <c r="C727" s="1"/>
      <c r="D727" s="189"/>
      <c r="E727" s="187" t="e">
        <f>I727*'CALIBRATION  suppl fig 2'!$Q$17</f>
        <v>#DIV/0!</v>
      </c>
      <c r="F727" s="188" t="e">
        <f>(H727*'CALIBRATION  suppl fig 2'!$Q$32+'CALIBRATION  suppl fig 2'!$Q$33)*ABS(B727)*(1/'ESTIMATED CCS suppl fig 2 '!C727+1/'CALIBRATION  suppl fig 2'!$D$5)^0.5</f>
        <v>#DIV/0!</v>
      </c>
      <c r="H727" s="56">
        <f>D727-0.001*'CALIBRATION  suppl fig 2'!$D$4*A727^0.5</f>
        <v>0</v>
      </c>
      <c r="I727" s="56" t="e">
        <f>H727^'CALIBRATION  suppl fig 2'!$Q$15*ABS(B727)*(1/'ESTIMATED CCS suppl fig 2 '!C727+1/'CALIBRATION  suppl fig 2'!$D$5)^0.5</f>
        <v>#DIV/0!</v>
      </c>
    </row>
    <row r="728" spans="1:9">
      <c r="A728" s="52"/>
      <c r="B728" s="1"/>
      <c r="C728" s="1"/>
      <c r="D728" s="189"/>
      <c r="E728" s="187" t="e">
        <f>I728*'CALIBRATION  suppl fig 2'!$Q$17</f>
        <v>#DIV/0!</v>
      </c>
      <c r="F728" s="188" t="e">
        <f>(H728*'CALIBRATION  suppl fig 2'!$Q$32+'CALIBRATION  suppl fig 2'!$Q$33)*ABS(B728)*(1/'ESTIMATED CCS suppl fig 2 '!C728+1/'CALIBRATION  suppl fig 2'!$D$5)^0.5</f>
        <v>#DIV/0!</v>
      </c>
      <c r="H728" s="56">
        <f>D728-0.001*'CALIBRATION  suppl fig 2'!$D$4*A728^0.5</f>
        <v>0</v>
      </c>
      <c r="I728" s="56" t="e">
        <f>H728^'CALIBRATION  suppl fig 2'!$Q$15*ABS(B728)*(1/'ESTIMATED CCS suppl fig 2 '!C728+1/'CALIBRATION  suppl fig 2'!$D$5)^0.5</f>
        <v>#DIV/0!</v>
      </c>
    </row>
    <row r="729" spans="1:9">
      <c r="A729" s="52"/>
      <c r="B729" s="1"/>
      <c r="C729" s="1"/>
      <c r="D729" s="189"/>
      <c r="E729" s="187" t="e">
        <f>I729*'CALIBRATION  suppl fig 2'!$Q$17</f>
        <v>#DIV/0!</v>
      </c>
      <c r="F729" s="188" t="e">
        <f>(H729*'CALIBRATION  suppl fig 2'!$Q$32+'CALIBRATION  suppl fig 2'!$Q$33)*ABS(B729)*(1/'ESTIMATED CCS suppl fig 2 '!C729+1/'CALIBRATION  suppl fig 2'!$D$5)^0.5</f>
        <v>#DIV/0!</v>
      </c>
      <c r="H729" s="56">
        <f>D729-0.001*'CALIBRATION  suppl fig 2'!$D$4*A729^0.5</f>
        <v>0</v>
      </c>
      <c r="I729" s="56" t="e">
        <f>H729^'CALIBRATION  suppl fig 2'!$Q$15*ABS(B729)*(1/'ESTIMATED CCS suppl fig 2 '!C729+1/'CALIBRATION  suppl fig 2'!$D$5)^0.5</f>
        <v>#DIV/0!</v>
      </c>
    </row>
    <row r="730" spans="1:9">
      <c r="A730" s="52"/>
      <c r="B730" s="1"/>
      <c r="C730" s="1"/>
      <c r="D730" s="189"/>
      <c r="E730" s="187" t="e">
        <f>I730*'CALIBRATION  suppl fig 2'!$Q$17</f>
        <v>#DIV/0!</v>
      </c>
      <c r="F730" s="188" t="e">
        <f>(H730*'CALIBRATION  suppl fig 2'!$Q$32+'CALIBRATION  suppl fig 2'!$Q$33)*ABS(B730)*(1/'ESTIMATED CCS suppl fig 2 '!C730+1/'CALIBRATION  suppl fig 2'!$D$5)^0.5</f>
        <v>#DIV/0!</v>
      </c>
      <c r="H730" s="56">
        <f>D730-0.001*'CALIBRATION  suppl fig 2'!$D$4*A730^0.5</f>
        <v>0</v>
      </c>
      <c r="I730" s="56" t="e">
        <f>H730^'CALIBRATION  suppl fig 2'!$Q$15*ABS(B730)*(1/'ESTIMATED CCS suppl fig 2 '!C730+1/'CALIBRATION  suppl fig 2'!$D$5)^0.5</f>
        <v>#DIV/0!</v>
      </c>
    </row>
    <row r="731" spans="1:9">
      <c r="A731" s="52"/>
      <c r="B731" s="1"/>
      <c r="C731" s="1"/>
      <c r="D731" s="189"/>
      <c r="E731" s="187" t="e">
        <f>I731*'CALIBRATION  suppl fig 2'!$Q$17</f>
        <v>#DIV/0!</v>
      </c>
      <c r="F731" s="188" t="e">
        <f>(H731*'CALIBRATION  suppl fig 2'!$Q$32+'CALIBRATION  suppl fig 2'!$Q$33)*ABS(B731)*(1/'ESTIMATED CCS suppl fig 2 '!C731+1/'CALIBRATION  suppl fig 2'!$D$5)^0.5</f>
        <v>#DIV/0!</v>
      </c>
      <c r="H731" s="56">
        <f>D731-0.001*'CALIBRATION  suppl fig 2'!$D$4*A731^0.5</f>
        <v>0</v>
      </c>
      <c r="I731" s="56" t="e">
        <f>H731^'CALIBRATION  suppl fig 2'!$Q$15*ABS(B731)*(1/'ESTIMATED CCS suppl fig 2 '!C731+1/'CALIBRATION  suppl fig 2'!$D$5)^0.5</f>
        <v>#DIV/0!</v>
      </c>
    </row>
    <row r="732" spans="1:9">
      <c r="A732" s="52"/>
      <c r="B732" s="1"/>
      <c r="C732" s="1"/>
      <c r="D732" s="189"/>
      <c r="E732" s="187" t="e">
        <f>I732*'CALIBRATION  suppl fig 2'!$Q$17</f>
        <v>#DIV/0!</v>
      </c>
      <c r="F732" s="188" t="e">
        <f>(H732*'CALIBRATION  suppl fig 2'!$Q$32+'CALIBRATION  suppl fig 2'!$Q$33)*ABS(B732)*(1/'ESTIMATED CCS suppl fig 2 '!C732+1/'CALIBRATION  suppl fig 2'!$D$5)^0.5</f>
        <v>#DIV/0!</v>
      </c>
      <c r="H732" s="56">
        <f>D732-0.001*'CALIBRATION  suppl fig 2'!$D$4*A732^0.5</f>
        <v>0</v>
      </c>
      <c r="I732" s="56" t="e">
        <f>H732^'CALIBRATION  suppl fig 2'!$Q$15*ABS(B732)*(1/'ESTIMATED CCS suppl fig 2 '!C732+1/'CALIBRATION  suppl fig 2'!$D$5)^0.5</f>
        <v>#DIV/0!</v>
      </c>
    </row>
    <row r="733" spans="1:9">
      <c r="A733" s="52"/>
      <c r="B733" s="1"/>
      <c r="C733" s="1"/>
      <c r="D733" s="189"/>
      <c r="E733" s="187" t="e">
        <f>I733*'CALIBRATION  suppl fig 2'!$Q$17</f>
        <v>#DIV/0!</v>
      </c>
      <c r="F733" s="188" t="e">
        <f>(H733*'CALIBRATION  suppl fig 2'!$Q$32+'CALIBRATION  suppl fig 2'!$Q$33)*ABS(B733)*(1/'ESTIMATED CCS suppl fig 2 '!C733+1/'CALIBRATION  suppl fig 2'!$D$5)^0.5</f>
        <v>#DIV/0!</v>
      </c>
      <c r="H733" s="56">
        <f>D733-0.001*'CALIBRATION  suppl fig 2'!$D$4*A733^0.5</f>
        <v>0</v>
      </c>
      <c r="I733" s="56" t="e">
        <f>H733^'CALIBRATION  suppl fig 2'!$Q$15*ABS(B733)*(1/'ESTIMATED CCS suppl fig 2 '!C733+1/'CALIBRATION  suppl fig 2'!$D$5)^0.5</f>
        <v>#DIV/0!</v>
      </c>
    </row>
    <row r="734" spans="1:9">
      <c r="A734" s="52"/>
      <c r="B734" s="1"/>
      <c r="C734" s="1"/>
      <c r="D734" s="189"/>
      <c r="E734" s="187" t="e">
        <f>I734*'CALIBRATION  suppl fig 2'!$Q$17</f>
        <v>#DIV/0!</v>
      </c>
      <c r="F734" s="188" t="e">
        <f>(H734*'CALIBRATION  suppl fig 2'!$Q$32+'CALIBRATION  suppl fig 2'!$Q$33)*ABS(B734)*(1/'ESTIMATED CCS suppl fig 2 '!C734+1/'CALIBRATION  suppl fig 2'!$D$5)^0.5</f>
        <v>#DIV/0!</v>
      </c>
      <c r="H734" s="56">
        <f>D734-0.001*'CALIBRATION  suppl fig 2'!$D$4*A734^0.5</f>
        <v>0</v>
      </c>
      <c r="I734" s="56" t="e">
        <f>H734^'CALIBRATION  suppl fig 2'!$Q$15*ABS(B734)*(1/'ESTIMATED CCS suppl fig 2 '!C734+1/'CALIBRATION  suppl fig 2'!$D$5)^0.5</f>
        <v>#DIV/0!</v>
      </c>
    </row>
    <row r="735" spans="1:9">
      <c r="A735" s="52"/>
      <c r="B735" s="1"/>
      <c r="C735" s="1"/>
      <c r="D735" s="189"/>
      <c r="E735" s="187" t="e">
        <f>I735*'CALIBRATION  suppl fig 2'!$Q$17</f>
        <v>#DIV/0!</v>
      </c>
      <c r="F735" s="188" t="e">
        <f>(H735*'CALIBRATION  suppl fig 2'!$Q$32+'CALIBRATION  suppl fig 2'!$Q$33)*ABS(B735)*(1/'ESTIMATED CCS suppl fig 2 '!C735+1/'CALIBRATION  suppl fig 2'!$D$5)^0.5</f>
        <v>#DIV/0!</v>
      </c>
      <c r="H735" s="56">
        <f>D735-0.001*'CALIBRATION  suppl fig 2'!$D$4*A735^0.5</f>
        <v>0</v>
      </c>
      <c r="I735" s="56" t="e">
        <f>H735^'CALIBRATION  suppl fig 2'!$Q$15*ABS(B735)*(1/'ESTIMATED CCS suppl fig 2 '!C735+1/'CALIBRATION  suppl fig 2'!$D$5)^0.5</f>
        <v>#DIV/0!</v>
      </c>
    </row>
    <row r="736" spans="1:9">
      <c r="A736" s="52"/>
      <c r="B736" s="1"/>
      <c r="C736" s="1"/>
      <c r="D736" s="189"/>
      <c r="E736" s="187" t="e">
        <f>I736*'CALIBRATION  suppl fig 2'!$Q$17</f>
        <v>#DIV/0!</v>
      </c>
      <c r="F736" s="188" t="e">
        <f>(H736*'CALIBRATION  suppl fig 2'!$Q$32+'CALIBRATION  suppl fig 2'!$Q$33)*ABS(B736)*(1/'ESTIMATED CCS suppl fig 2 '!C736+1/'CALIBRATION  suppl fig 2'!$D$5)^0.5</f>
        <v>#DIV/0!</v>
      </c>
      <c r="H736" s="56">
        <f>D736-0.001*'CALIBRATION  suppl fig 2'!$D$4*A736^0.5</f>
        <v>0</v>
      </c>
      <c r="I736" s="56" t="e">
        <f>H736^'CALIBRATION  suppl fig 2'!$Q$15*ABS(B736)*(1/'ESTIMATED CCS suppl fig 2 '!C736+1/'CALIBRATION  suppl fig 2'!$D$5)^0.5</f>
        <v>#DIV/0!</v>
      </c>
    </row>
    <row r="737" spans="1:9">
      <c r="A737" s="52"/>
      <c r="B737" s="1"/>
      <c r="C737" s="1"/>
      <c r="D737" s="189"/>
      <c r="E737" s="187" t="e">
        <f>I737*'CALIBRATION  suppl fig 2'!$Q$17</f>
        <v>#DIV/0!</v>
      </c>
      <c r="F737" s="188" t="e">
        <f>(H737*'CALIBRATION  suppl fig 2'!$Q$32+'CALIBRATION  suppl fig 2'!$Q$33)*ABS(B737)*(1/'ESTIMATED CCS suppl fig 2 '!C737+1/'CALIBRATION  suppl fig 2'!$D$5)^0.5</f>
        <v>#DIV/0!</v>
      </c>
      <c r="H737" s="56">
        <f>D737-0.001*'CALIBRATION  suppl fig 2'!$D$4*A737^0.5</f>
        <v>0</v>
      </c>
      <c r="I737" s="56" t="e">
        <f>H737^'CALIBRATION  suppl fig 2'!$Q$15*ABS(B737)*(1/'ESTIMATED CCS suppl fig 2 '!C737+1/'CALIBRATION  suppl fig 2'!$D$5)^0.5</f>
        <v>#DIV/0!</v>
      </c>
    </row>
    <row r="738" spans="1:9">
      <c r="A738" s="52"/>
      <c r="B738" s="1"/>
      <c r="C738" s="1"/>
      <c r="D738" s="189"/>
      <c r="E738" s="187" t="e">
        <f>I738*'CALIBRATION  suppl fig 2'!$Q$17</f>
        <v>#DIV/0!</v>
      </c>
      <c r="F738" s="188" t="e">
        <f>(H738*'CALIBRATION  suppl fig 2'!$Q$32+'CALIBRATION  suppl fig 2'!$Q$33)*ABS(B738)*(1/'ESTIMATED CCS suppl fig 2 '!C738+1/'CALIBRATION  suppl fig 2'!$D$5)^0.5</f>
        <v>#DIV/0!</v>
      </c>
      <c r="H738" s="56">
        <f>D738-0.001*'CALIBRATION  suppl fig 2'!$D$4*A738^0.5</f>
        <v>0</v>
      </c>
      <c r="I738" s="56" t="e">
        <f>H738^'CALIBRATION  suppl fig 2'!$Q$15*ABS(B738)*(1/'ESTIMATED CCS suppl fig 2 '!C738+1/'CALIBRATION  suppl fig 2'!$D$5)^0.5</f>
        <v>#DIV/0!</v>
      </c>
    </row>
    <row r="739" spans="1:9">
      <c r="A739" s="52"/>
      <c r="B739" s="1"/>
      <c r="C739" s="1"/>
      <c r="D739" s="189"/>
      <c r="E739" s="187" t="e">
        <f>I739*'CALIBRATION  suppl fig 2'!$Q$17</f>
        <v>#DIV/0!</v>
      </c>
      <c r="F739" s="188" t="e">
        <f>(H739*'CALIBRATION  suppl fig 2'!$Q$32+'CALIBRATION  suppl fig 2'!$Q$33)*ABS(B739)*(1/'ESTIMATED CCS suppl fig 2 '!C739+1/'CALIBRATION  suppl fig 2'!$D$5)^0.5</f>
        <v>#DIV/0!</v>
      </c>
      <c r="H739" s="56">
        <f>D739-0.001*'CALIBRATION  suppl fig 2'!$D$4*A739^0.5</f>
        <v>0</v>
      </c>
      <c r="I739" s="56" t="e">
        <f>H739^'CALIBRATION  suppl fig 2'!$Q$15*ABS(B739)*(1/'ESTIMATED CCS suppl fig 2 '!C739+1/'CALIBRATION  suppl fig 2'!$D$5)^0.5</f>
        <v>#DIV/0!</v>
      </c>
    </row>
    <row r="740" spans="1:9">
      <c r="A740" s="52"/>
      <c r="B740" s="1"/>
      <c r="C740" s="1"/>
      <c r="D740" s="189"/>
      <c r="E740" s="187" t="e">
        <f>I740*'CALIBRATION  suppl fig 2'!$Q$17</f>
        <v>#DIV/0!</v>
      </c>
      <c r="F740" s="188" t="e">
        <f>(H740*'CALIBRATION  suppl fig 2'!$Q$32+'CALIBRATION  suppl fig 2'!$Q$33)*ABS(B740)*(1/'ESTIMATED CCS suppl fig 2 '!C740+1/'CALIBRATION  suppl fig 2'!$D$5)^0.5</f>
        <v>#DIV/0!</v>
      </c>
      <c r="H740" s="56">
        <f>D740-0.001*'CALIBRATION  suppl fig 2'!$D$4*A740^0.5</f>
        <v>0</v>
      </c>
      <c r="I740" s="56" t="e">
        <f>H740^'CALIBRATION  suppl fig 2'!$Q$15*ABS(B740)*(1/'ESTIMATED CCS suppl fig 2 '!C740+1/'CALIBRATION  suppl fig 2'!$D$5)^0.5</f>
        <v>#DIV/0!</v>
      </c>
    </row>
    <row r="741" spans="1:9">
      <c r="A741" s="52"/>
      <c r="B741" s="1"/>
      <c r="C741" s="1"/>
      <c r="D741" s="189"/>
      <c r="E741" s="187" t="e">
        <f>I741*'CALIBRATION  suppl fig 2'!$Q$17</f>
        <v>#DIV/0!</v>
      </c>
      <c r="F741" s="188" t="e">
        <f>(H741*'CALIBRATION  suppl fig 2'!$Q$32+'CALIBRATION  suppl fig 2'!$Q$33)*ABS(B741)*(1/'ESTIMATED CCS suppl fig 2 '!C741+1/'CALIBRATION  suppl fig 2'!$D$5)^0.5</f>
        <v>#DIV/0!</v>
      </c>
      <c r="H741" s="56">
        <f>D741-0.001*'CALIBRATION  suppl fig 2'!$D$4*A741^0.5</f>
        <v>0</v>
      </c>
      <c r="I741" s="56" t="e">
        <f>H741^'CALIBRATION  suppl fig 2'!$Q$15*ABS(B741)*(1/'ESTIMATED CCS suppl fig 2 '!C741+1/'CALIBRATION  suppl fig 2'!$D$5)^0.5</f>
        <v>#DIV/0!</v>
      </c>
    </row>
    <row r="742" spans="1:9">
      <c r="A742" s="52"/>
      <c r="B742" s="1"/>
      <c r="C742" s="1"/>
      <c r="D742" s="189"/>
      <c r="E742" s="187" t="e">
        <f>I742*'CALIBRATION  suppl fig 2'!$Q$17</f>
        <v>#DIV/0!</v>
      </c>
      <c r="F742" s="188" t="e">
        <f>(H742*'CALIBRATION  suppl fig 2'!$Q$32+'CALIBRATION  suppl fig 2'!$Q$33)*ABS(B742)*(1/'ESTIMATED CCS suppl fig 2 '!C742+1/'CALIBRATION  suppl fig 2'!$D$5)^0.5</f>
        <v>#DIV/0!</v>
      </c>
      <c r="H742" s="56">
        <f>D742-0.001*'CALIBRATION  suppl fig 2'!$D$4*A742^0.5</f>
        <v>0</v>
      </c>
      <c r="I742" s="56" t="e">
        <f>H742^'CALIBRATION  suppl fig 2'!$Q$15*ABS(B742)*(1/'ESTIMATED CCS suppl fig 2 '!C742+1/'CALIBRATION  suppl fig 2'!$D$5)^0.5</f>
        <v>#DIV/0!</v>
      </c>
    </row>
    <row r="743" spans="1:9">
      <c r="A743" s="52"/>
      <c r="B743" s="1"/>
      <c r="C743" s="1"/>
      <c r="D743" s="189"/>
      <c r="E743" s="187" t="e">
        <f>I743*'CALIBRATION  suppl fig 2'!$Q$17</f>
        <v>#DIV/0!</v>
      </c>
      <c r="F743" s="188" t="e">
        <f>(H743*'CALIBRATION  suppl fig 2'!$Q$32+'CALIBRATION  suppl fig 2'!$Q$33)*ABS(B743)*(1/'ESTIMATED CCS suppl fig 2 '!C743+1/'CALIBRATION  suppl fig 2'!$D$5)^0.5</f>
        <v>#DIV/0!</v>
      </c>
      <c r="H743" s="56">
        <f>D743-0.001*'CALIBRATION  suppl fig 2'!$D$4*A743^0.5</f>
        <v>0</v>
      </c>
      <c r="I743" s="56" t="e">
        <f>H743^'CALIBRATION  suppl fig 2'!$Q$15*ABS(B743)*(1/'ESTIMATED CCS suppl fig 2 '!C743+1/'CALIBRATION  suppl fig 2'!$D$5)^0.5</f>
        <v>#DIV/0!</v>
      </c>
    </row>
    <row r="744" spans="1:9">
      <c r="A744" s="52"/>
      <c r="B744" s="1"/>
      <c r="C744" s="1"/>
      <c r="D744" s="189"/>
      <c r="E744" s="187" t="e">
        <f>I744*'CALIBRATION  suppl fig 2'!$Q$17</f>
        <v>#DIV/0!</v>
      </c>
      <c r="F744" s="188" t="e">
        <f>(H744*'CALIBRATION  suppl fig 2'!$Q$32+'CALIBRATION  suppl fig 2'!$Q$33)*ABS(B744)*(1/'ESTIMATED CCS suppl fig 2 '!C744+1/'CALIBRATION  suppl fig 2'!$D$5)^0.5</f>
        <v>#DIV/0!</v>
      </c>
      <c r="H744" s="56">
        <f>D744-0.001*'CALIBRATION  suppl fig 2'!$D$4*A744^0.5</f>
        <v>0</v>
      </c>
      <c r="I744" s="56" t="e">
        <f>H744^'CALIBRATION  suppl fig 2'!$Q$15*ABS(B744)*(1/'ESTIMATED CCS suppl fig 2 '!C744+1/'CALIBRATION  suppl fig 2'!$D$5)^0.5</f>
        <v>#DIV/0!</v>
      </c>
    </row>
    <row r="745" spans="1:9">
      <c r="A745" s="52"/>
      <c r="B745" s="1"/>
      <c r="C745" s="1"/>
      <c r="D745" s="189"/>
      <c r="E745" s="187" t="e">
        <f>I745*'CALIBRATION  suppl fig 2'!$Q$17</f>
        <v>#DIV/0!</v>
      </c>
      <c r="F745" s="188" t="e">
        <f>(H745*'CALIBRATION  suppl fig 2'!$Q$32+'CALIBRATION  suppl fig 2'!$Q$33)*ABS(B745)*(1/'ESTIMATED CCS suppl fig 2 '!C745+1/'CALIBRATION  suppl fig 2'!$D$5)^0.5</f>
        <v>#DIV/0!</v>
      </c>
      <c r="H745" s="56">
        <f>D745-0.001*'CALIBRATION  suppl fig 2'!$D$4*A745^0.5</f>
        <v>0</v>
      </c>
      <c r="I745" s="56" t="e">
        <f>H745^'CALIBRATION  suppl fig 2'!$Q$15*ABS(B745)*(1/'ESTIMATED CCS suppl fig 2 '!C745+1/'CALIBRATION  suppl fig 2'!$D$5)^0.5</f>
        <v>#DIV/0!</v>
      </c>
    </row>
    <row r="746" spans="1:9">
      <c r="A746" s="52"/>
      <c r="B746" s="1"/>
      <c r="C746" s="1"/>
      <c r="D746" s="189"/>
      <c r="E746" s="187" t="e">
        <f>I746*'CALIBRATION  suppl fig 2'!$Q$17</f>
        <v>#DIV/0!</v>
      </c>
      <c r="F746" s="188" t="e">
        <f>(H746*'CALIBRATION  suppl fig 2'!$Q$32+'CALIBRATION  suppl fig 2'!$Q$33)*ABS(B746)*(1/'ESTIMATED CCS suppl fig 2 '!C746+1/'CALIBRATION  suppl fig 2'!$D$5)^0.5</f>
        <v>#DIV/0!</v>
      </c>
      <c r="H746" s="56">
        <f>D746-0.001*'CALIBRATION  suppl fig 2'!$D$4*A746^0.5</f>
        <v>0</v>
      </c>
      <c r="I746" s="56" t="e">
        <f>H746^'CALIBRATION  suppl fig 2'!$Q$15*ABS(B746)*(1/'ESTIMATED CCS suppl fig 2 '!C746+1/'CALIBRATION  suppl fig 2'!$D$5)^0.5</f>
        <v>#DIV/0!</v>
      </c>
    </row>
    <row r="747" spans="1:9">
      <c r="A747" s="52"/>
      <c r="B747" s="1"/>
      <c r="C747" s="1"/>
      <c r="D747" s="189"/>
      <c r="E747" s="187" t="e">
        <f>I747*'CALIBRATION  suppl fig 2'!$Q$17</f>
        <v>#DIV/0!</v>
      </c>
      <c r="F747" s="188" t="e">
        <f>(H747*'CALIBRATION  suppl fig 2'!$Q$32+'CALIBRATION  suppl fig 2'!$Q$33)*ABS(B747)*(1/'ESTIMATED CCS suppl fig 2 '!C747+1/'CALIBRATION  suppl fig 2'!$D$5)^0.5</f>
        <v>#DIV/0!</v>
      </c>
      <c r="H747" s="56">
        <f>D747-0.001*'CALIBRATION  suppl fig 2'!$D$4*A747^0.5</f>
        <v>0</v>
      </c>
      <c r="I747" s="56" t="e">
        <f>H747^'CALIBRATION  suppl fig 2'!$Q$15*ABS(B747)*(1/'ESTIMATED CCS suppl fig 2 '!C747+1/'CALIBRATION  suppl fig 2'!$D$5)^0.5</f>
        <v>#DIV/0!</v>
      </c>
    </row>
    <row r="748" spans="1:9">
      <c r="A748" s="52"/>
      <c r="B748" s="1"/>
      <c r="C748" s="1"/>
      <c r="D748" s="189"/>
      <c r="E748" s="187" t="e">
        <f>I748*'CALIBRATION  suppl fig 2'!$Q$17</f>
        <v>#DIV/0!</v>
      </c>
      <c r="F748" s="188" t="e">
        <f>(H748*'CALIBRATION  suppl fig 2'!$Q$32+'CALIBRATION  suppl fig 2'!$Q$33)*ABS(B748)*(1/'ESTIMATED CCS suppl fig 2 '!C748+1/'CALIBRATION  suppl fig 2'!$D$5)^0.5</f>
        <v>#DIV/0!</v>
      </c>
      <c r="H748" s="56">
        <f>D748-0.001*'CALIBRATION  suppl fig 2'!$D$4*A748^0.5</f>
        <v>0</v>
      </c>
      <c r="I748" s="56" t="e">
        <f>H748^'CALIBRATION  suppl fig 2'!$Q$15*ABS(B748)*(1/'ESTIMATED CCS suppl fig 2 '!C748+1/'CALIBRATION  suppl fig 2'!$D$5)^0.5</f>
        <v>#DIV/0!</v>
      </c>
    </row>
    <row r="749" spans="1:9">
      <c r="A749" s="52"/>
      <c r="B749" s="1"/>
      <c r="C749" s="1"/>
      <c r="D749" s="189"/>
      <c r="E749" s="187" t="e">
        <f>I749*'CALIBRATION  suppl fig 2'!$Q$17</f>
        <v>#DIV/0!</v>
      </c>
      <c r="F749" s="188" t="e">
        <f>(H749*'CALIBRATION  suppl fig 2'!$Q$32+'CALIBRATION  suppl fig 2'!$Q$33)*ABS(B749)*(1/'ESTIMATED CCS suppl fig 2 '!C749+1/'CALIBRATION  suppl fig 2'!$D$5)^0.5</f>
        <v>#DIV/0!</v>
      </c>
      <c r="H749" s="56">
        <f>D749-0.001*'CALIBRATION  suppl fig 2'!$D$4*A749^0.5</f>
        <v>0</v>
      </c>
      <c r="I749" s="56" t="e">
        <f>H749^'CALIBRATION  suppl fig 2'!$Q$15*ABS(B749)*(1/'ESTIMATED CCS suppl fig 2 '!C749+1/'CALIBRATION  suppl fig 2'!$D$5)^0.5</f>
        <v>#DIV/0!</v>
      </c>
    </row>
    <row r="750" spans="1:9">
      <c r="A750" s="52"/>
      <c r="B750" s="1"/>
      <c r="C750" s="1"/>
      <c r="D750" s="189"/>
      <c r="E750" s="187" t="e">
        <f>I750*'CALIBRATION  suppl fig 2'!$Q$17</f>
        <v>#DIV/0!</v>
      </c>
      <c r="F750" s="188" t="e">
        <f>(H750*'CALIBRATION  suppl fig 2'!$Q$32+'CALIBRATION  suppl fig 2'!$Q$33)*ABS(B750)*(1/'ESTIMATED CCS suppl fig 2 '!C750+1/'CALIBRATION  suppl fig 2'!$D$5)^0.5</f>
        <v>#DIV/0!</v>
      </c>
      <c r="H750" s="56">
        <f>D750-0.001*'CALIBRATION  suppl fig 2'!$D$4*A750^0.5</f>
        <v>0</v>
      </c>
      <c r="I750" s="56" t="e">
        <f>H750^'CALIBRATION  suppl fig 2'!$Q$15*ABS(B750)*(1/'ESTIMATED CCS suppl fig 2 '!C750+1/'CALIBRATION  suppl fig 2'!$D$5)^0.5</f>
        <v>#DIV/0!</v>
      </c>
    </row>
    <row r="751" spans="1:9">
      <c r="A751" s="52"/>
      <c r="B751" s="1"/>
      <c r="C751" s="1"/>
      <c r="D751" s="189"/>
      <c r="E751" s="187" t="e">
        <f>I751*'CALIBRATION  suppl fig 2'!$Q$17</f>
        <v>#DIV/0!</v>
      </c>
      <c r="F751" s="188" t="e">
        <f>(H751*'CALIBRATION  suppl fig 2'!$Q$32+'CALIBRATION  suppl fig 2'!$Q$33)*ABS(B751)*(1/'ESTIMATED CCS suppl fig 2 '!C751+1/'CALIBRATION  suppl fig 2'!$D$5)^0.5</f>
        <v>#DIV/0!</v>
      </c>
      <c r="H751" s="56">
        <f>D751-0.001*'CALIBRATION  suppl fig 2'!$D$4*A751^0.5</f>
        <v>0</v>
      </c>
      <c r="I751" s="56" t="e">
        <f>H751^'CALIBRATION  suppl fig 2'!$Q$15*ABS(B751)*(1/'ESTIMATED CCS suppl fig 2 '!C751+1/'CALIBRATION  suppl fig 2'!$D$5)^0.5</f>
        <v>#DIV/0!</v>
      </c>
    </row>
    <row r="752" spans="1:9">
      <c r="A752" s="52"/>
      <c r="B752" s="1"/>
      <c r="C752" s="1"/>
      <c r="D752" s="189"/>
      <c r="E752" s="187" t="e">
        <f>I752*'CALIBRATION  suppl fig 2'!$Q$17</f>
        <v>#DIV/0!</v>
      </c>
      <c r="F752" s="188" t="e">
        <f>(H752*'CALIBRATION  suppl fig 2'!$Q$32+'CALIBRATION  suppl fig 2'!$Q$33)*ABS(B752)*(1/'ESTIMATED CCS suppl fig 2 '!C752+1/'CALIBRATION  suppl fig 2'!$D$5)^0.5</f>
        <v>#DIV/0!</v>
      </c>
      <c r="H752" s="56">
        <f>D752-0.001*'CALIBRATION  suppl fig 2'!$D$4*A752^0.5</f>
        <v>0</v>
      </c>
      <c r="I752" s="56" t="e">
        <f>H752^'CALIBRATION  suppl fig 2'!$Q$15*ABS(B752)*(1/'ESTIMATED CCS suppl fig 2 '!C752+1/'CALIBRATION  suppl fig 2'!$D$5)^0.5</f>
        <v>#DIV/0!</v>
      </c>
    </row>
    <row r="753" spans="1:9">
      <c r="A753" s="52"/>
      <c r="B753" s="1"/>
      <c r="C753" s="1"/>
      <c r="D753" s="189"/>
      <c r="E753" s="187" t="e">
        <f>I753*'CALIBRATION  suppl fig 2'!$Q$17</f>
        <v>#DIV/0!</v>
      </c>
      <c r="F753" s="188" t="e">
        <f>(H753*'CALIBRATION  suppl fig 2'!$Q$32+'CALIBRATION  suppl fig 2'!$Q$33)*ABS(B753)*(1/'ESTIMATED CCS suppl fig 2 '!C753+1/'CALIBRATION  suppl fig 2'!$D$5)^0.5</f>
        <v>#DIV/0!</v>
      </c>
      <c r="H753" s="56">
        <f>D753-0.001*'CALIBRATION  suppl fig 2'!$D$4*A753^0.5</f>
        <v>0</v>
      </c>
      <c r="I753" s="56" t="e">
        <f>H753^'CALIBRATION  suppl fig 2'!$Q$15*ABS(B753)*(1/'ESTIMATED CCS suppl fig 2 '!C753+1/'CALIBRATION  suppl fig 2'!$D$5)^0.5</f>
        <v>#DIV/0!</v>
      </c>
    </row>
    <row r="754" spans="1:9">
      <c r="A754" s="52"/>
      <c r="B754" s="1"/>
      <c r="C754" s="1"/>
      <c r="D754" s="189"/>
      <c r="E754" s="187" t="e">
        <f>I754*'CALIBRATION  suppl fig 2'!$Q$17</f>
        <v>#DIV/0!</v>
      </c>
      <c r="F754" s="188" t="e">
        <f>(H754*'CALIBRATION  suppl fig 2'!$Q$32+'CALIBRATION  suppl fig 2'!$Q$33)*ABS(B754)*(1/'ESTIMATED CCS suppl fig 2 '!C754+1/'CALIBRATION  suppl fig 2'!$D$5)^0.5</f>
        <v>#DIV/0!</v>
      </c>
      <c r="H754" s="56">
        <f>D754-0.001*'CALIBRATION  suppl fig 2'!$D$4*A754^0.5</f>
        <v>0</v>
      </c>
      <c r="I754" s="56" t="e">
        <f>H754^'CALIBRATION  suppl fig 2'!$Q$15*ABS(B754)*(1/'ESTIMATED CCS suppl fig 2 '!C754+1/'CALIBRATION  suppl fig 2'!$D$5)^0.5</f>
        <v>#DIV/0!</v>
      </c>
    </row>
    <row r="755" spans="1:9">
      <c r="A755" s="52"/>
      <c r="B755" s="1"/>
      <c r="C755" s="1"/>
      <c r="D755" s="189"/>
      <c r="E755" s="187" t="e">
        <f>I755*'CALIBRATION  suppl fig 2'!$Q$17</f>
        <v>#DIV/0!</v>
      </c>
      <c r="F755" s="188" t="e">
        <f>(H755*'CALIBRATION  suppl fig 2'!$Q$32+'CALIBRATION  suppl fig 2'!$Q$33)*ABS(B755)*(1/'ESTIMATED CCS suppl fig 2 '!C755+1/'CALIBRATION  suppl fig 2'!$D$5)^0.5</f>
        <v>#DIV/0!</v>
      </c>
      <c r="H755" s="56">
        <f>D755-0.001*'CALIBRATION  suppl fig 2'!$D$4*A755^0.5</f>
        <v>0</v>
      </c>
      <c r="I755" s="56" t="e">
        <f>H755^'CALIBRATION  suppl fig 2'!$Q$15*ABS(B755)*(1/'ESTIMATED CCS suppl fig 2 '!C755+1/'CALIBRATION  suppl fig 2'!$D$5)^0.5</f>
        <v>#DIV/0!</v>
      </c>
    </row>
    <row r="756" spans="1:9">
      <c r="A756" s="52"/>
      <c r="B756" s="1"/>
      <c r="C756" s="1"/>
      <c r="D756" s="189"/>
      <c r="E756" s="187" t="e">
        <f>I756*'CALIBRATION  suppl fig 2'!$Q$17</f>
        <v>#DIV/0!</v>
      </c>
      <c r="F756" s="188" t="e">
        <f>(H756*'CALIBRATION  suppl fig 2'!$Q$32+'CALIBRATION  suppl fig 2'!$Q$33)*ABS(B756)*(1/'ESTIMATED CCS suppl fig 2 '!C756+1/'CALIBRATION  suppl fig 2'!$D$5)^0.5</f>
        <v>#DIV/0!</v>
      </c>
      <c r="H756" s="56">
        <f>D756-0.001*'CALIBRATION  suppl fig 2'!$D$4*A756^0.5</f>
        <v>0</v>
      </c>
      <c r="I756" s="56" t="e">
        <f>H756^'CALIBRATION  suppl fig 2'!$Q$15*ABS(B756)*(1/'ESTIMATED CCS suppl fig 2 '!C756+1/'CALIBRATION  suppl fig 2'!$D$5)^0.5</f>
        <v>#DIV/0!</v>
      </c>
    </row>
    <row r="757" spans="1:9">
      <c r="A757" s="52"/>
      <c r="B757" s="1"/>
      <c r="C757" s="1"/>
      <c r="D757" s="189"/>
      <c r="E757" s="187" t="e">
        <f>I757*'CALIBRATION  suppl fig 2'!$Q$17</f>
        <v>#DIV/0!</v>
      </c>
      <c r="F757" s="188" t="e">
        <f>(H757*'CALIBRATION  suppl fig 2'!$Q$32+'CALIBRATION  suppl fig 2'!$Q$33)*ABS(B757)*(1/'ESTIMATED CCS suppl fig 2 '!C757+1/'CALIBRATION  suppl fig 2'!$D$5)^0.5</f>
        <v>#DIV/0!</v>
      </c>
      <c r="H757" s="56">
        <f>D757-0.001*'CALIBRATION  suppl fig 2'!$D$4*A757^0.5</f>
        <v>0</v>
      </c>
      <c r="I757" s="56" t="e">
        <f>H757^'CALIBRATION  suppl fig 2'!$Q$15*ABS(B757)*(1/'ESTIMATED CCS suppl fig 2 '!C757+1/'CALIBRATION  suppl fig 2'!$D$5)^0.5</f>
        <v>#DIV/0!</v>
      </c>
    </row>
    <row r="758" spans="1:9">
      <c r="A758" s="52"/>
      <c r="B758" s="1"/>
      <c r="C758" s="1"/>
      <c r="D758" s="189"/>
      <c r="E758" s="187" t="e">
        <f>I758*'CALIBRATION  suppl fig 2'!$Q$17</f>
        <v>#DIV/0!</v>
      </c>
      <c r="F758" s="188" t="e">
        <f>(H758*'CALIBRATION  suppl fig 2'!$Q$32+'CALIBRATION  suppl fig 2'!$Q$33)*ABS(B758)*(1/'ESTIMATED CCS suppl fig 2 '!C758+1/'CALIBRATION  suppl fig 2'!$D$5)^0.5</f>
        <v>#DIV/0!</v>
      </c>
      <c r="H758" s="56">
        <f>D758-0.001*'CALIBRATION  suppl fig 2'!$D$4*A758^0.5</f>
        <v>0</v>
      </c>
      <c r="I758" s="56" t="e">
        <f>H758^'CALIBRATION  suppl fig 2'!$Q$15*ABS(B758)*(1/'ESTIMATED CCS suppl fig 2 '!C758+1/'CALIBRATION  suppl fig 2'!$D$5)^0.5</f>
        <v>#DIV/0!</v>
      </c>
    </row>
    <row r="759" spans="1:9">
      <c r="A759" s="52"/>
      <c r="B759" s="1"/>
      <c r="C759" s="1"/>
      <c r="D759" s="189"/>
      <c r="E759" s="187" t="e">
        <f>I759*'CALIBRATION  suppl fig 2'!$Q$17</f>
        <v>#DIV/0!</v>
      </c>
      <c r="F759" s="188" t="e">
        <f>(H759*'CALIBRATION  suppl fig 2'!$Q$32+'CALIBRATION  suppl fig 2'!$Q$33)*ABS(B759)*(1/'ESTIMATED CCS suppl fig 2 '!C759+1/'CALIBRATION  suppl fig 2'!$D$5)^0.5</f>
        <v>#DIV/0!</v>
      </c>
      <c r="H759" s="56">
        <f>D759-0.001*'CALIBRATION  suppl fig 2'!$D$4*A759^0.5</f>
        <v>0</v>
      </c>
      <c r="I759" s="56" t="e">
        <f>H759^'CALIBRATION  suppl fig 2'!$Q$15*ABS(B759)*(1/'ESTIMATED CCS suppl fig 2 '!C759+1/'CALIBRATION  suppl fig 2'!$D$5)^0.5</f>
        <v>#DIV/0!</v>
      </c>
    </row>
    <row r="760" spans="1:9">
      <c r="A760" s="52"/>
      <c r="B760" s="1"/>
      <c r="C760" s="1"/>
      <c r="D760" s="189"/>
      <c r="E760" s="187" t="e">
        <f>I760*'CALIBRATION  suppl fig 2'!$Q$17</f>
        <v>#DIV/0!</v>
      </c>
      <c r="F760" s="188" t="e">
        <f>(H760*'CALIBRATION  suppl fig 2'!$Q$32+'CALIBRATION  suppl fig 2'!$Q$33)*ABS(B760)*(1/'ESTIMATED CCS suppl fig 2 '!C760+1/'CALIBRATION  suppl fig 2'!$D$5)^0.5</f>
        <v>#DIV/0!</v>
      </c>
      <c r="H760" s="56">
        <f>D760-0.001*'CALIBRATION  suppl fig 2'!$D$4*A760^0.5</f>
        <v>0</v>
      </c>
      <c r="I760" s="56" t="e">
        <f>H760^'CALIBRATION  suppl fig 2'!$Q$15*ABS(B760)*(1/'ESTIMATED CCS suppl fig 2 '!C760+1/'CALIBRATION  suppl fig 2'!$D$5)^0.5</f>
        <v>#DIV/0!</v>
      </c>
    </row>
    <row r="761" spans="1:9">
      <c r="A761" s="52"/>
      <c r="B761" s="1"/>
      <c r="C761" s="1"/>
      <c r="D761" s="189"/>
      <c r="E761" s="187" t="e">
        <f>I761*'CALIBRATION  suppl fig 2'!$Q$17</f>
        <v>#DIV/0!</v>
      </c>
      <c r="F761" s="188" t="e">
        <f>(H761*'CALIBRATION  suppl fig 2'!$Q$32+'CALIBRATION  suppl fig 2'!$Q$33)*ABS(B761)*(1/'ESTIMATED CCS suppl fig 2 '!C761+1/'CALIBRATION  suppl fig 2'!$D$5)^0.5</f>
        <v>#DIV/0!</v>
      </c>
      <c r="H761" s="56">
        <f>D761-0.001*'CALIBRATION  suppl fig 2'!$D$4*A761^0.5</f>
        <v>0</v>
      </c>
      <c r="I761" s="56" t="e">
        <f>H761^'CALIBRATION  suppl fig 2'!$Q$15*ABS(B761)*(1/'ESTIMATED CCS suppl fig 2 '!C761+1/'CALIBRATION  suppl fig 2'!$D$5)^0.5</f>
        <v>#DIV/0!</v>
      </c>
    </row>
    <row r="762" spans="1:9">
      <c r="A762" s="52"/>
      <c r="B762" s="1"/>
      <c r="C762" s="1"/>
      <c r="D762" s="189"/>
      <c r="E762" s="187" t="e">
        <f>I762*'CALIBRATION  suppl fig 2'!$Q$17</f>
        <v>#DIV/0!</v>
      </c>
      <c r="F762" s="188" t="e">
        <f>(H762*'CALIBRATION  suppl fig 2'!$Q$32+'CALIBRATION  suppl fig 2'!$Q$33)*ABS(B762)*(1/'ESTIMATED CCS suppl fig 2 '!C762+1/'CALIBRATION  suppl fig 2'!$D$5)^0.5</f>
        <v>#DIV/0!</v>
      </c>
      <c r="H762" s="56">
        <f>D762-0.001*'CALIBRATION  suppl fig 2'!$D$4*A762^0.5</f>
        <v>0</v>
      </c>
      <c r="I762" s="56" t="e">
        <f>H762^'CALIBRATION  suppl fig 2'!$Q$15*ABS(B762)*(1/'ESTIMATED CCS suppl fig 2 '!C762+1/'CALIBRATION  suppl fig 2'!$D$5)^0.5</f>
        <v>#DIV/0!</v>
      </c>
    </row>
    <row r="763" spans="1:9">
      <c r="A763" s="52"/>
      <c r="B763" s="1"/>
      <c r="C763" s="1"/>
      <c r="D763" s="189"/>
      <c r="E763" s="187" t="e">
        <f>I763*'CALIBRATION  suppl fig 2'!$Q$17</f>
        <v>#DIV/0!</v>
      </c>
      <c r="F763" s="188" t="e">
        <f>(H763*'CALIBRATION  suppl fig 2'!$Q$32+'CALIBRATION  suppl fig 2'!$Q$33)*ABS(B763)*(1/'ESTIMATED CCS suppl fig 2 '!C763+1/'CALIBRATION  suppl fig 2'!$D$5)^0.5</f>
        <v>#DIV/0!</v>
      </c>
      <c r="H763" s="56">
        <f>D763-0.001*'CALIBRATION  suppl fig 2'!$D$4*A763^0.5</f>
        <v>0</v>
      </c>
      <c r="I763" s="56" t="e">
        <f>H763^'CALIBRATION  suppl fig 2'!$Q$15*ABS(B763)*(1/'ESTIMATED CCS suppl fig 2 '!C763+1/'CALIBRATION  suppl fig 2'!$D$5)^0.5</f>
        <v>#DIV/0!</v>
      </c>
    </row>
    <row r="764" spans="1:9">
      <c r="A764" s="52"/>
      <c r="B764" s="1"/>
      <c r="C764" s="1"/>
      <c r="D764" s="189"/>
      <c r="E764" s="187" t="e">
        <f>I764*'CALIBRATION  suppl fig 2'!$Q$17</f>
        <v>#DIV/0!</v>
      </c>
      <c r="F764" s="188" t="e">
        <f>(H764*'CALIBRATION  suppl fig 2'!$Q$32+'CALIBRATION  suppl fig 2'!$Q$33)*ABS(B764)*(1/'ESTIMATED CCS suppl fig 2 '!C764+1/'CALIBRATION  suppl fig 2'!$D$5)^0.5</f>
        <v>#DIV/0!</v>
      </c>
      <c r="H764" s="56">
        <f>D764-0.001*'CALIBRATION  suppl fig 2'!$D$4*A764^0.5</f>
        <v>0</v>
      </c>
      <c r="I764" s="56" t="e">
        <f>H764^'CALIBRATION  suppl fig 2'!$Q$15*ABS(B764)*(1/'ESTIMATED CCS suppl fig 2 '!C764+1/'CALIBRATION  suppl fig 2'!$D$5)^0.5</f>
        <v>#DIV/0!</v>
      </c>
    </row>
    <row r="765" spans="1:9">
      <c r="A765" s="52"/>
      <c r="B765" s="1"/>
      <c r="C765" s="1"/>
      <c r="D765" s="189"/>
      <c r="E765" s="187" t="e">
        <f>I765*'CALIBRATION  suppl fig 2'!$Q$17</f>
        <v>#DIV/0!</v>
      </c>
      <c r="F765" s="188" t="e">
        <f>(H765*'CALIBRATION  suppl fig 2'!$Q$32+'CALIBRATION  suppl fig 2'!$Q$33)*ABS(B765)*(1/'ESTIMATED CCS suppl fig 2 '!C765+1/'CALIBRATION  suppl fig 2'!$D$5)^0.5</f>
        <v>#DIV/0!</v>
      </c>
      <c r="H765" s="56">
        <f>D765-0.001*'CALIBRATION  suppl fig 2'!$D$4*A765^0.5</f>
        <v>0</v>
      </c>
      <c r="I765" s="56" t="e">
        <f>H765^'CALIBRATION  suppl fig 2'!$Q$15*ABS(B765)*(1/'ESTIMATED CCS suppl fig 2 '!C765+1/'CALIBRATION  suppl fig 2'!$D$5)^0.5</f>
        <v>#DIV/0!</v>
      </c>
    </row>
    <row r="766" spans="1:9">
      <c r="A766" s="52"/>
      <c r="B766" s="1"/>
      <c r="C766" s="1"/>
      <c r="D766" s="189"/>
      <c r="E766" s="187" t="e">
        <f>I766*'CALIBRATION  suppl fig 2'!$Q$17</f>
        <v>#DIV/0!</v>
      </c>
      <c r="F766" s="188" t="e">
        <f>(H766*'CALIBRATION  suppl fig 2'!$Q$32+'CALIBRATION  suppl fig 2'!$Q$33)*ABS(B766)*(1/'ESTIMATED CCS suppl fig 2 '!C766+1/'CALIBRATION  suppl fig 2'!$D$5)^0.5</f>
        <v>#DIV/0!</v>
      </c>
      <c r="H766" s="56">
        <f>D766-0.001*'CALIBRATION  suppl fig 2'!$D$4*A766^0.5</f>
        <v>0</v>
      </c>
      <c r="I766" s="56" t="e">
        <f>H766^'CALIBRATION  suppl fig 2'!$Q$15*ABS(B766)*(1/'ESTIMATED CCS suppl fig 2 '!C766+1/'CALIBRATION  suppl fig 2'!$D$5)^0.5</f>
        <v>#DIV/0!</v>
      </c>
    </row>
    <row r="767" spans="1:9">
      <c r="A767" s="52"/>
      <c r="B767" s="1"/>
      <c r="C767" s="1"/>
      <c r="D767" s="189"/>
      <c r="E767" s="187" t="e">
        <f>I767*'CALIBRATION  suppl fig 2'!$Q$17</f>
        <v>#DIV/0!</v>
      </c>
      <c r="F767" s="188" t="e">
        <f>(H767*'CALIBRATION  suppl fig 2'!$Q$32+'CALIBRATION  suppl fig 2'!$Q$33)*ABS(B767)*(1/'ESTIMATED CCS suppl fig 2 '!C767+1/'CALIBRATION  suppl fig 2'!$D$5)^0.5</f>
        <v>#DIV/0!</v>
      </c>
      <c r="H767" s="56">
        <f>D767-0.001*'CALIBRATION  suppl fig 2'!$D$4*A767^0.5</f>
        <v>0</v>
      </c>
      <c r="I767" s="56" t="e">
        <f>H767^'CALIBRATION  suppl fig 2'!$Q$15*ABS(B767)*(1/'ESTIMATED CCS suppl fig 2 '!C767+1/'CALIBRATION  suppl fig 2'!$D$5)^0.5</f>
        <v>#DIV/0!</v>
      </c>
    </row>
    <row r="768" spans="1:9">
      <c r="A768" s="52"/>
      <c r="B768" s="1"/>
      <c r="C768" s="1"/>
      <c r="D768" s="189"/>
      <c r="E768" s="187" t="e">
        <f>I768*'CALIBRATION  suppl fig 2'!$Q$17</f>
        <v>#DIV/0!</v>
      </c>
      <c r="F768" s="188" t="e">
        <f>(H768*'CALIBRATION  suppl fig 2'!$Q$32+'CALIBRATION  suppl fig 2'!$Q$33)*ABS(B768)*(1/'ESTIMATED CCS suppl fig 2 '!C768+1/'CALIBRATION  suppl fig 2'!$D$5)^0.5</f>
        <v>#DIV/0!</v>
      </c>
      <c r="H768" s="56">
        <f>D768-0.001*'CALIBRATION  suppl fig 2'!$D$4*A768^0.5</f>
        <v>0</v>
      </c>
      <c r="I768" s="56" t="e">
        <f>H768^'CALIBRATION  suppl fig 2'!$Q$15*ABS(B768)*(1/'ESTIMATED CCS suppl fig 2 '!C768+1/'CALIBRATION  suppl fig 2'!$D$5)^0.5</f>
        <v>#DIV/0!</v>
      </c>
    </row>
    <row r="769" spans="1:9">
      <c r="A769" s="52"/>
      <c r="B769" s="1"/>
      <c r="C769" s="1"/>
      <c r="D769" s="189"/>
      <c r="E769" s="187" t="e">
        <f>I769*'CALIBRATION  suppl fig 2'!$Q$17</f>
        <v>#DIV/0!</v>
      </c>
      <c r="F769" s="188" t="e">
        <f>(H769*'CALIBRATION  suppl fig 2'!$Q$32+'CALIBRATION  suppl fig 2'!$Q$33)*ABS(B769)*(1/'ESTIMATED CCS suppl fig 2 '!C769+1/'CALIBRATION  suppl fig 2'!$D$5)^0.5</f>
        <v>#DIV/0!</v>
      </c>
      <c r="H769" s="56">
        <f>D769-0.001*'CALIBRATION  suppl fig 2'!$D$4*A769^0.5</f>
        <v>0</v>
      </c>
      <c r="I769" s="56" t="e">
        <f>H769^'CALIBRATION  suppl fig 2'!$Q$15*ABS(B769)*(1/'ESTIMATED CCS suppl fig 2 '!C769+1/'CALIBRATION  suppl fig 2'!$D$5)^0.5</f>
        <v>#DIV/0!</v>
      </c>
    </row>
    <row r="770" spans="1:9">
      <c r="A770" s="52"/>
      <c r="B770" s="1"/>
      <c r="C770" s="1"/>
      <c r="D770" s="189"/>
      <c r="E770" s="187" t="e">
        <f>I770*'CALIBRATION  suppl fig 2'!$Q$17</f>
        <v>#DIV/0!</v>
      </c>
      <c r="F770" s="188" t="e">
        <f>(H770*'CALIBRATION  suppl fig 2'!$Q$32+'CALIBRATION  suppl fig 2'!$Q$33)*ABS(B770)*(1/'ESTIMATED CCS suppl fig 2 '!C770+1/'CALIBRATION  suppl fig 2'!$D$5)^0.5</f>
        <v>#DIV/0!</v>
      </c>
      <c r="H770" s="56">
        <f>D770-0.001*'CALIBRATION  suppl fig 2'!$D$4*A770^0.5</f>
        <v>0</v>
      </c>
      <c r="I770" s="56" t="e">
        <f>H770^'CALIBRATION  suppl fig 2'!$Q$15*ABS(B770)*(1/'ESTIMATED CCS suppl fig 2 '!C770+1/'CALIBRATION  suppl fig 2'!$D$5)^0.5</f>
        <v>#DIV/0!</v>
      </c>
    </row>
    <row r="771" spans="1:9">
      <c r="A771" s="52"/>
      <c r="B771" s="1"/>
      <c r="C771" s="1"/>
      <c r="D771" s="189"/>
      <c r="E771" s="187" t="e">
        <f>I771*'CALIBRATION  suppl fig 2'!$Q$17</f>
        <v>#DIV/0!</v>
      </c>
      <c r="F771" s="188" t="e">
        <f>(H771*'CALIBRATION  suppl fig 2'!$Q$32+'CALIBRATION  suppl fig 2'!$Q$33)*ABS(B771)*(1/'ESTIMATED CCS suppl fig 2 '!C771+1/'CALIBRATION  suppl fig 2'!$D$5)^0.5</f>
        <v>#DIV/0!</v>
      </c>
      <c r="H771" s="56">
        <f>D771-0.001*'CALIBRATION  suppl fig 2'!$D$4*A771^0.5</f>
        <v>0</v>
      </c>
      <c r="I771" s="56" t="e">
        <f>H771^'CALIBRATION  suppl fig 2'!$Q$15*ABS(B771)*(1/'ESTIMATED CCS suppl fig 2 '!C771+1/'CALIBRATION  suppl fig 2'!$D$5)^0.5</f>
        <v>#DIV/0!</v>
      </c>
    </row>
    <row r="772" spans="1:9">
      <c r="A772" s="52"/>
      <c r="B772" s="1"/>
      <c r="C772" s="1"/>
      <c r="D772" s="189"/>
      <c r="E772" s="187" t="e">
        <f>I772*'CALIBRATION  suppl fig 2'!$Q$17</f>
        <v>#DIV/0!</v>
      </c>
      <c r="F772" s="188" t="e">
        <f>(H772*'CALIBRATION  suppl fig 2'!$Q$32+'CALIBRATION  suppl fig 2'!$Q$33)*ABS(B772)*(1/'ESTIMATED CCS suppl fig 2 '!C772+1/'CALIBRATION  suppl fig 2'!$D$5)^0.5</f>
        <v>#DIV/0!</v>
      </c>
      <c r="H772" s="56">
        <f>D772-0.001*'CALIBRATION  suppl fig 2'!$D$4*A772^0.5</f>
        <v>0</v>
      </c>
      <c r="I772" s="56" t="e">
        <f>H772^'CALIBRATION  suppl fig 2'!$Q$15*ABS(B772)*(1/'ESTIMATED CCS suppl fig 2 '!C772+1/'CALIBRATION  suppl fig 2'!$D$5)^0.5</f>
        <v>#DIV/0!</v>
      </c>
    </row>
    <row r="773" spans="1:9">
      <c r="A773" s="52"/>
      <c r="B773" s="1"/>
      <c r="C773" s="1"/>
      <c r="D773" s="189"/>
      <c r="E773" s="187" t="e">
        <f>I773*'CALIBRATION  suppl fig 2'!$Q$17</f>
        <v>#DIV/0!</v>
      </c>
      <c r="F773" s="188" t="e">
        <f>(H773*'CALIBRATION  suppl fig 2'!$Q$32+'CALIBRATION  suppl fig 2'!$Q$33)*ABS(B773)*(1/'ESTIMATED CCS suppl fig 2 '!C773+1/'CALIBRATION  suppl fig 2'!$D$5)^0.5</f>
        <v>#DIV/0!</v>
      </c>
      <c r="H773" s="56">
        <f>D773-0.001*'CALIBRATION  suppl fig 2'!$D$4*A773^0.5</f>
        <v>0</v>
      </c>
      <c r="I773" s="56" t="e">
        <f>H773^'CALIBRATION  suppl fig 2'!$Q$15*ABS(B773)*(1/'ESTIMATED CCS suppl fig 2 '!C773+1/'CALIBRATION  suppl fig 2'!$D$5)^0.5</f>
        <v>#DIV/0!</v>
      </c>
    </row>
    <row r="774" spans="1:9">
      <c r="A774" s="52"/>
      <c r="B774" s="1"/>
      <c r="C774" s="1"/>
      <c r="D774" s="189"/>
      <c r="E774" s="187" t="e">
        <f>I774*'CALIBRATION  suppl fig 2'!$Q$17</f>
        <v>#DIV/0!</v>
      </c>
      <c r="F774" s="188" t="e">
        <f>(H774*'CALIBRATION  suppl fig 2'!$Q$32+'CALIBRATION  suppl fig 2'!$Q$33)*ABS(B774)*(1/'ESTIMATED CCS suppl fig 2 '!C774+1/'CALIBRATION  suppl fig 2'!$D$5)^0.5</f>
        <v>#DIV/0!</v>
      </c>
      <c r="H774" s="56">
        <f>D774-0.001*'CALIBRATION  suppl fig 2'!$D$4*A774^0.5</f>
        <v>0</v>
      </c>
      <c r="I774" s="56" t="e">
        <f>H774^'CALIBRATION  suppl fig 2'!$Q$15*ABS(B774)*(1/'ESTIMATED CCS suppl fig 2 '!C774+1/'CALIBRATION  suppl fig 2'!$D$5)^0.5</f>
        <v>#DIV/0!</v>
      </c>
    </row>
    <row r="775" spans="1:9">
      <c r="A775" s="52"/>
      <c r="B775" s="1"/>
      <c r="C775" s="1"/>
      <c r="D775" s="189"/>
      <c r="E775" s="187" t="e">
        <f>I775*'CALIBRATION  suppl fig 2'!$Q$17</f>
        <v>#DIV/0!</v>
      </c>
      <c r="F775" s="188" t="e">
        <f>(H775*'CALIBRATION  suppl fig 2'!$Q$32+'CALIBRATION  suppl fig 2'!$Q$33)*ABS(B775)*(1/'ESTIMATED CCS suppl fig 2 '!C775+1/'CALIBRATION  suppl fig 2'!$D$5)^0.5</f>
        <v>#DIV/0!</v>
      </c>
      <c r="H775" s="56">
        <f>D775-0.001*'CALIBRATION  suppl fig 2'!$D$4*A775^0.5</f>
        <v>0</v>
      </c>
      <c r="I775" s="56" t="e">
        <f>H775^'CALIBRATION  suppl fig 2'!$Q$15*ABS(B775)*(1/'ESTIMATED CCS suppl fig 2 '!C775+1/'CALIBRATION  suppl fig 2'!$D$5)^0.5</f>
        <v>#DIV/0!</v>
      </c>
    </row>
    <row r="776" spans="1:9">
      <c r="A776" s="52"/>
      <c r="B776" s="1"/>
      <c r="C776" s="1"/>
      <c r="D776" s="189"/>
      <c r="E776" s="187" t="e">
        <f>I776*'CALIBRATION  suppl fig 2'!$Q$17</f>
        <v>#DIV/0!</v>
      </c>
      <c r="F776" s="188" t="e">
        <f>(H776*'CALIBRATION  suppl fig 2'!$Q$32+'CALIBRATION  suppl fig 2'!$Q$33)*ABS(B776)*(1/'ESTIMATED CCS suppl fig 2 '!C776+1/'CALIBRATION  suppl fig 2'!$D$5)^0.5</f>
        <v>#DIV/0!</v>
      </c>
      <c r="H776" s="56">
        <f>D776-0.001*'CALIBRATION  suppl fig 2'!$D$4*A776^0.5</f>
        <v>0</v>
      </c>
      <c r="I776" s="56" t="e">
        <f>H776^'CALIBRATION  suppl fig 2'!$Q$15*ABS(B776)*(1/'ESTIMATED CCS suppl fig 2 '!C776+1/'CALIBRATION  suppl fig 2'!$D$5)^0.5</f>
        <v>#DIV/0!</v>
      </c>
    </row>
    <row r="777" spans="1:9">
      <c r="A777" s="52"/>
      <c r="B777" s="1"/>
      <c r="C777" s="1"/>
      <c r="D777" s="189"/>
      <c r="E777" s="187" t="e">
        <f>I777*'CALIBRATION  suppl fig 2'!$Q$17</f>
        <v>#DIV/0!</v>
      </c>
      <c r="F777" s="188" t="e">
        <f>(H777*'CALIBRATION  suppl fig 2'!$Q$32+'CALIBRATION  suppl fig 2'!$Q$33)*ABS(B777)*(1/'ESTIMATED CCS suppl fig 2 '!C777+1/'CALIBRATION  suppl fig 2'!$D$5)^0.5</f>
        <v>#DIV/0!</v>
      </c>
      <c r="H777" s="56">
        <f>D777-0.001*'CALIBRATION  suppl fig 2'!$D$4*A777^0.5</f>
        <v>0</v>
      </c>
      <c r="I777" s="56" t="e">
        <f>H777^'CALIBRATION  suppl fig 2'!$Q$15*ABS(B777)*(1/'ESTIMATED CCS suppl fig 2 '!C777+1/'CALIBRATION  suppl fig 2'!$D$5)^0.5</f>
        <v>#DIV/0!</v>
      </c>
    </row>
    <row r="778" spans="1:9">
      <c r="A778" s="52"/>
      <c r="B778" s="1"/>
      <c r="C778" s="1"/>
      <c r="D778" s="189"/>
      <c r="E778" s="187" t="e">
        <f>I778*'CALIBRATION  suppl fig 2'!$Q$17</f>
        <v>#DIV/0!</v>
      </c>
      <c r="F778" s="188" t="e">
        <f>(H778*'CALIBRATION  suppl fig 2'!$Q$32+'CALIBRATION  suppl fig 2'!$Q$33)*ABS(B778)*(1/'ESTIMATED CCS suppl fig 2 '!C778+1/'CALIBRATION  suppl fig 2'!$D$5)^0.5</f>
        <v>#DIV/0!</v>
      </c>
      <c r="H778" s="56">
        <f>D778-0.001*'CALIBRATION  suppl fig 2'!$D$4*A778^0.5</f>
        <v>0</v>
      </c>
      <c r="I778" s="56" t="e">
        <f>H778^'CALIBRATION  suppl fig 2'!$Q$15*ABS(B778)*(1/'ESTIMATED CCS suppl fig 2 '!C778+1/'CALIBRATION  suppl fig 2'!$D$5)^0.5</f>
        <v>#DIV/0!</v>
      </c>
    </row>
    <row r="779" spans="1:9">
      <c r="A779" s="52"/>
      <c r="B779" s="1"/>
      <c r="C779" s="1"/>
      <c r="D779" s="189"/>
      <c r="E779" s="187" t="e">
        <f>I779*'CALIBRATION  suppl fig 2'!$Q$17</f>
        <v>#DIV/0!</v>
      </c>
      <c r="F779" s="188" t="e">
        <f>(H779*'CALIBRATION  suppl fig 2'!$Q$32+'CALIBRATION  suppl fig 2'!$Q$33)*ABS(B779)*(1/'ESTIMATED CCS suppl fig 2 '!C779+1/'CALIBRATION  suppl fig 2'!$D$5)^0.5</f>
        <v>#DIV/0!</v>
      </c>
      <c r="H779" s="56">
        <f>D779-0.001*'CALIBRATION  suppl fig 2'!$D$4*A779^0.5</f>
        <v>0</v>
      </c>
      <c r="I779" s="56" t="e">
        <f>H779^'CALIBRATION  suppl fig 2'!$Q$15*ABS(B779)*(1/'ESTIMATED CCS suppl fig 2 '!C779+1/'CALIBRATION  suppl fig 2'!$D$5)^0.5</f>
        <v>#DIV/0!</v>
      </c>
    </row>
    <row r="780" spans="1:9">
      <c r="A780" s="52"/>
      <c r="B780" s="1"/>
      <c r="C780" s="1"/>
      <c r="D780" s="189"/>
      <c r="E780" s="187" t="e">
        <f>I780*'CALIBRATION  suppl fig 2'!$Q$17</f>
        <v>#DIV/0!</v>
      </c>
      <c r="F780" s="188" t="e">
        <f>(H780*'CALIBRATION  suppl fig 2'!$Q$32+'CALIBRATION  suppl fig 2'!$Q$33)*ABS(B780)*(1/'ESTIMATED CCS suppl fig 2 '!C780+1/'CALIBRATION  suppl fig 2'!$D$5)^0.5</f>
        <v>#DIV/0!</v>
      </c>
      <c r="H780" s="56">
        <f>D780-0.001*'CALIBRATION  suppl fig 2'!$D$4*A780^0.5</f>
        <v>0</v>
      </c>
      <c r="I780" s="56" t="e">
        <f>H780^'CALIBRATION  suppl fig 2'!$Q$15*ABS(B780)*(1/'ESTIMATED CCS suppl fig 2 '!C780+1/'CALIBRATION  suppl fig 2'!$D$5)^0.5</f>
        <v>#DIV/0!</v>
      </c>
    </row>
    <row r="781" spans="1:9">
      <c r="A781" s="52"/>
      <c r="B781" s="1"/>
      <c r="C781" s="1"/>
      <c r="D781" s="189"/>
      <c r="E781" s="187" t="e">
        <f>I781*'CALIBRATION  suppl fig 2'!$Q$17</f>
        <v>#DIV/0!</v>
      </c>
      <c r="F781" s="188" t="e">
        <f>(H781*'CALIBRATION  suppl fig 2'!$Q$32+'CALIBRATION  suppl fig 2'!$Q$33)*ABS(B781)*(1/'ESTIMATED CCS suppl fig 2 '!C781+1/'CALIBRATION  suppl fig 2'!$D$5)^0.5</f>
        <v>#DIV/0!</v>
      </c>
      <c r="H781" s="56">
        <f>D781-0.001*'CALIBRATION  suppl fig 2'!$D$4*A781^0.5</f>
        <v>0</v>
      </c>
      <c r="I781" s="56" t="e">
        <f>H781^'CALIBRATION  suppl fig 2'!$Q$15*ABS(B781)*(1/'ESTIMATED CCS suppl fig 2 '!C781+1/'CALIBRATION  suppl fig 2'!$D$5)^0.5</f>
        <v>#DIV/0!</v>
      </c>
    </row>
    <row r="782" spans="1:9">
      <c r="A782" s="52"/>
      <c r="B782" s="1"/>
      <c r="C782" s="1"/>
      <c r="D782" s="189"/>
      <c r="E782" s="187" t="e">
        <f>I782*'CALIBRATION  suppl fig 2'!$Q$17</f>
        <v>#DIV/0!</v>
      </c>
      <c r="F782" s="188" t="e">
        <f>(H782*'CALIBRATION  suppl fig 2'!$Q$32+'CALIBRATION  suppl fig 2'!$Q$33)*ABS(B782)*(1/'ESTIMATED CCS suppl fig 2 '!C782+1/'CALIBRATION  suppl fig 2'!$D$5)^0.5</f>
        <v>#DIV/0!</v>
      </c>
      <c r="H782" s="56">
        <f>D782-0.001*'CALIBRATION  suppl fig 2'!$D$4*A782^0.5</f>
        <v>0</v>
      </c>
      <c r="I782" s="56" t="e">
        <f>H782^'CALIBRATION  suppl fig 2'!$Q$15*ABS(B782)*(1/'ESTIMATED CCS suppl fig 2 '!C782+1/'CALIBRATION  suppl fig 2'!$D$5)^0.5</f>
        <v>#DIV/0!</v>
      </c>
    </row>
    <row r="783" spans="1:9">
      <c r="A783" s="52"/>
      <c r="B783" s="1"/>
      <c r="C783" s="1"/>
      <c r="D783" s="189"/>
      <c r="E783" s="187" t="e">
        <f>I783*'CALIBRATION  suppl fig 2'!$Q$17</f>
        <v>#DIV/0!</v>
      </c>
      <c r="F783" s="188" t="e">
        <f>(H783*'CALIBRATION  suppl fig 2'!$Q$32+'CALIBRATION  suppl fig 2'!$Q$33)*ABS(B783)*(1/'ESTIMATED CCS suppl fig 2 '!C783+1/'CALIBRATION  suppl fig 2'!$D$5)^0.5</f>
        <v>#DIV/0!</v>
      </c>
      <c r="H783" s="56">
        <f>D783-0.001*'CALIBRATION  suppl fig 2'!$D$4*A783^0.5</f>
        <v>0</v>
      </c>
      <c r="I783" s="56" t="e">
        <f>H783^'CALIBRATION  suppl fig 2'!$Q$15*ABS(B783)*(1/'ESTIMATED CCS suppl fig 2 '!C783+1/'CALIBRATION  suppl fig 2'!$D$5)^0.5</f>
        <v>#DIV/0!</v>
      </c>
    </row>
    <row r="784" spans="1:9">
      <c r="A784" s="52"/>
      <c r="B784" s="1"/>
      <c r="C784" s="1"/>
      <c r="D784" s="189"/>
      <c r="E784" s="187" t="e">
        <f>I784*'CALIBRATION  suppl fig 2'!$Q$17</f>
        <v>#DIV/0!</v>
      </c>
      <c r="F784" s="188" t="e">
        <f>(H784*'CALIBRATION  suppl fig 2'!$Q$32+'CALIBRATION  suppl fig 2'!$Q$33)*ABS(B784)*(1/'ESTIMATED CCS suppl fig 2 '!C784+1/'CALIBRATION  suppl fig 2'!$D$5)^0.5</f>
        <v>#DIV/0!</v>
      </c>
      <c r="H784" s="56">
        <f>D784-0.001*'CALIBRATION  suppl fig 2'!$D$4*A784^0.5</f>
        <v>0</v>
      </c>
      <c r="I784" s="56" t="e">
        <f>H784^'CALIBRATION  suppl fig 2'!$Q$15*ABS(B784)*(1/'ESTIMATED CCS suppl fig 2 '!C784+1/'CALIBRATION  suppl fig 2'!$D$5)^0.5</f>
        <v>#DIV/0!</v>
      </c>
    </row>
    <row r="785" spans="1:9">
      <c r="A785" s="52"/>
      <c r="B785" s="1"/>
      <c r="C785" s="1"/>
      <c r="D785" s="189"/>
      <c r="E785" s="187" t="e">
        <f>I785*'CALIBRATION  suppl fig 2'!$Q$17</f>
        <v>#DIV/0!</v>
      </c>
      <c r="F785" s="188" t="e">
        <f>(H785*'CALIBRATION  suppl fig 2'!$Q$32+'CALIBRATION  suppl fig 2'!$Q$33)*ABS(B785)*(1/'ESTIMATED CCS suppl fig 2 '!C785+1/'CALIBRATION  suppl fig 2'!$D$5)^0.5</f>
        <v>#DIV/0!</v>
      </c>
      <c r="H785" s="56">
        <f>D785-0.001*'CALIBRATION  suppl fig 2'!$D$4*A785^0.5</f>
        <v>0</v>
      </c>
      <c r="I785" s="56" t="e">
        <f>H785^'CALIBRATION  suppl fig 2'!$Q$15*ABS(B785)*(1/'ESTIMATED CCS suppl fig 2 '!C785+1/'CALIBRATION  suppl fig 2'!$D$5)^0.5</f>
        <v>#DIV/0!</v>
      </c>
    </row>
    <row r="786" spans="1:9">
      <c r="A786" s="52"/>
      <c r="B786" s="1"/>
      <c r="C786" s="1"/>
      <c r="D786" s="189"/>
      <c r="E786" s="187" t="e">
        <f>I786*'CALIBRATION  suppl fig 2'!$Q$17</f>
        <v>#DIV/0!</v>
      </c>
      <c r="F786" s="188" t="e">
        <f>(H786*'CALIBRATION  suppl fig 2'!$Q$32+'CALIBRATION  suppl fig 2'!$Q$33)*ABS(B786)*(1/'ESTIMATED CCS suppl fig 2 '!C786+1/'CALIBRATION  suppl fig 2'!$D$5)^0.5</f>
        <v>#DIV/0!</v>
      </c>
      <c r="H786" s="56">
        <f>D786-0.001*'CALIBRATION  suppl fig 2'!$D$4*A786^0.5</f>
        <v>0</v>
      </c>
      <c r="I786" s="56" t="e">
        <f>H786^'CALIBRATION  suppl fig 2'!$Q$15*ABS(B786)*(1/'ESTIMATED CCS suppl fig 2 '!C786+1/'CALIBRATION  suppl fig 2'!$D$5)^0.5</f>
        <v>#DIV/0!</v>
      </c>
    </row>
    <row r="787" spans="1:9">
      <c r="A787" s="52"/>
      <c r="B787" s="1"/>
      <c r="C787" s="1"/>
      <c r="D787" s="189"/>
      <c r="E787" s="187" t="e">
        <f>I787*'CALIBRATION  suppl fig 2'!$Q$17</f>
        <v>#DIV/0!</v>
      </c>
      <c r="F787" s="188" t="e">
        <f>(H787*'CALIBRATION  suppl fig 2'!$Q$32+'CALIBRATION  suppl fig 2'!$Q$33)*ABS(B787)*(1/'ESTIMATED CCS suppl fig 2 '!C787+1/'CALIBRATION  suppl fig 2'!$D$5)^0.5</f>
        <v>#DIV/0!</v>
      </c>
      <c r="H787" s="56">
        <f>D787-0.001*'CALIBRATION  suppl fig 2'!$D$4*A787^0.5</f>
        <v>0</v>
      </c>
      <c r="I787" s="56" t="e">
        <f>H787^'CALIBRATION  suppl fig 2'!$Q$15*ABS(B787)*(1/'ESTIMATED CCS suppl fig 2 '!C787+1/'CALIBRATION  suppl fig 2'!$D$5)^0.5</f>
        <v>#DIV/0!</v>
      </c>
    </row>
    <row r="788" spans="1:9">
      <c r="A788" s="52"/>
      <c r="B788" s="1"/>
      <c r="C788" s="1"/>
      <c r="D788" s="189"/>
      <c r="E788" s="187" t="e">
        <f>I788*'CALIBRATION  suppl fig 2'!$Q$17</f>
        <v>#DIV/0!</v>
      </c>
      <c r="F788" s="188" t="e">
        <f>(H788*'CALIBRATION  suppl fig 2'!$Q$32+'CALIBRATION  suppl fig 2'!$Q$33)*ABS(B788)*(1/'ESTIMATED CCS suppl fig 2 '!C788+1/'CALIBRATION  suppl fig 2'!$D$5)^0.5</f>
        <v>#DIV/0!</v>
      </c>
      <c r="H788" s="56">
        <f>D788-0.001*'CALIBRATION  suppl fig 2'!$D$4*A788^0.5</f>
        <v>0</v>
      </c>
      <c r="I788" s="56" t="e">
        <f>H788^'CALIBRATION  suppl fig 2'!$Q$15*ABS(B788)*(1/'ESTIMATED CCS suppl fig 2 '!C788+1/'CALIBRATION  suppl fig 2'!$D$5)^0.5</f>
        <v>#DIV/0!</v>
      </c>
    </row>
    <row r="789" spans="1:9">
      <c r="A789" s="52"/>
      <c r="B789" s="1"/>
      <c r="C789" s="1"/>
      <c r="D789" s="189"/>
      <c r="E789" s="187" t="e">
        <f>I789*'CALIBRATION  suppl fig 2'!$Q$17</f>
        <v>#DIV/0!</v>
      </c>
      <c r="F789" s="188" t="e">
        <f>(H789*'CALIBRATION  suppl fig 2'!$Q$32+'CALIBRATION  suppl fig 2'!$Q$33)*ABS(B789)*(1/'ESTIMATED CCS suppl fig 2 '!C789+1/'CALIBRATION  suppl fig 2'!$D$5)^0.5</f>
        <v>#DIV/0!</v>
      </c>
      <c r="H789" s="56">
        <f>D789-0.001*'CALIBRATION  suppl fig 2'!$D$4*A789^0.5</f>
        <v>0</v>
      </c>
      <c r="I789" s="56" t="e">
        <f>H789^'CALIBRATION  suppl fig 2'!$Q$15*ABS(B789)*(1/'ESTIMATED CCS suppl fig 2 '!C789+1/'CALIBRATION  suppl fig 2'!$D$5)^0.5</f>
        <v>#DIV/0!</v>
      </c>
    </row>
    <row r="790" spans="1:9">
      <c r="A790" s="52"/>
      <c r="B790" s="1"/>
      <c r="C790" s="1"/>
      <c r="D790" s="189"/>
      <c r="E790" s="187" t="e">
        <f>I790*'CALIBRATION  suppl fig 2'!$Q$17</f>
        <v>#DIV/0!</v>
      </c>
      <c r="F790" s="188" t="e">
        <f>(H790*'CALIBRATION  suppl fig 2'!$Q$32+'CALIBRATION  suppl fig 2'!$Q$33)*ABS(B790)*(1/'ESTIMATED CCS suppl fig 2 '!C790+1/'CALIBRATION  suppl fig 2'!$D$5)^0.5</f>
        <v>#DIV/0!</v>
      </c>
      <c r="H790" s="56">
        <f>D790-0.001*'CALIBRATION  suppl fig 2'!$D$4*A790^0.5</f>
        <v>0</v>
      </c>
      <c r="I790" s="56" t="e">
        <f>H790^'CALIBRATION  suppl fig 2'!$Q$15*ABS(B790)*(1/'ESTIMATED CCS suppl fig 2 '!C790+1/'CALIBRATION  suppl fig 2'!$D$5)^0.5</f>
        <v>#DIV/0!</v>
      </c>
    </row>
    <row r="791" spans="1:9">
      <c r="A791" s="52"/>
      <c r="B791" s="1"/>
      <c r="C791" s="1"/>
      <c r="D791" s="189"/>
      <c r="E791" s="187" t="e">
        <f>I791*'CALIBRATION  suppl fig 2'!$Q$17</f>
        <v>#DIV/0!</v>
      </c>
      <c r="F791" s="188" t="e">
        <f>(H791*'CALIBRATION  suppl fig 2'!$Q$32+'CALIBRATION  suppl fig 2'!$Q$33)*ABS(B791)*(1/'ESTIMATED CCS suppl fig 2 '!C791+1/'CALIBRATION  suppl fig 2'!$D$5)^0.5</f>
        <v>#DIV/0!</v>
      </c>
      <c r="H791" s="56">
        <f>D791-0.001*'CALIBRATION  suppl fig 2'!$D$4*A791^0.5</f>
        <v>0</v>
      </c>
      <c r="I791" s="56" t="e">
        <f>H791^'CALIBRATION  suppl fig 2'!$Q$15*ABS(B791)*(1/'ESTIMATED CCS suppl fig 2 '!C791+1/'CALIBRATION  suppl fig 2'!$D$5)^0.5</f>
        <v>#DIV/0!</v>
      </c>
    </row>
    <row r="792" spans="1:9">
      <c r="A792" s="52"/>
      <c r="B792" s="1"/>
      <c r="C792" s="1"/>
      <c r="D792" s="189"/>
      <c r="E792" s="187" t="e">
        <f>I792*'CALIBRATION  suppl fig 2'!$Q$17</f>
        <v>#DIV/0!</v>
      </c>
      <c r="F792" s="188" t="e">
        <f>(H792*'CALIBRATION  suppl fig 2'!$Q$32+'CALIBRATION  suppl fig 2'!$Q$33)*ABS(B792)*(1/'ESTIMATED CCS suppl fig 2 '!C792+1/'CALIBRATION  suppl fig 2'!$D$5)^0.5</f>
        <v>#DIV/0!</v>
      </c>
      <c r="H792" s="56">
        <f>D792-0.001*'CALIBRATION  suppl fig 2'!$D$4*A792^0.5</f>
        <v>0</v>
      </c>
      <c r="I792" s="56" t="e">
        <f>H792^'CALIBRATION  suppl fig 2'!$Q$15*ABS(B792)*(1/'ESTIMATED CCS suppl fig 2 '!C792+1/'CALIBRATION  suppl fig 2'!$D$5)^0.5</f>
        <v>#DIV/0!</v>
      </c>
    </row>
    <row r="793" spans="1:9">
      <c r="A793" s="52"/>
      <c r="B793" s="1"/>
      <c r="C793" s="1"/>
      <c r="D793" s="189"/>
      <c r="E793" s="187" t="e">
        <f>I793*'CALIBRATION  suppl fig 2'!$Q$17</f>
        <v>#DIV/0!</v>
      </c>
      <c r="F793" s="188" t="e">
        <f>(H793*'CALIBRATION  suppl fig 2'!$Q$32+'CALIBRATION  suppl fig 2'!$Q$33)*ABS(B793)*(1/'ESTIMATED CCS suppl fig 2 '!C793+1/'CALIBRATION  suppl fig 2'!$D$5)^0.5</f>
        <v>#DIV/0!</v>
      </c>
      <c r="H793" s="56">
        <f>D793-0.001*'CALIBRATION  suppl fig 2'!$D$4*A793^0.5</f>
        <v>0</v>
      </c>
      <c r="I793" s="56" t="e">
        <f>H793^'CALIBRATION  suppl fig 2'!$Q$15*ABS(B793)*(1/'ESTIMATED CCS suppl fig 2 '!C793+1/'CALIBRATION  suppl fig 2'!$D$5)^0.5</f>
        <v>#DIV/0!</v>
      </c>
    </row>
    <row r="794" spans="1:9">
      <c r="A794" s="52"/>
      <c r="B794" s="1"/>
      <c r="C794" s="1"/>
      <c r="D794" s="189"/>
      <c r="E794" s="187" t="e">
        <f>I794*'CALIBRATION  suppl fig 2'!$Q$17</f>
        <v>#DIV/0!</v>
      </c>
      <c r="F794" s="188" t="e">
        <f>(H794*'CALIBRATION  suppl fig 2'!$Q$32+'CALIBRATION  suppl fig 2'!$Q$33)*ABS(B794)*(1/'ESTIMATED CCS suppl fig 2 '!C794+1/'CALIBRATION  suppl fig 2'!$D$5)^0.5</f>
        <v>#DIV/0!</v>
      </c>
      <c r="H794" s="56">
        <f>D794-0.001*'CALIBRATION  suppl fig 2'!$D$4*A794^0.5</f>
        <v>0</v>
      </c>
      <c r="I794" s="56" t="e">
        <f>H794^'CALIBRATION  suppl fig 2'!$Q$15*ABS(B794)*(1/'ESTIMATED CCS suppl fig 2 '!C794+1/'CALIBRATION  suppl fig 2'!$D$5)^0.5</f>
        <v>#DIV/0!</v>
      </c>
    </row>
    <row r="795" spans="1:9">
      <c r="A795" s="52"/>
      <c r="B795" s="1"/>
      <c r="C795" s="1"/>
      <c r="D795" s="189"/>
      <c r="E795" s="187" t="e">
        <f>I795*'CALIBRATION  suppl fig 2'!$Q$17</f>
        <v>#DIV/0!</v>
      </c>
      <c r="F795" s="188" t="e">
        <f>(H795*'CALIBRATION  suppl fig 2'!$Q$32+'CALIBRATION  suppl fig 2'!$Q$33)*ABS(B795)*(1/'ESTIMATED CCS suppl fig 2 '!C795+1/'CALIBRATION  suppl fig 2'!$D$5)^0.5</f>
        <v>#DIV/0!</v>
      </c>
      <c r="H795" s="56">
        <f>D795-0.001*'CALIBRATION  suppl fig 2'!$D$4*A795^0.5</f>
        <v>0</v>
      </c>
      <c r="I795" s="56" t="e">
        <f>H795^'CALIBRATION  suppl fig 2'!$Q$15*ABS(B795)*(1/'ESTIMATED CCS suppl fig 2 '!C795+1/'CALIBRATION  suppl fig 2'!$D$5)^0.5</f>
        <v>#DIV/0!</v>
      </c>
    </row>
    <row r="796" spans="1:9">
      <c r="A796" s="52"/>
      <c r="B796" s="1"/>
      <c r="C796" s="1"/>
      <c r="D796" s="189"/>
      <c r="E796" s="187" t="e">
        <f>I796*'CALIBRATION  suppl fig 2'!$Q$17</f>
        <v>#DIV/0!</v>
      </c>
      <c r="F796" s="188" t="e">
        <f>(H796*'CALIBRATION  suppl fig 2'!$Q$32+'CALIBRATION  suppl fig 2'!$Q$33)*ABS(B796)*(1/'ESTIMATED CCS suppl fig 2 '!C796+1/'CALIBRATION  suppl fig 2'!$D$5)^0.5</f>
        <v>#DIV/0!</v>
      </c>
      <c r="H796" s="56">
        <f>D796-0.001*'CALIBRATION  suppl fig 2'!$D$4*A796^0.5</f>
        <v>0</v>
      </c>
      <c r="I796" s="56" t="e">
        <f>H796^'CALIBRATION  suppl fig 2'!$Q$15*ABS(B796)*(1/'ESTIMATED CCS suppl fig 2 '!C796+1/'CALIBRATION  suppl fig 2'!$D$5)^0.5</f>
        <v>#DIV/0!</v>
      </c>
    </row>
    <row r="797" spans="1:9">
      <c r="A797" s="52"/>
      <c r="B797" s="1"/>
      <c r="C797" s="1"/>
      <c r="D797" s="189"/>
      <c r="E797" s="187" t="e">
        <f>I797*'CALIBRATION  suppl fig 2'!$Q$17</f>
        <v>#DIV/0!</v>
      </c>
      <c r="F797" s="188" t="e">
        <f>(H797*'CALIBRATION  suppl fig 2'!$Q$32+'CALIBRATION  suppl fig 2'!$Q$33)*ABS(B797)*(1/'ESTIMATED CCS suppl fig 2 '!C797+1/'CALIBRATION  suppl fig 2'!$D$5)^0.5</f>
        <v>#DIV/0!</v>
      </c>
      <c r="H797" s="56">
        <f>D797-0.001*'CALIBRATION  suppl fig 2'!$D$4*A797^0.5</f>
        <v>0</v>
      </c>
      <c r="I797" s="56" t="e">
        <f>H797^'CALIBRATION  suppl fig 2'!$Q$15*ABS(B797)*(1/'ESTIMATED CCS suppl fig 2 '!C797+1/'CALIBRATION  suppl fig 2'!$D$5)^0.5</f>
        <v>#DIV/0!</v>
      </c>
    </row>
    <row r="798" spans="1:9">
      <c r="A798" s="52"/>
      <c r="B798" s="1"/>
      <c r="C798" s="1"/>
      <c r="D798" s="189"/>
      <c r="E798" s="187" t="e">
        <f>I798*'CALIBRATION  suppl fig 2'!$Q$17</f>
        <v>#DIV/0!</v>
      </c>
      <c r="F798" s="188" t="e">
        <f>(H798*'CALIBRATION  suppl fig 2'!$Q$32+'CALIBRATION  suppl fig 2'!$Q$33)*ABS(B798)*(1/'ESTIMATED CCS suppl fig 2 '!C798+1/'CALIBRATION  suppl fig 2'!$D$5)^0.5</f>
        <v>#DIV/0!</v>
      </c>
      <c r="H798" s="56">
        <f>D798-0.001*'CALIBRATION  suppl fig 2'!$D$4*A798^0.5</f>
        <v>0</v>
      </c>
      <c r="I798" s="56" t="e">
        <f>H798^'CALIBRATION  suppl fig 2'!$Q$15*ABS(B798)*(1/'ESTIMATED CCS suppl fig 2 '!C798+1/'CALIBRATION  suppl fig 2'!$D$5)^0.5</f>
        <v>#DIV/0!</v>
      </c>
    </row>
    <row r="799" spans="1:9">
      <c r="A799" s="52"/>
      <c r="B799" s="1"/>
      <c r="C799" s="1"/>
      <c r="D799" s="189"/>
      <c r="E799" s="187" t="e">
        <f>I799*'CALIBRATION  suppl fig 2'!$Q$17</f>
        <v>#DIV/0!</v>
      </c>
      <c r="F799" s="188" t="e">
        <f>(H799*'CALIBRATION  suppl fig 2'!$Q$32+'CALIBRATION  suppl fig 2'!$Q$33)*ABS(B799)*(1/'ESTIMATED CCS suppl fig 2 '!C799+1/'CALIBRATION  suppl fig 2'!$D$5)^0.5</f>
        <v>#DIV/0!</v>
      </c>
      <c r="H799" s="56">
        <f>D799-0.001*'CALIBRATION  suppl fig 2'!$D$4*A799^0.5</f>
        <v>0</v>
      </c>
      <c r="I799" s="56" t="e">
        <f>H799^'CALIBRATION  suppl fig 2'!$Q$15*ABS(B799)*(1/'ESTIMATED CCS suppl fig 2 '!C799+1/'CALIBRATION  suppl fig 2'!$D$5)^0.5</f>
        <v>#DIV/0!</v>
      </c>
    </row>
    <row r="800" spans="1:9">
      <c r="A800" s="52"/>
      <c r="B800" s="1"/>
      <c r="C800" s="1"/>
      <c r="D800" s="189"/>
      <c r="E800" s="187" t="e">
        <f>I800*'CALIBRATION  suppl fig 2'!$Q$17</f>
        <v>#DIV/0!</v>
      </c>
      <c r="F800" s="188" t="e">
        <f>(H800*'CALIBRATION  suppl fig 2'!$Q$32+'CALIBRATION  suppl fig 2'!$Q$33)*ABS(B800)*(1/'ESTIMATED CCS suppl fig 2 '!C800+1/'CALIBRATION  suppl fig 2'!$D$5)^0.5</f>
        <v>#DIV/0!</v>
      </c>
      <c r="H800" s="56">
        <f>D800-0.001*'CALIBRATION  suppl fig 2'!$D$4*A800^0.5</f>
        <v>0</v>
      </c>
      <c r="I800" s="56" t="e">
        <f>H800^'CALIBRATION  suppl fig 2'!$Q$15*ABS(B800)*(1/'ESTIMATED CCS suppl fig 2 '!C800+1/'CALIBRATION  suppl fig 2'!$D$5)^0.5</f>
        <v>#DIV/0!</v>
      </c>
    </row>
    <row r="801" spans="1:9">
      <c r="A801" s="52"/>
      <c r="B801" s="1"/>
      <c r="C801" s="1"/>
      <c r="D801" s="189"/>
      <c r="E801" s="187" t="e">
        <f>I801*'CALIBRATION  suppl fig 2'!$Q$17</f>
        <v>#DIV/0!</v>
      </c>
      <c r="F801" s="188" t="e">
        <f>(H801*'CALIBRATION  suppl fig 2'!$Q$32+'CALIBRATION  suppl fig 2'!$Q$33)*ABS(B801)*(1/'ESTIMATED CCS suppl fig 2 '!C801+1/'CALIBRATION  suppl fig 2'!$D$5)^0.5</f>
        <v>#DIV/0!</v>
      </c>
      <c r="H801" s="56">
        <f>D801-0.001*'CALIBRATION  suppl fig 2'!$D$4*A801^0.5</f>
        <v>0</v>
      </c>
      <c r="I801" s="56" t="e">
        <f>H801^'CALIBRATION  suppl fig 2'!$Q$15*ABS(B801)*(1/'ESTIMATED CCS suppl fig 2 '!C801+1/'CALIBRATION  suppl fig 2'!$D$5)^0.5</f>
        <v>#DIV/0!</v>
      </c>
    </row>
    <row r="802" spans="1:9">
      <c r="A802" s="52"/>
      <c r="B802" s="1"/>
      <c r="C802" s="1"/>
      <c r="D802" s="189"/>
      <c r="E802" s="187" t="e">
        <f>I802*'CALIBRATION  suppl fig 2'!$Q$17</f>
        <v>#DIV/0!</v>
      </c>
      <c r="F802" s="188" t="e">
        <f>(H802*'CALIBRATION  suppl fig 2'!$Q$32+'CALIBRATION  suppl fig 2'!$Q$33)*ABS(B802)*(1/'ESTIMATED CCS suppl fig 2 '!C802+1/'CALIBRATION  suppl fig 2'!$D$5)^0.5</f>
        <v>#DIV/0!</v>
      </c>
      <c r="H802" s="56">
        <f>D802-0.001*'CALIBRATION  suppl fig 2'!$D$4*A802^0.5</f>
        <v>0</v>
      </c>
      <c r="I802" s="56" t="e">
        <f>H802^'CALIBRATION  suppl fig 2'!$Q$15*ABS(B802)*(1/'ESTIMATED CCS suppl fig 2 '!C802+1/'CALIBRATION  suppl fig 2'!$D$5)^0.5</f>
        <v>#DIV/0!</v>
      </c>
    </row>
    <row r="803" spans="1:9">
      <c r="A803" s="52"/>
      <c r="B803" s="1"/>
      <c r="C803" s="1"/>
      <c r="D803" s="189"/>
      <c r="E803" s="187" t="e">
        <f>I803*'CALIBRATION  suppl fig 2'!$Q$17</f>
        <v>#DIV/0!</v>
      </c>
      <c r="F803" s="188" t="e">
        <f>(H803*'CALIBRATION  suppl fig 2'!$Q$32+'CALIBRATION  suppl fig 2'!$Q$33)*ABS(B803)*(1/'ESTIMATED CCS suppl fig 2 '!C803+1/'CALIBRATION  suppl fig 2'!$D$5)^0.5</f>
        <v>#DIV/0!</v>
      </c>
      <c r="H803" s="56">
        <f>D803-0.001*'CALIBRATION  suppl fig 2'!$D$4*A803^0.5</f>
        <v>0</v>
      </c>
      <c r="I803" s="56" t="e">
        <f>H803^'CALIBRATION  suppl fig 2'!$Q$15*ABS(B803)*(1/'ESTIMATED CCS suppl fig 2 '!C803+1/'CALIBRATION  suppl fig 2'!$D$5)^0.5</f>
        <v>#DIV/0!</v>
      </c>
    </row>
    <row r="804" spans="1:9">
      <c r="A804" s="52"/>
      <c r="B804" s="1"/>
      <c r="C804" s="1"/>
      <c r="D804" s="189"/>
      <c r="E804" s="187" t="e">
        <f>I804*'CALIBRATION  suppl fig 2'!$Q$17</f>
        <v>#DIV/0!</v>
      </c>
      <c r="F804" s="188" t="e">
        <f>(H804*'CALIBRATION  suppl fig 2'!$Q$32+'CALIBRATION  suppl fig 2'!$Q$33)*ABS(B804)*(1/'ESTIMATED CCS suppl fig 2 '!C804+1/'CALIBRATION  suppl fig 2'!$D$5)^0.5</f>
        <v>#DIV/0!</v>
      </c>
      <c r="H804" s="56">
        <f>D804-0.001*'CALIBRATION  suppl fig 2'!$D$4*A804^0.5</f>
        <v>0</v>
      </c>
      <c r="I804" s="56" t="e">
        <f>H804^'CALIBRATION  suppl fig 2'!$Q$15*ABS(B804)*(1/'ESTIMATED CCS suppl fig 2 '!C804+1/'CALIBRATION  suppl fig 2'!$D$5)^0.5</f>
        <v>#DIV/0!</v>
      </c>
    </row>
    <row r="805" spans="1:9">
      <c r="A805" s="52"/>
      <c r="B805" s="1"/>
      <c r="C805" s="1"/>
      <c r="D805" s="189"/>
      <c r="E805" s="187" t="e">
        <f>I805*'CALIBRATION  suppl fig 2'!$Q$17</f>
        <v>#DIV/0!</v>
      </c>
      <c r="F805" s="188" t="e">
        <f>(H805*'CALIBRATION  suppl fig 2'!$Q$32+'CALIBRATION  suppl fig 2'!$Q$33)*ABS(B805)*(1/'ESTIMATED CCS suppl fig 2 '!C805+1/'CALIBRATION  suppl fig 2'!$D$5)^0.5</f>
        <v>#DIV/0!</v>
      </c>
      <c r="H805" s="56">
        <f>D805-0.001*'CALIBRATION  suppl fig 2'!$D$4*A805^0.5</f>
        <v>0</v>
      </c>
      <c r="I805" s="56" t="e">
        <f>H805^'CALIBRATION  suppl fig 2'!$Q$15*ABS(B805)*(1/'ESTIMATED CCS suppl fig 2 '!C805+1/'CALIBRATION  suppl fig 2'!$D$5)^0.5</f>
        <v>#DIV/0!</v>
      </c>
    </row>
    <row r="806" spans="1:9">
      <c r="A806" s="52"/>
      <c r="B806" s="1"/>
      <c r="C806" s="1"/>
      <c r="D806" s="189"/>
      <c r="E806" s="187" t="e">
        <f>I806*'CALIBRATION  suppl fig 2'!$Q$17</f>
        <v>#DIV/0!</v>
      </c>
      <c r="F806" s="188" t="e">
        <f>(H806*'CALIBRATION  suppl fig 2'!$Q$32+'CALIBRATION  suppl fig 2'!$Q$33)*ABS(B806)*(1/'ESTIMATED CCS suppl fig 2 '!C806+1/'CALIBRATION  suppl fig 2'!$D$5)^0.5</f>
        <v>#DIV/0!</v>
      </c>
      <c r="H806" s="56">
        <f>D806-0.001*'CALIBRATION  suppl fig 2'!$D$4*A806^0.5</f>
        <v>0</v>
      </c>
      <c r="I806" s="56" t="e">
        <f>H806^'CALIBRATION  suppl fig 2'!$Q$15*ABS(B806)*(1/'ESTIMATED CCS suppl fig 2 '!C806+1/'CALIBRATION  suppl fig 2'!$D$5)^0.5</f>
        <v>#DIV/0!</v>
      </c>
    </row>
    <row r="807" spans="1:9">
      <c r="A807" s="52"/>
      <c r="B807" s="1"/>
      <c r="C807" s="1"/>
      <c r="D807" s="189"/>
      <c r="E807" s="187" t="e">
        <f>I807*'CALIBRATION  suppl fig 2'!$Q$17</f>
        <v>#DIV/0!</v>
      </c>
      <c r="F807" s="188" t="e">
        <f>(H807*'CALIBRATION  suppl fig 2'!$Q$32+'CALIBRATION  suppl fig 2'!$Q$33)*ABS(B807)*(1/'ESTIMATED CCS suppl fig 2 '!C807+1/'CALIBRATION  suppl fig 2'!$D$5)^0.5</f>
        <v>#DIV/0!</v>
      </c>
      <c r="H807" s="56">
        <f>D807-0.001*'CALIBRATION  suppl fig 2'!$D$4*A807^0.5</f>
        <v>0</v>
      </c>
      <c r="I807" s="56" t="e">
        <f>H807^'CALIBRATION  suppl fig 2'!$Q$15*ABS(B807)*(1/'ESTIMATED CCS suppl fig 2 '!C807+1/'CALIBRATION  suppl fig 2'!$D$5)^0.5</f>
        <v>#DIV/0!</v>
      </c>
    </row>
    <row r="808" spans="1:9">
      <c r="A808" s="52"/>
      <c r="B808" s="1"/>
      <c r="C808" s="1"/>
      <c r="D808" s="189"/>
      <c r="E808" s="187" t="e">
        <f>I808*'CALIBRATION  suppl fig 2'!$Q$17</f>
        <v>#DIV/0!</v>
      </c>
      <c r="F808" s="188" t="e">
        <f>(H808*'CALIBRATION  suppl fig 2'!$Q$32+'CALIBRATION  suppl fig 2'!$Q$33)*ABS(B808)*(1/'ESTIMATED CCS suppl fig 2 '!C808+1/'CALIBRATION  suppl fig 2'!$D$5)^0.5</f>
        <v>#DIV/0!</v>
      </c>
      <c r="H808" s="56">
        <f>D808-0.001*'CALIBRATION  suppl fig 2'!$D$4*A808^0.5</f>
        <v>0</v>
      </c>
      <c r="I808" s="56" t="e">
        <f>H808^'CALIBRATION  suppl fig 2'!$Q$15*ABS(B808)*(1/'ESTIMATED CCS suppl fig 2 '!C808+1/'CALIBRATION  suppl fig 2'!$D$5)^0.5</f>
        <v>#DIV/0!</v>
      </c>
    </row>
    <row r="809" spans="1:9">
      <c r="A809" s="52"/>
      <c r="B809" s="1"/>
      <c r="C809" s="1"/>
      <c r="D809" s="189"/>
      <c r="E809" s="187" t="e">
        <f>I809*'CALIBRATION  suppl fig 2'!$Q$17</f>
        <v>#DIV/0!</v>
      </c>
      <c r="F809" s="188" t="e">
        <f>(H809*'CALIBRATION  suppl fig 2'!$Q$32+'CALIBRATION  suppl fig 2'!$Q$33)*ABS(B809)*(1/'ESTIMATED CCS suppl fig 2 '!C809+1/'CALIBRATION  suppl fig 2'!$D$5)^0.5</f>
        <v>#DIV/0!</v>
      </c>
      <c r="H809" s="56">
        <f>D809-0.001*'CALIBRATION  suppl fig 2'!$D$4*A809^0.5</f>
        <v>0</v>
      </c>
      <c r="I809" s="56" t="e">
        <f>H809^'CALIBRATION  suppl fig 2'!$Q$15*ABS(B809)*(1/'ESTIMATED CCS suppl fig 2 '!C809+1/'CALIBRATION  suppl fig 2'!$D$5)^0.5</f>
        <v>#DIV/0!</v>
      </c>
    </row>
    <row r="810" spans="1:9">
      <c r="A810" s="52"/>
      <c r="B810" s="1"/>
      <c r="C810" s="1"/>
      <c r="D810" s="189"/>
      <c r="E810" s="187" t="e">
        <f>I810*'CALIBRATION  suppl fig 2'!$Q$17</f>
        <v>#DIV/0!</v>
      </c>
      <c r="F810" s="188" t="e">
        <f>(H810*'CALIBRATION  suppl fig 2'!$Q$32+'CALIBRATION  suppl fig 2'!$Q$33)*ABS(B810)*(1/'ESTIMATED CCS suppl fig 2 '!C810+1/'CALIBRATION  suppl fig 2'!$D$5)^0.5</f>
        <v>#DIV/0!</v>
      </c>
      <c r="H810" s="56">
        <f>D810-0.001*'CALIBRATION  suppl fig 2'!$D$4*A810^0.5</f>
        <v>0</v>
      </c>
      <c r="I810" s="56" t="e">
        <f>H810^'CALIBRATION  suppl fig 2'!$Q$15*ABS(B810)*(1/'ESTIMATED CCS suppl fig 2 '!C810+1/'CALIBRATION  suppl fig 2'!$D$5)^0.5</f>
        <v>#DIV/0!</v>
      </c>
    </row>
    <row r="811" spans="1:9">
      <c r="A811" s="52"/>
      <c r="B811" s="1"/>
      <c r="C811" s="1"/>
      <c r="D811" s="189"/>
      <c r="E811" s="187" t="e">
        <f>I811*'CALIBRATION  suppl fig 2'!$Q$17</f>
        <v>#DIV/0!</v>
      </c>
      <c r="F811" s="188" t="e">
        <f>(H811*'CALIBRATION  suppl fig 2'!$Q$32+'CALIBRATION  suppl fig 2'!$Q$33)*ABS(B811)*(1/'ESTIMATED CCS suppl fig 2 '!C811+1/'CALIBRATION  suppl fig 2'!$D$5)^0.5</f>
        <v>#DIV/0!</v>
      </c>
      <c r="H811" s="56">
        <f>D811-0.001*'CALIBRATION  suppl fig 2'!$D$4*A811^0.5</f>
        <v>0</v>
      </c>
      <c r="I811" s="56" t="e">
        <f>H811^'CALIBRATION  suppl fig 2'!$Q$15*ABS(B811)*(1/'ESTIMATED CCS suppl fig 2 '!C811+1/'CALIBRATION  suppl fig 2'!$D$5)^0.5</f>
        <v>#DIV/0!</v>
      </c>
    </row>
    <row r="812" spans="1:9">
      <c r="A812" s="52"/>
      <c r="B812" s="1"/>
      <c r="C812" s="1"/>
      <c r="D812" s="189"/>
      <c r="E812" s="187" t="e">
        <f>I812*'CALIBRATION  suppl fig 2'!$Q$17</f>
        <v>#DIV/0!</v>
      </c>
      <c r="F812" s="188" t="e">
        <f>(H812*'CALIBRATION  suppl fig 2'!$Q$32+'CALIBRATION  suppl fig 2'!$Q$33)*ABS(B812)*(1/'ESTIMATED CCS suppl fig 2 '!C812+1/'CALIBRATION  suppl fig 2'!$D$5)^0.5</f>
        <v>#DIV/0!</v>
      </c>
      <c r="H812" s="56">
        <f>D812-0.001*'CALIBRATION  suppl fig 2'!$D$4*A812^0.5</f>
        <v>0</v>
      </c>
      <c r="I812" s="56" t="e">
        <f>H812^'CALIBRATION  suppl fig 2'!$Q$15*ABS(B812)*(1/'ESTIMATED CCS suppl fig 2 '!C812+1/'CALIBRATION  suppl fig 2'!$D$5)^0.5</f>
        <v>#DIV/0!</v>
      </c>
    </row>
    <row r="813" spans="1:9">
      <c r="A813" s="52"/>
      <c r="B813" s="1"/>
      <c r="C813" s="1"/>
      <c r="D813" s="189"/>
      <c r="E813" s="187" t="e">
        <f>I813*'CALIBRATION  suppl fig 2'!$Q$17</f>
        <v>#DIV/0!</v>
      </c>
      <c r="F813" s="188" t="e">
        <f>(H813*'CALIBRATION  suppl fig 2'!$Q$32+'CALIBRATION  suppl fig 2'!$Q$33)*ABS(B813)*(1/'ESTIMATED CCS suppl fig 2 '!C813+1/'CALIBRATION  suppl fig 2'!$D$5)^0.5</f>
        <v>#DIV/0!</v>
      </c>
      <c r="H813" s="56">
        <f>D813-0.001*'CALIBRATION  suppl fig 2'!$D$4*A813^0.5</f>
        <v>0</v>
      </c>
      <c r="I813" s="56" t="e">
        <f>H813^'CALIBRATION  suppl fig 2'!$Q$15*ABS(B813)*(1/'ESTIMATED CCS suppl fig 2 '!C813+1/'CALIBRATION  suppl fig 2'!$D$5)^0.5</f>
        <v>#DIV/0!</v>
      </c>
    </row>
    <row r="814" spans="1:9">
      <c r="A814" s="52"/>
      <c r="B814" s="1"/>
      <c r="C814" s="1"/>
      <c r="D814" s="189"/>
      <c r="E814" s="187" t="e">
        <f>I814*'CALIBRATION  suppl fig 2'!$Q$17</f>
        <v>#DIV/0!</v>
      </c>
      <c r="F814" s="188" t="e">
        <f>(H814*'CALIBRATION  suppl fig 2'!$Q$32+'CALIBRATION  suppl fig 2'!$Q$33)*ABS(B814)*(1/'ESTIMATED CCS suppl fig 2 '!C814+1/'CALIBRATION  suppl fig 2'!$D$5)^0.5</f>
        <v>#DIV/0!</v>
      </c>
      <c r="H814" s="56">
        <f>D814-0.001*'CALIBRATION  suppl fig 2'!$D$4*A814^0.5</f>
        <v>0</v>
      </c>
      <c r="I814" s="56" t="e">
        <f>H814^'CALIBRATION  suppl fig 2'!$Q$15*ABS(B814)*(1/'ESTIMATED CCS suppl fig 2 '!C814+1/'CALIBRATION  suppl fig 2'!$D$5)^0.5</f>
        <v>#DIV/0!</v>
      </c>
    </row>
    <row r="815" spans="1:9">
      <c r="A815" s="52"/>
      <c r="B815" s="1"/>
      <c r="C815" s="1"/>
      <c r="D815" s="189"/>
      <c r="E815" s="187" t="e">
        <f>I815*'CALIBRATION  suppl fig 2'!$Q$17</f>
        <v>#DIV/0!</v>
      </c>
      <c r="F815" s="188" t="e">
        <f>(H815*'CALIBRATION  suppl fig 2'!$Q$32+'CALIBRATION  suppl fig 2'!$Q$33)*ABS(B815)*(1/'ESTIMATED CCS suppl fig 2 '!C815+1/'CALIBRATION  suppl fig 2'!$D$5)^0.5</f>
        <v>#DIV/0!</v>
      </c>
      <c r="H815" s="56">
        <f>D815-0.001*'CALIBRATION  suppl fig 2'!$D$4*A815^0.5</f>
        <v>0</v>
      </c>
      <c r="I815" s="56" t="e">
        <f>H815^'CALIBRATION  suppl fig 2'!$Q$15*ABS(B815)*(1/'ESTIMATED CCS suppl fig 2 '!C815+1/'CALIBRATION  suppl fig 2'!$D$5)^0.5</f>
        <v>#DIV/0!</v>
      </c>
    </row>
    <row r="816" spans="1:9">
      <c r="A816" s="52"/>
      <c r="B816" s="1"/>
      <c r="C816" s="1"/>
      <c r="D816" s="189"/>
      <c r="E816" s="187" t="e">
        <f>I816*'CALIBRATION  suppl fig 2'!$Q$17</f>
        <v>#DIV/0!</v>
      </c>
      <c r="F816" s="188" t="e">
        <f>(H816*'CALIBRATION  suppl fig 2'!$Q$32+'CALIBRATION  suppl fig 2'!$Q$33)*ABS(B816)*(1/'ESTIMATED CCS suppl fig 2 '!C816+1/'CALIBRATION  suppl fig 2'!$D$5)^0.5</f>
        <v>#DIV/0!</v>
      </c>
      <c r="H816" s="56">
        <f>D816-0.001*'CALIBRATION  suppl fig 2'!$D$4*A816^0.5</f>
        <v>0</v>
      </c>
      <c r="I816" s="56" t="e">
        <f>H816^'CALIBRATION  suppl fig 2'!$Q$15*ABS(B816)*(1/'ESTIMATED CCS suppl fig 2 '!C816+1/'CALIBRATION  suppl fig 2'!$D$5)^0.5</f>
        <v>#DIV/0!</v>
      </c>
    </row>
    <row r="817" spans="1:9">
      <c r="A817" s="52"/>
      <c r="B817" s="1"/>
      <c r="C817" s="1"/>
      <c r="D817" s="189"/>
      <c r="E817" s="187" t="e">
        <f>I817*'CALIBRATION  suppl fig 2'!$Q$17</f>
        <v>#DIV/0!</v>
      </c>
      <c r="F817" s="188" t="e">
        <f>(H817*'CALIBRATION  suppl fig 2'!$Q$32+'CALIBRATION  suppl fig 2'!$Q$33)*ABS(B817)*(1/'ESTIMATED CCS suppl fig 2 '!C817+1/'CALIBRATION  suppl fig 2'!$D$5)^0.5</f>
        <v>#DIV/0!</v>
      </c>
      <c r="H817" s="56">
        <f>D817-0.001*'CALIBRATION  suppl fig 2'!$D$4*A817^0.5</f>
        <v>0</v>
      </c>
      <c r="I817" s="56" t="e">
        <f>H817^'CALIBRATION  suppl fig 2'!$Q$15*ABS(B817)*(1/'ESTIMATED CCS suppl fig 2 '!C817+1/'CALIBRATION  suppl fig 2'!$D$5)^0.5</f>
        <v>#DIV/0!</v>
      </c>
    </row>
    <row r="818" spans="1:9">
      <c r="A818" s="52"/>
      <c r="B818" s="1"/>
      <c r="C818" s="1"/>
      <c r="D818" s="189"/>
      <c r="E818" s="187" t="e">
        <f>I818*'CALIBRATION  suppl fig 2'!$Q$17</f>
        <v>#DIV/0!</v>
      </c>
      <c r="F818" s="188" t="e">
        <f>(H818*'CALIBRATION  suppl fig 2'!$Q$32+'CALIBRATION  suppl fig 2'!$Q$33)*ABS(B818)*(1/'ESTIMATED CCS suppl fig 2 '!C818+1/'CALIBRATION  suppl fig 2'!$D$5)^0.5</f>
        <v>#DIV/0!</v>
      </c>
      <c r="H818" s="56">
        <f>D818-0.001*'CALIBRATION  suppl fig 2'!$D$4*A818^0.5</f>
        <v>0</v>
      </c>
      <c r="I818" s="56" t="e">
        <f>H818^'CALIBRATION  suppl fig 2'!$Q$15*ABS(B818)*(1/'ESTIMATED CCS suppl fig 2 '!C818+1/'CALIBRATION  suppl fig 2'!$D$5)^0.5</f>
        <v>#DIV/0!</v>
      </c>
    </row>
    <row r="819" spans="1:9">
      <c r="A819" s="52"/>
      <c r="B819" s="1"/>
      <c r="C819" s="1"/>
      <c r="D819" s="189"/>
      <c r="E819" s="187" t="e">
        <f>I819*'CALIBRATION  suppl fig 2'!$Q$17</f>
        <v>#DIV/0!</v>
      </c>
      <c r="F819" s="188" t="e">
        <f>(H819*'CALIBRATION  suppl fig 2'!$Q$32+'CALIBRATION  suppl fig 2'!$Q$33)*ABS(B819)*(1/'ESTIMATED CCS suppl fig 2 '!C819+1/'CALIBRATION  suppl fig 2'!$D$5)^0.5</f>
        <v>#DIV/0!</v>
      </c>
      <c r="H819" s="56">
        <f>D819-0.001*'CALIBRATION  suppl fig 2'!$D$4*A819^0.5</f>
        <v>0</v>
      </c>
      <c r="I819" s="56" t="e">
        <f>H819^'CALIBRATION  suppl fig 2'!$Q$15*ABS(B819)*(1/'ESTIMATED CCS suppl fig 2 '!C819+1/'CALIBRATION  suppl fig 2'!$D$5)^0.5</f>
        <v>#DIV/0!</v>
      </c>
    </row>
    <row r="820" spans="1:9">
      <c r="A820" s="52"/>
      <c r="B820" s="1"/>
      <c r="C820" s="1"/>
      <c r="D820" s="189"/>
      <c r="E820" s="187" t="e">
        <f>I820*'CALIBRATION  suppl fig 2'!$Q$17</f>
        <v>#DIV/0!</v>
      </c>
      <c r="F820" s="188" t="e">
        <f>(H820*'CALIBRATION  suppl fig 2'!$Q$32+'CALIBRATION  suppl fig 2'!$Q$33)*ABS(B820)*(1/'ESTIMATED CCS suppl fig 2 '!C820+1/'CALIBRATION  suppl fig 2'!$D$5)^0.5</f>
        <v>#DIV/0!</v>
      </c>
      <c r="H820" s="56">
        <f>D820-0.001*'CALIBRATION  suppl fig 2'!$D$4*A820^0.5</f>
        <v>0</v>
      </c>
      <c r="I820" s="56" t="e">
        <f>H820^'CALIBRATION  suppl fig 2'!$Q$15*ABS(B820)*(1/'ESTIMATED CCS suppl fig 2 '!C820+1/'CALIBRATION  suppl fig 2'!$D$5)^0.5</f>
        <v>#DIV/0!</v>
      </c>
    </row>
    <row r="821" spans="1:9">
      <c r="A821" s="52"/>
      <c r="B821" s="1"/>
      <c r="C821" s="1"/>
      <c r="D821" s="189"/>
      <c r="E821" s="187" t="e">
        <f>I821*'CALIBRATION  suppl fig 2'!$Q$17</f>
        <v>#DIV/0!</v>
      </c>
      <c r="F821" s="188" t="e">
        <f>(H821*'CALIBRATION  suppl fig 2'!$Q$32+'CALIBRATION  suppl fig 2'!$Q$33)*ABS(B821)*(1/'ESTIMATED CCS suppl fig 2 '!C821+1/'CALIBRATION  suppl fig 2'!$D$5)^0.5</f>
        <v>#DIV/0!</v>
      </c>
      <c r="H821" s="56">
        <f>D821-0.001*'CALIBRATION  suppl fig 2'!$D$4*A821^0.5</f>
        <v>0</v>
      </c>
      <c r="I821" s="56" t="e">
        <f>H821^'CALIBRATION  suppl fig 2'!$Q$15*ABS(B821)*(1/'ESTIMATED CCS suppl fig 2 '!C821+1/'CALIBRATION  suppl fig 2'!$D$5)^0.5</f>
        <v>#DIV/0!</v>
      </c>
    </row>
    <row r="822" spans="1:9">
      <c r="A822" s="52"/>
      <c r="B822" s="1"/>
      <c r="C822" s="1"/>
      <c r="D822" s="189"/>
      <c r="E822" s="187" t="e">
        <f>I822*'CALIBRATION  suppl fig 2'!$Q$17</f>
        <v>#DIV/0!</v>
      </c>
      <c r="F822" s="188" t="e">
        <f>(H822*'CALIBRATION  suppl fig 2'!$Q$32+'CALIBRATION  suppl fig 2'!$Q$33)*ABS(B822)*(1/'ESTIMATED CCS suppl fig 2 '!C822+1/'CALIBRATION  suppl fig 2'!$D$5)^0.5</f>
        <v>#DIV/0!</v>
      </c>
      <c r="H822" s="56">
        <f>D822-0.001*'CALIBRATION  suppl fig 2'!$D$4*A822^0.5</f>
        <v>0</v>
      </c>
      <c r="I822" s="56" t="e">
        <f>H822^'CALIBRATION  suppl fig 2'!$Q$15*ABS(B822)*(1/'ESTIMATED CCS suppl fig 2 '!C822+1/'CALIBRATION  suppl fig 2'!$D$5)^0.5</f>
        <v>#DIV/0!</v>
      </c>
    </row>
    <row r="823" spans="1:9">
      <c r="A823" s="52"/>
      <c r="B823" s="1"/>
      <c r="C823" s="1"/>
      <c r="D823" s="189"/>
      <c r="E823" s="187" t="e">
        <f>I823*'CALIBRATION  suppl fig 2'!$Q$17</f>
        <v>#DIV/0!</v>
      </c>
      <c r="F823" s="188" t="e">
        <f>(H823*'CALIBRATION  suppl fig 2'!$Q$32+'CALIBRATION  suppl fig 2'!$Q$33)*ABS(B823)*(1/'ESTIMATED CCS suppl fig 2 '!C823+1/'CALIBRATION  suppl fig 2'!$D$5)^0.5</f>
        <v>#DIV/0!</v>
      </c>
      <c r="H823" s="56">
        <f>D823-0.001*'CALIBRATION  suppl fig 2'!$D$4*A823^0.5</f>
        <v>0</v>
      </c>
      <c r="I823" s="56" t="e">
        <f>H823^'CALIBRATION  suppl fig 2'!$Q$15*ABS(B823)*(1/'ESTIMATED CCS suppl fig 2 '!C823+1/'CALIBRATION  suppl fig 2'!$D$5)^0.5</f>
        <v>#DIV/0!</v>
      </c>
    </row>
    <row r="824" spans="1:9">
      <c r="A824" s="52"/>
      <c r="B824" s="1"/>
      <c r="C824" s="1"/>
      <c r="D824" s="189"/>
      <c r="E824" s="187" t="e">
        <f>I824*'CALIBRATION  suppl fig 2'!$Q$17</f>
        <v>#DIV/0!</v>
      </c>
      <c r="F824" s="188" t="e">
        <f>(H824*'CALIBRATION  suppl fig 2'!$Q$32+'CALIBRATION  suppl fig 2'!$Q$33)*ABS(B824)*(1/'ESTIMATED CCS suppl fig 2 '!C824+1/'CALIBRATION  suppl fig 2'!$D$5)^0.5</f>
        <v>#DIV/0!</v>
      </c>
      <c r="H824" s="56">
        <f>D824-0.001*'CALIBRATION  suppl fig 2'!$D$4*A824^0.5</f>
        <v>0</v>
      </c>
      <c r="I824" s="56" t="e">
        <f>H824^'CALIBRATION  suppl fig 2'!$Q$15*ABS(B824)*(1/'ESTIMATED CCS suppl fig 2 '!C824+1/'CALIBRATION  suppl fig 2'!$D$5)^0.5</f>
        <v>#DIV/0!</v>
      </c>
    </row>
    <row r="825" spans="1:9">
      <c r="A825" s="52"/>
      <c r="B825" s="1"/>
      <c r="C825" s="1"/>
      <c r="D825" s="189"/>
      <c r="E825" s="187" t="e">
        <f>I825*'CALIBRATION  suppl fig 2'!$Q$17</f>
        <v>#DIV/0!</v>
      </c>
      <c r="F825" s="188" t="e">
        <f>(H825*'CALIBRATION  suppl fig 2'!$Q$32+'CALIBRATION  suppl fig 2'!$Q$33)*ABS(B825)*(1/'ESTIMATED CCS suppl fig 2 '!C825+1/'CALIBRATION  suppl fig 2'!$D$5)^0.5</f>
        <v>#DIV/0!</v>
      </c>
      <c r="H825" s="56">
        <f>D825-0.001*'CALIBRATION  suppl fig 2'!$D$4*A825^0.5</f>
        <v>0</v>
      </c>
      <c r="I825" s="56" t="e">
        <f>H825^'CALIBRATION  suppl fig 2'!$Q$15*ABS(B825)*(1/'ESTIMATED CCS suppl fig 2 '!C825+1/'CALIBRATION  suppl fig 2'!$D$5)^0.5</f>
        <v>#DIV/0!</v>
      </c>
    </row>
    <row r="826" spans="1:9">
      <c r="A826" s="52"/>
      <c r="B826" s="1"/>
      <c r="C826" s="1"/>
      <c r="D826" s="189"/>
      <c r="E826" s="187" t="e">
        <f>I826*'CALIBRATION  suppl fig 2'!$Q$17</f>
        <v>#DIV/0!</v>
      </c>
      <c r="F826" s="188" t="e">
        <f>(H826*'CALIBRATION  suppl fig 2'!$Q$32+'CALIBRATION  suppl fig 2'!$Q$33)*ABS(B826)*(1/'ESTIMATED CCS suppl fig 2 '!C826+1/'CALIBRATION  suppl fig 2'!$D$5)^0.5</f>
        <v>#DIV/0!</v>
      </c>
      <c r="H826" s="56">
        <f>D826-0.001*'CALIBRATION  suppl fig 2'!$D$4*A826^0.5</f>
        <v>0</v>
      </c>
      <c r="I826" s="56" t="e">
        <f>H826^'CALIBRATION  suppl fig 2'!$Q$15*ABS(B826)*(1/'ESTIMATED CCS suppl fig 2 '!C826+1/'CALIBRATION  suppl fig 2'!$D$5)^0.5</f>
        <v>#DIV/0!</v>
      </c>
    </row>
    <row r="827" spans="1:9">
      <c r="A827" s="52"/>
      <c r="B827" s="1"/>
      <c r="C827" s="1"/>
      <c r="D827" s="189"/>
      <c r="E827" s="187" t="e">
        <f>I827*'CALIBRATION  suppl fig 2'!$Q$17</f>
        <v>#DIV/0!</v>
      </c>
      <c r="F827" s="188" t="e">
        <f>(H827*'CALIBRATION  suppl fig 2'!$Q$32+'CALIBRATION  suppl fig 2'!$Q$33)*ABS(B827)*(1/'ESTIMATED CCS suppl fig 2 '!C827+1/'CALIBRATION  suppl fig 2'!$D$5)^0.5</f>
        <v>#DIV/0!</v>
      </c>
      <c r="H827" s="56">
        <f>D827-0.001*'CALIBRATION  suppl fig 2'!$D$4*A827^0.5</f>
        <v>0</v>
      </c>
      <c r="I827" s="56" t="e">
        <f>H827^'CALIBRATION  suppl fig 2'!$Q$15*ABS(B827)*(1/'ESTIMATED CCS suppl fig 2 '!C827+1/'CALIBRATION  suppl fig 2'!$D$5)^0.5</f>
        <v>#DIV/0!</v>
      </c>
    </row>
    <row r="828" spans="1:9">
      <c r="A828" s="52"/>
      <c r="B828" s="1"/>
      <c r="C828" s="1"/>
      <c r="D828" s="189"/>
      <c r="E828" s="187" t="e">
        <f>I828*'CALIBRATION  suppl fig 2'!$Q$17</f>
        <v>#DIV/0!</v>
      </c>
      <c r="F828" s="188" t="e">
        <f>(H828*'CALIBRATION  suppl fig 2'!$Q$32+'CALIBRATION  suppl fig 2'!$Q$33)*ABS(B828)*(1/'ESTIMATED CCS suppl fig 2 '!C828+1/'CALIBRATION  suppl fig 2'!$D$5)^0.5</f>
        <v>#DIV/0!</v>
      </c>
      <c r="H828" s="56">
        <f>D828-0.001*'CALIBRATION  suppl fig 2'!$D$4*A828^0.5</f>
        <v>0</v>
      </c>
      <c r="I828" s="56" t="e">
        <f>H828^'CALIBRATION  suppl fig 2'!$Q$15*ABS(B828)*(1/'ESTIMATED CCS suppl fig 2 '!C828+1/'CALIBRATION  suppl fig 2'!$D$5)^0.5</f>
        <v>#DIV/0!</v>
      </c>
    </row>
    <row r="829" spans="1:9">
      <c r="A829" s="52"/>
      <c r="B829" s="1"/>
      <c r="C829" s="1"/>
      <c r="D829" s="189"/>
      <c r="E829" s="187" t="e">
        <f>I829*'CALIBRATION  suppl fig 2'!$Q$17</f>
        <v>#DIV/0!</v>
      </c>
      <c r="F829" s="188" t="e">
        <f>(H829*'CALIBRATION  suppl fig 2'!$Q$32+'CALIBRATION  suppl fig 2'!$Q$33)*ABS(B829)*(1/'ESTIMATED CCS suppl fig 2 '!C829+1/'CALIBRATION  suppl fig 2'!$D$5)^0.5</f>
        <v>#DIV/0!</v>
      </c>
      <c r="H829" s="56">
        <f>D829-0.001*'CALIBRATION  suppl fig 2'!$D$4*A829^0.5</f>
        <v>0</v>
      </c>
      <c r="I829" s="56" t="e">
        <f>H829^'CALIBRATION  suppl fig 2'!$Q$15*ABS(B829)*(1/'ESTIMATED CCS suppl fig 2 '!C829+1/'CALIBRATION  suppl fig 2'!$D$5)^0.5</f>
        <v>#DIV/0!</v>
      </c>
    </row>
    <row r="830" spans="1:9">
      <c r="A830" s="52"/>
      <c r="B830" s="1"/>
      <c r="C830" s="1"/>
      <c r="D830" s="189"/>
      <c r="E830" s="187" t="e">
        <f>I830*'CALIBRATION  suppl fig 2'!$Q$17</f>
        <v>#DIV/0!</v>
      </c>
      <c r="F830" s="188" t="e">
        <f>(H830*'CALIBRATION  suppl fig 2'!$Q$32+'CALIBRATION  suppl fig 2'!$Q$33)*ABS(B830)*(1/'ESTIMATED CCS suppl fig 2 '!C830+1/'CALIBRATION  suppl fig 2'!$D$5)^0.5</f>
        <v>#DIV/0!</v>
      </c>
      <c r="H830" s="56">
        <f>D830-0.001*'CALIBRATION  suppl fig 2'!$D$4*A830^0.5</f>
        <v>0</v>
      </c>
      <c r="I830" s="56" t="e">
        <f>H830^'CALIBRATION  suppl fig 2'!$Q$15*ABS(B830)*(1/'ESTIMATED CCS suppl fig 2 '!C830+1/'CALIBRATION  suppl fig 2'!$D$5)^0.5</f>
        <v>#DIV/0!</v>
      </c>
    </row>
    <row r="831" spans="1:9">
      <c r="A831" s="52"/>
      <c r="B831" s="1"/>
      <c r="C831" s="1"/>
      <c r="D831" s="189"/>
      <c r="E831" s="187" t="e">
        <f>I831*'CALIBRATION  suppl fig 2'!$Q$17</f>
        <v>#DIV/0!</v>
      </c>
      <c r="F831" s="188" t="e">
        <f>(H831*'CALIBRATION  suppl fig 2'!$Q$32+'CALIBRATION  suppl fig 2'!$Q$33)*ABS(B831)*(1/'ESTIMATED CCS suppl fig 2 '!C831+1/'CALIBRATION  suppl fig 2'!$D$5)^0.5</f>
        <v>#DIV/0!</v>
      </c>
      <c r="H831" s="56">
        <f>D831-0.001*'CALIBRATION  suppl fig 2'!$D$4*A831^0.5</f>
        <v>0</v>
      </c>
      <c r="I831" s="56" t="e">
        <f>H831^'CALIBRATION  suppl fig 2'!$Q$15*ABS(B831)*(1/'ESTIMATED CCS suppl fig 2 '!C831+1/'CALIBRATION  suppl fig 2'!$D$5)^0.5</f>
        <v>#DIV/0!</v>
      </c>
    </row>
    <row r="832" spans="1:9">
      <c r="A832" s="52"/>
      <c r="B832" s="1"/>
      <c r="C832" s="1"/>
      <c r="D832" s="189"/>
      <c r="E832" s="187" t="e">
        <f>I832*'CALIBRATION  suppl fig 2'!$Q$17</f>
        <v>#DIV/0!</v>
      </c>
      <c r="F832" s="188" t="e">
        <f>(H832*'CALIBRATION  suppl fig 2'!$Q$32+'CALIBRATION  suppl fig 2'!$Q$33)*ABS(B832)*(1/'ESTIMATED CCS suppl fig 2 '!C832+1/'CALIBRATION  suppl fig 2'!$D$5)^0.5</f>
        <v>#DIV/0!</v>
      </c>
      <c r="H832" s="56">
        <f>D832-0.001*'CALIBRATION  suppl fig 2'!$D$4*A832^0.5</f>
        <v>0</v>
      </c>
      <c r="I832" s="56" t="e">
        <f>H832^'CALIBRATION  suppl fig 2'!$Q$15*ABS(B832)*(1/'ESTIMATED CCS suppl fig 2 '!C832+1/'CALIBRATION  suppl fig 2'!$D$5)^0.5</f>
        <v>#DIV/0!</v>
      </c>
    </row>
    <row r="833" spans="1:9">
      <c r="A833" s="52"/>
      <c r="B833" s="1"/>
      <c r="C833" s="1"/>
      <c r="D833" s="189"/>
      <c r="E833" s="187" t="e">
        <f>I833*'CALIBRATION  suppl fig 2'!$Q$17</f>
        <v>#DIV/0!</v>
      </c>
      <c r="F833" s="188" t="e">
        <f>(H833*'CALIBRATION  suppl fig 2'!$Q$32+'CALIBRATION  suppl fig 2'!$Q$33)*ABS(B833)*(1/'ESTIMATED CCS suppl fig 2 '!C833+1/'CALIBRATION  suppl fig 2'!$D$5)^0.5</f>
        <v>#DIV/0!</v>
      </c>
      <c r="H833" s="56">
        <f>D833-0.001*'CALIBRATION  suppl fig 2'!$D$4*A833^0.5</f>
        <v>0</v>
      </c>
      <c r="I833" s="56" t="e">
        <f>H833^'CALIBRATION  suppl fig 2'!$Q$15*ABS(B833)*(1/'ESTIMATED CCS suppl fig 2 '!C833+1/'CALIBRATION  suppl fig 2'!$D$5)^0.5</f>
        <v>#DIV/0!</v>
      </c>
    </row>
    <row r="834" spans="1:9">
      <c r="A834" s="52"/>
      <c r="B834" s="1"/>
      <c r="C834" s="1"/>
      <c r="D834" s="189"/>
      <c r="E834" s="187" t="e">
        <f>I834*'CALIBRATION  suppl fig 2'!$Q$17</f>
        <v>#DIV/0!</v>
      </c>
      <c r="F834" s="188" t="e">
        <f>(H834*'CALIBRATION  suppl fig 2'!$Q$32+'CALIBRATION  suppl fig 2'!$Q$33)*ABS(B834)*(1/'ESTIMATED CCS suppl fig 2 '!C834+1/'CALIBRATION  suppl fig 2'!$D$5)^0.5</f>
        <v>#DIV/0!</v>
      </c>
      <c r="H834" s="56">
        <f>D834-0.001*'CALIBRATION  suppl fig 2'!$D$4*A834^0.5</f>
        <v>0</v>
      </c>
      <c r="I834" s="56" t="e">
        <f>H834^'CALIBRATION  suppl fig 2'!$Q$15*ABS(B834)*(1/'ESTIMATED CCS suppl fig 2 '!C834+1/'CALIBRATION  suppl fig 2'!$D$5)^0.5</f>
        <v>#DIV/0!</v>
      </c>
    </row>
    <row r="835" spans="1:9">
      <c r="A835" s="52"/>
      <c r="B835" s="1"/>
      <c r="C835" s="1"/>
      <c r="D835" s="189"/>
      <c r="E835" s="187" t="e">
        <f>I835*'CALIBRATION  suppl fig 2'!$Q$17</f>
        <v>#DIV/0!</v>
      </c>
      <c r="F835" s="188" t="e">
        <f>(H835*'CALIBRATION  suppl fig 2'!$Q$32+'CALIBRATION  suppl fig 2'!$Q$33)*ABS(B835)*(1/'ESTIMATED CCS suppl fig 2 '!C835+1/'CALIBRATION  suppl fig 2'!$D$5)^0.5</f>
        <v>#DIV/0!</v>
      </c>
      <c r="H835" s="56">
        <f>D835-0.001*'CALIBRATION  suppl fig 2'!$D$4*A835^0.5</f>
        <v>0</v>
      </c>
      <c r="I835" s="56" t="e">
        <f>H835^'CALIBRATION  suppl fig 2'!$Q$15*ABS(B835)*(1/'ESTIMATED CCS suppl fig 2 '!C835+1/'CALIBRATION  suppl fig 2'!$D$5)^0.5</f>
        <v>#DIV/0!</v>
      </c>
    </row>
    <row r="836" spans="1:9">
      <c r="A836" s="52"/>
      <c r="B836" s="1"/>
      <c r="C836" s="1"/>
      <c r="D836" s="189"/>
      <c r="E836" s="187" t="e">
        <f>I836*'CALIBRATION  suppl fig 2'!$Q$17</f>
        <v>#DIV/0!</v>
      </c>
      <c r="F836" s="188" t="e">
        <f>(H836*'CALIBRATION  suppl fig 2'!$Q$32+'CALIBRATION  suppl fig 2'!$Q$33)*ABS(B836)*(1/'ESTIMATED CCS suppl fig 2 '!C836+1/'CALIBRATION  suppl fig 2'!$D$5)^0.5</f>
        <v>#DIV/0!</v>
      </c>
      <c r="H836" s="56">
        <f>D836-0.001*'CALIBRATION  suppl fig 2'!$D$4*A836^0.5</f>
        <v>0</v>
      </c>
      <c r="I836" s="56" t="e">
        <f>H836^'CALIBRATION  suppl fig 2'!$Q$15*ABS(B836)*(1/'ESTIMATED CCS suppl fig 2 '!C836+1/'CALIBRATION  suppl fig 2'!$D$5)^0.5</f>
        <v>#DIV/0!</v>
      </c>
    </row>
    <row r="837" spans="1:9">
      <c r="A837" s="52"/>
      <c r="B837" s="1"/>
      <c r="C837" s="1"/>
      <c r="D837" s="189"/>
      <c r="E837" s="187" t="e">
        <f>I837*'CALIBRATION  suppl fig 2'!$Q$17</f>
        <v>#DIV/0!</v>
      </c>
      <c r="F837" s="188" t="e">
        <f>(H837*'CALIBRATION  suppl fig 2'!$Q$32+'CALIBRATION  suppl fig 2'!$Q$33)*ABS(B837)*(1/'ESTIMATED CCS suppl fig 2 '!C837+1/'CALIBRATION  suppl fig 2'!$D$5)^0.5</f>
        <v>#DIV/0!</v>
      </c>
      <c r="H837" s="56">
        <f>D837-0.001*'CALIBRATION  suppl fig 2'!$D$4*A837^0.5</f>
        <v>0</v>
      </c>
      <c r="I837" s="56" t="e">
        <f>H837^'CALIBRATION  suppl fig 2'!$Q$15*ABS(B837)*(1/'ESTIMATED CCS suppl fig 2 '!C837+1/'CALIBRATION  suppl fig 2'!$D$5)^0.5</f>
        <v>#DIV/0!</v>
      </c>
    </row>
    <row r="838" spans="1:9">
      <c r="A838" s="52"/>
      <c r="B838" s="1"/>
      <c r="C838" s="1"/>
      <c r="D838" s="189"/>
      <c r="E838" s="187" t="e">
        <f>I838*'CALIBRATION  suppl fig 2'!$Q$17</f>
        <v>#DIV/0!</v>
      </c>
      <c r="F838" s="188" t="e">
        <f>(H838*'CALIBRATION  suppl fig 2'!$Q$32+'CALIBRATION  suppl fig 2'!$Q$33)*ABS(B838)*(1/'ESTIMATED CCS suppl fig 2 '!C838+1/'CALIBRATION  suppl fig 2'!$D$5)^0.5</f>
        <v>#DIV/0!</v>
      </c>
      <c r="H838" s="56">
        <f>D838-0.001*'CALIBRATION  suppl fig 2'!$D$4*A838^0.5</f>
        <v>0</v>
      </c>
      <c r="I838" s="56" t="e">
        <f>H838^'CALIBRATION  suppl fig 2'!$Q$15*ABS(B838)*(1/'ESTIMATED CCS suppl fig 2 '!C838+1/'CALIBRATION  suppl fig 2'!$D$5)^0.5</f>
        <v>#DIV/0!</v>
      </c>
    </row>
    <row r="839" spans="1:9">
      <c r="A839" s="52"/>
      <c r="B839" s="1"/>
      <c r="C839" s="1"/>
      <c r="D839" s="189"/>
      <c r="E839" s="187" t="e">
        <f>I839*'CALIBRATION  suppl fig 2'!$Q$17</f>
        <v>#DIV/0!</v>
      </c>
      <c r="F839" s="188" t="e">
        <f>(H839*'CALIBRATION  suppl fig 2'!$Q$32+'CALIBRATION  suppl fig 2'!$Q$33)*ABS(B839)*(1/'ESTIMATED CCS suppl fig 2 '!C839+1/'CALIBRATION  suppl fig 2'!$D$5)^0.5</f>
        <v>#DIV/0!</v>
      </c>
      <c r="H839" s="56">
        <f>D839-0.001*'CALIBRATION  suppl fig 2'!$D$4*A839^0.5</f>
        <v>0</v>
      </c>
      <c r="I839" s="56" t="e">
        <f>H839^'CALIBRATION  suppl fig 2'!$Q$15*ABS(B839)*(1/'ESTIMATED CCS suppl fig 2 '!C839+1/'CALIBRATION  suppl fig 2'!$D$5)^0.5</f>
        <v>#DIV/0!</v>
      </c>
    </row>
    <row r="840" spans="1:9">
      <c r="A840" s="52"/>
      <c r="B840" s="1"/>
      <c r="C840" s="1"/>
      <c r="D840" s="189"/>
      <c r="E840" s="187" t="e">
        <f>I840*'CALIBRATION  suppl fig 2'!$Q$17</f>
        <v>#DIV/0!</v>
      </c>
      <c r="F840" s="188" t="e">
        <f>(H840*'CALIBRATION  suppl fig 2'!$Q$32+'CALIBRATION  suppl fig 2'!$Q$33)*ABS(B840)*(1/'ESTIMATED CCS suppl fig 2 '!C840+1/'CALIBRATION  suppl fig 2'!$D$5)^0.5</f>
        <v>#DIV/0!</v>
      </c>
      <c r="H840" s="56">
        <f>D840-0.001*'CALIBRATION  suppl fig 2'!$D$4*A840^0.5</f>
        <v>0</v>
      </c>
      <c r="I840" s="56" t="e">
        <f>H840^'CALIBRATION  suppl fig 2'!$Q$15*ABS(B840)*(1/'ESTIMATED CCS suppl fig 2 '!C840+1/'CALIBRATION  suppl fig 2'!$D$5)^0.5</f>
        <v>#DIV/0!</v>
      </c>
    </row>
    <row r="841" spans="1:9">
      <c r="A841" s="52"/>
      <c r="B841" s="1"/>
      <c r="C841" s="1"/>
      <c r="D841" s="189"/>
      <c r="E841" s="187" t="e">
        <f>I841*'CALIBRATION  suppl fig 2'!$Q$17</f>
        <v>#DIV/0!</v>
      </c>
      <c r="F841" s="188" t="e">
        <f>(H841*'CALIBRATION  suppl fig 2'!$Q$32+'CALIBRATION  suppl fig 2'!$Q$33)*ABS(B841)*(1/'ESTIMATED CCS suppl fig 2 '!C841+1/'CALIBRATION  suppl fig 2'!$D$5)^0.5</f>
        <v>#DIV/0!</v>
      </c>
      <c r="H841" s="56">
        <f>D841-0.001*'CALIBRATION  suppl fig 2'!$D$4*A841^0.5</f>
        <v>0</v>
      </c>
      <c r="I841" s="56" t="e">
        <f>H841^'CALIBRATION  suppl fig 2'!$Q$15*ABS(B841)*(1/'ESTIMATED CCS suppl fig 2 '!C841+1/'CALIBRATION  suppl fig 2'!$D$5)^0.5</f>
        <v>#DIV/0!</v>
      </c>
    </row>
    <row r="842" spans="1:9">
      <c r="A842" s="52"/>
      <c r="B842" s="1"/>
      <c r="C842" s="1"/>
      <c r="D842" s="189"/>
      <c r="E842" s="187" t="e">
        <f>I842*'CALIBRATION  suppl fig 2'!$Q$17</f>
        <v>#DIV/0!</v>
      </c>
      <c r="F842" s="188" t="e">
        <f>(H842*'CALIBRATION  suppl fig 2'!$Q$32+'CALIBRATION  suppl fig 2'!$Q$33)*ABS(B842)*(1/'ESTIMATED CCS suppl fig 2 '!C842+1/'CALIBRATION  suppl fig 2'!$D$5)^0.5</f>
        <v>#DIV/0!</v>
      </c>
      <c r="H842" s="56">
        <f>D842-0.001*'CALIBRATION  suppl fig 2'!$D$4*A842^0.5</f>
        <v>0</v>
      </c>
      <c r="I842" s="56" t="e">
        <f>H842^'CALIBRATION  suppl fig 2'!$Q$15*ABS(B842)*(1/'ESTIMATED CCS suppl fig 2 '!C842+1/'CALIBRATION  suppl fig 2'!$D$5)^0.5</f>
        <v>#DIV/0!</v>
      </c>
    </row>
    <row r="843" spans="1:9">
      <c r="A843" s="52"/>
      <c r="B843" s="1"/>
      <c r="C843" s="1"/>
      <c r="D843" s="189"/>
      <c r="E843" s="187" t="e">
        <f>I843*'CALIBRATION  suppl fig 2'!$Q$17</f>
        <v>#DIV/0!</v>
      </c>
      <c r="F843" s="188" t="e">
        <f>(H843*'CALIBRATION  suppl fig 2'!$Q$32+'CALIBRATION  suppl fig 2'!$Q$33)*ABS(B843)*(1/'ESTIMATED CCS suppl fig 2 '!C843+1/'CALIBRATION  suppl fig 2'!$D$5)^0.5</f>
        <v>#DIV/0!</v>
      </c>
      <c r="H843" s="56">
        <f>D843-0.001*'CALIBRATION  suppl fig 2'!$D$4*A843^0.5</f>
        <v>0</v>
      </c>
      <c r="I843" s="56" t="e">
        <f>H843^'CALIBRATION  suppl fig 2'!$Q$15*ABS(B843)*(1/'ESTIMATED CCS suppl fig 2 '!C843+1/'CALIBRATION  suppl fig 2'!$D$5)^0.5</f>
        <v>#DIV/0!</v>
      </c>
    </row>
    <row r="844" spans="1:9">
      <c r="A844" s="52"/>
      <c r="B844" s="1"/>
      <c r="C844" s="1"/>
      <c r="D844" s="189"/>
      <c r="E844" s="187" t="e">
        <f>I844*'CALIBRATION  suppl fig 2'!$Q$17</f>
        <v>#DIV/0!</v>
      </c>
      <c r="F844" s="188" t="e">
        <f>(H844*'CALIBRATION  suppl fig 2'!$Q$32+'CALIBRATION  suppl fig 2'!$Q$33)*ABS(B844)*(1/'ESTIMATED CCS suppl fig 2 '!C844+1/'CALIBRATION  suppl fig 2'!$D$5)^0.5</f>
        <v>#DIV/0!</v>
      </c>
      <c r="H844" s="56">
        <f>D844-0.001*'CALIBRATION  suppl fig 2'!$D$4*A844^0.5</f>
        <v>0</v>
      </c>
      <c r="I844" s="56" t="e">
        <f>H844^'CALIBRATION  suppl fig 2'!$Q$15*ABS(B844)*(1/'ESTIMATED CCS suppl fig 2 '!C844+1/'CALIBRATION  suppl fig 2'!$D$5)^0.5</f>
        <v>#DIV/0!</v>
      </c>
    </row>
    <row r="845" spans="1:9">
      <c r="A845" s="52"/>
      <c r="B845" s="1"/>
      <c r="C845" s="1"/>
      <c r="D845" s="189"/>
      <c r="E845" s="187" t="e">
        <f>I845*'CALIBRATION  suppl fig 2'!$Q$17</f>
        <v>#DIV/0!</v>
      </c>
      <c r="F845" s="188" t="e">
        <f>(H845*'CALIBRATION  suppl fig 2'!$Q$32+'CALIBRATION  suppl fig 2'!$Q$33)*ABS(B845)*(1/'ESTIMATED CCS suppl fig 2 '!C845+1/'CALIBRATION  suppl fig 2'!$D$5)^0.5</f>
        <v>#DIV/0!</v>
      </c>
      <c r="H845" s="56">
        <f>D845-0.001*'CALIBRATION  suppl fig 2'!$D$4*A845^0.5</f>
        <v>0</v>
      </c>
      <c r="I845" s="56" t="e">
        <f>H845^'CALIBRATION  suppl fig 2'!$Q$15*ABS(B845)*(1/'ESTIMATED CCS suppl fig 2 '!C845+1/'CALIBRATION  suppl fig 2'!$D$5)^0.5</f>
        <v>#DIV/0!</v>
      </c>
    </row>
    <row r="846" spans="1:9">
      <c r="A846" s="52"/>
      <c r="B846" s="1"/>
      <c r="C846" s="1"/>
      <c r="D846" s="189"/>
      <c r="E846" s="187" t="e">
        <f>I846*'CALIBRATION  suppl fig 2'!$Q$17</f>
        <v>#DIV/0!</v>
      </c>
      <c r="F846" s="188" t="e">
        <f>(H846*'CALIBRATION  suppl fig 2'!$Q$32+'CALIBRATION  suppl fig 2'!$Q$33)*ABS(B846)*(1/'ESTIMATED CCS suppl fig 2 '!C846+1/'CALIBRATION  suppl fig 2'!$D$5)^0.5</f>
        <v>#DIV/0!</v>
      </c>
      <c r="H846" s="56">
        <f>D846-0.001*'CALIBRATION  suppl fig 2'!$D$4*A846^0.5</f>
        <v>0</v>
      </c>
      <c r="I846" s="56" t="e">
        <f>H846^'CALIBRATION  suppl fig 2'!$Q$15*ABS(B846)*(1/'ESTIMATED CCS suppl fig 2 '!C846+1/'CALIBRATION  suppl fig 2'!$D$5)^0.5</f>
        <v>#DIV/0!</v>
      </c>
    </row>
    <row r="847" spans="1:9">
      <c r="A847" s="52"/>
      <c r="B847" s="1"/>
      <c r="C847" s="1"/>
      <c r="D847" s="189"/>
      <c r="E847" s="187" t="e">
        <f>I847*'CALIBRATION  suppl fig 2'!$Q$17</f>
        <v>#DIV/0!</v>
      </c>
      <c r="F847" s="188" t="e">
        <f>(H847*'CALIBRATION  suppl fig 2'!$Q$32+'CALIBRATION  suppl fig 2'!$Q$33)*ABS(B847)*(1/'ESTIMATED CCS suppl fig 2 '!C847+1/'CALIBRATION  suppl fig 2'!$D$5)^0.5</f>
        <v>#DIV/0!</v>
      </c>
      <c r="H847" s="56">
        <f>D847-0.001*'CALIBRATION  suppl fig 2'!$D$4*A847^0.5</f>
        <v>0</v>
      </c>
      <c r="I847" s="56" t="e">
        <f>H847^'CALIBRATION  suppl fig 2'!$Q$15*ABS(B847)*(1/'ESTIMATED CCS suppl fig 2 '!C847+1/'CALIBRATION  suppl fig 2'!$D$5)^0.5</f>
        <v>#DIV/0!</v>
      </c>
    </row>
    <row r="848" spans="1:9">
      <c r="A848" s="52"/>
      <c r="B848" s="1"/>
      <c r="C848" s="1"/>
      <c r="D848" s="189"/>
      <c r="E848" s="187" t="e">
        <f>I848*'CALIBRATION  suppl fig 2'!$Q$17</f>
        <v>#DIV/0!</v>
      </c>
      <c r="F848" s="188" t="e">
        <f>(H848*'CALIBRATION  suppl fig 2'!$Q$32+'CALIBRATION  suppl fig 2'!$Q$33)*ABS(B848)*(1/'ESTIMATED CCS suppl fig 2 '!C848+1/'CALIBRATION  suppl fig 2'!$D$5)^0.5</f>
        <v>#DIV/0!</v>
      </c>
      <c r="H848" s="56">
        <f>D848-0.001*'CALIBRATION  suppl fig 2'!$D$4*A848^0.5</f>
        <v>0</v>
      </c>
      <c r="I848" s="56" t="e">
        <f>H848^'CALIBRATION  suppl fig 2'!$Q$15*ABS(B848)*(1/'ESTIMATED CCS suppl fig 2 '!C848+1/'CALIBRATION  suppl fig 2'!$D$5)^0.5</f>
        <v>#DIV/0!</v>
      </c>
    </row>
    <row r="849" spans="1:9">
      <c r="A849" s="52"/>
      <c r="B849" s="1"/>
      <c r="C849" s="1"/>
      <c r="D849" s="189"/>
      <c r="E849" s="187" t="e">
        <f>I849*'CALIBRATION  suppl fig 2'!$Q$17</f>
        <v>#DIV/0!</v>
      </c>
      <c r="F849" s="188" t="e">
        <f>(H849*'CALIBRATION  suppl fig 2'!$Q$32+'CALIBRATION  suppl fig 2'!$Q$33)*ABS(B849)*(1/'ESTIMATED CCS suppl fig 2 '!C849+1/'CALIBRATION  suppl fig 2'!$D$5)^0.5</f>
        <v>#DIV/0!</v>
      </c>
      <c r="H849" s="56">
        <f>D849-0.001*'CALIBRATION  suppl fig 2'!$D$4*A849^0.5</f>
        <v>0</v>
      </c>
      <c r="I849" s="56" t="e">
        <f>H849^'CALIBRATION  suppl fig 2'!$Q$15*ABS(B849)*(1/'ESTIMATED CCS suppl fig 2 '!C849+1/'CALIBRATION  suppl fig 2'!$D$5)^0.5</f>
        <v>#DIV/0!</v>
      </c>
    </row>
    <row r="850" spans="1:9">
      <c r="A850" s="52"/>
      <c r="B850" s="1"/>
      <c r="C850" s="1"/>
      <c r="D850" s="189"/>
      <c r="E850" s="187" t="e">
        <f>I850*'CALIBRATION  suppl fig 2'!$Q$17</f>
        <v>#DIV/0!</v>
      </c>
      <c r="F850" s="188" t="e">
        <f>(H850*'CALIBRATION  suppl fig 2'!$Q$32+'CALIBRATION  suppl fig 2'!$Q$33)*ABS(B850)*(1/'ESTIMATED CCS suppl fig 2 '!C850+1/'CALIBRATION  suppl fig 2'!$D$5)^0.5</f>
        <v>#DIV/0!</v>
      </c>
      <c r="H850" s="56">
        <f>D850-0.001*'CALIBRATION  suppl fig 2'!$D$4*A850^0.5</f>
        <v>0</v>
      </c>
      <c r="I850" s="56" t="e">
        <f>H850^'CALIBRATION  suppl fig 2'!$Q$15*ABS(B850)*(1/'ESTIMATED CCS suppl fig 2 '!C850+1/'CALIBRATION  suppl fig 2'!$D$5)^0.5</f>
        <v>#DIV/0!</v>
      </c>
    </row>
    <row r="851" spans="1:9">
      <c r="A851" s="52"/>
      <c r="B851" s="1"/>
      <c r="C851" s="1"/>
      <c r="D851" s="189"/>
      <c r="E851" s="187" t="e">
        <f>I851*'CALIBRATION  suppl fig 2'!$Q$17</f>
        <v>#DIV/0!</v>
      </c>
      <c r="F851" s="188" t="e">
        <f>(H851*'CALIBRATION  suppl fig 2'!$Q$32+'CALIBRATION  suppl fig 2'!$Q$33)*ABS(B851)*(1/'ESTIMATED CCS suppl fig 2 '!C851+1/'CALIBRATION  suppl fig 2'!$D$5)^0.5</f>
        <v>#DIV/0!</v>
      </c>
      <c r="H851" s="56">
        <f>D851-0.001*'CALIBRATION  suppl fig 2'!$D$4*A851^0.5</f>
        <v>0</v>
      </c>
      <c r="I851" s="56" t="e">
        <f>H851^'CALIBRATION  suppl fig 2'!$Q$15*ABS(B851)*(1/'ESTIMATED CCS suppl fig 2 '!C851+1/'CALIBRATION  suppl fig 2'!$D$5)^0.5</f>
        <v>#DIV/0!</v>
      </c>
    </row>
    <row r="852" spans="1:9">
      <c r="A852" s="52"/>
      <c r="B852" s="1"/>
      <c r="C852" s="1"/>
      <c r="D852" s="189"/>
      <c r="E852" s="187" t="e">
        <f>I852*'CALIBRATION  suppl fig 2'!$Q$17</f>
        <v>#DIV/0!</v>
      </c>
      <c r="F852" s="188" t="e">
        <f>(H852*'CALIBRATION  suppl fig 2'!$Q$32+'CALIBRATION  suppl fig 2'!$Q$33)*ABS(B852)*(1/'ESTIMATED CCS suppl fig 2 '!C852+1/'CALIBRATION  suppl fig 2'!$D$5)^0.5</f>
        <v>#DIV/0!</v>
      </c>
      <c r="H852" s="56">
        <f>D852-0.001*'CALIBRATION  suppl fig 2'!$D$4*A852^0.5</f>
        <v>0</v>
      </c>
      <c r="I852" s="56" t="e">
        <f>H852^'CALIBRATION  suppl fig 2'!$Q$15*ABS(B852)*(1/'ESTIMATED CCS suppl fig 2 '!C852+1/'CALIBRATION  suppl fig 2'!$D$5)^0.5</f>
        <v>#DIV/0!</v>
      </c>
    </row>
    <row r="853" spans="1:9">
      <c r="A853" s="52"/>
      <c r="B853" s="1"/>
      <c r="C853" s="1"/>
      <c r="D853" s="189"/>
      <c r="E853" s="187" t="e">
        <f>I853*'CALIBRATION  suppl fig 2'!$Q$17</f>
        <v>#DIV/0!</v>
      </c>
      <c r="F853" s="188" t="e">
        <f>(H853*'CALIBRATION  suppl fig 2'!$Q$32+'CALIBRATION  suppl fig 2'!$Q$33)*ABS(B853)*(1/'ESTIMATED CCS suppl fig 2 '!C853+1/'CALIBRATION  suppl fig 2'!$D$5)^0.5</f>
        <v>#DIV/0!</v>
      </c>
      <c r="H853" s="56">
        <f>D853-0.001*'CALIBRATION  suppl fig 2'!$D$4*A853^0.5</f>
        <v>0</v>
      </c>
      <c r="I853" s="56" t="e">
        <f>H853^'CALIBRATION  suppl fig 2'!$Q$15*ABS(B853)*(1/'ESTIMATED CCS suppl fig 2 '!C853+1/'CALIBRATION  suppl fig 2'!$D$5)^0.5</f>
        <v>#DIV/0!</v>
      </c>
    </row>
    <row r="854" spans="1:9">
      <c r="A854" s="52"/>
      <c r="B854" s="1"/>
      <c r="C854" s="1"/>
      <c r="D854" s="189"/>
      <c r="E854" s="187" t="e">
        <f>I854*'CALIBRATION  suppl fig 2'!$Q$17</f>
        <v>#DIV/0!</v>
      </c>
      <c r="F854" s="188" t="e">
        <f>(H854*'CALIBRATION  suppl fig 2'!$Q$32+'CALIBRATION  suppl fig 2'!$Q$33)*ABS(B854)*(1/'ESTIMATED CCS suppl fig 2 '!C854+1/'CALIBRATION  suppl fig 2'!$D$5)^0.5</f>
        <v>#DIV/0!</v>
      </c>
      <c r="H854" s="56">
        <f>D854-0.001*'CALIBRATION  suppl fig 2'!$D$4*A854^0.5</f>
        <v>0</v>
      </c>
      <c r="I854" s="56" t="e">
        <f>H854^'CALIBRATION  suppl fig 2'!$Q$15*ABS(B854)*(1/'ESTIMATED CCS suppl fig 2 '!C854+1/'CALIBRATION  suppl fig 2'!$D$5)^0.5</f>
        <v>#DIV/0!</v>
      </c>
    </row>
    <row r="855" spans="1:9">
      <c r="A855" s="52"/>
      <c r="B855" s="1"/>
      <c r="C855" s="1"/>
      <c r="D855" s="189"/>
      <c r="E855" s="187" t="e">
        <f>I855*'CALIBRATION  suppl fig 2'!$Q$17</f>
        <v>#DIV/0!</v>
      </c>
      <c r="F855" s="188" t="e">
        <f>(H855*'CALIBRATION  suppl fig 2'!$Q$32+'CALIBRATION  suppl fig 2'!$Q$33)*ABS(B855)*(1/'ESTIMATED CCS suppl fig 2 '!C855+1/'CALIBRATION  suppl fig 2'!$D$5)^0.5</f>
        <v>#DIV/0!</v>
      </c>
      <c r="H855" s="56">
        <f>D855-0.001*'CALIBRATION  suppl fig 2'!$D$4*A855^0.5</f>
        <v>0</v>
      </c>
      <c r="I855" s="56" t="e">
        <f>H855^'CALIBRATION  suppl fig 2'!$Q$15*ABS(B855)*(1/'ESTIMATED CCS suppl fig 2 '!C855+1/'CALIBRATION  suppl fig 2'!$D$5)^0.5</f>
        <v>#DIV/0!</v>
      </c>
    </row>
    <row r="856" spans="1:9">
      <c r="A856" s="52"/>
      <c r="B856" s="1"/>
      <c r="C856" s="1"/>
      <c r="D856" s="189"/>
      <c r="E856" s="187" t="e">
        <f>I856*'CALIBRATION  suppl fig 2'!$Q$17</f>
        <v>#DIV/0!</v>
      </c>
      <c r="F856" s="188" t="e">
        <f>(H856*'CALIBRATION  suppl fig 2'!$Q$32+'CALIBRATION  suppl fig 2'!$Q$33)*ABS(B856)*(1/'ESTIMATED CCS suppl fig 2 '!C856+1/'CALIBRATION  suppl fig 2'!$D$5)^0.5</f>
        <v>#DIV/0!</v>
      </c>
      <c r="H856" s="56">
        <f>D856-0.001*'CALIBRATION  suppl fig 2'!$D$4*A856^0.5</f>
        <v>0</v>
      </c>
      <c r="I856" s="56" t="e">
        <f>H856^'CALIBRATION  suppl fig 2'!$Q$15*ABS(B856)*(1/'ESTIMATED CCS suppl fig 2 '!C856+1/'CALIBRATION  suppl fig 2'!$D$5)^0.5</f>
        <v>#DIV/0!</v>
      </c>
    </row>
    <row r="857" spans="1:9">
      <c r="A857" s="52"/>
      <c r="B857" s="1"/>
      <c r="C857" s="1"/>
      <c r="D857" s="189"/>
      <c r="E857" s="187" t="e">
        <f>I857*'CALIBRATION  suppl fig 2'!$Q$17</f>
        <v>#DIV/0!</v>
      </c>
      <c r="F857" s="188" t="e">
        <f>(H857*'CALIBRATION  suppl fig 2'!$Q$32+'CALIBRATION  suppl fig 2'!$Q$33)*ABS(B857)*(1/'ESTIMATED CCS suppl fig 2 '!C857+1/'CALIBRATION  suppl fig 2'!$D$5)^0.5</f>
        <v>#DIV/0!</v>
      </c>
      <c r="H857" s="56">
        <f>D857-0.001*'CALIBRATION  suppl fig 2'!$D$4*A857^0.5</f>
        <v>0</v>
      </c>
      <c r="I857" s="56" t="e">
        <f>H857^'CALIBRATION  suppl fig 2'!$Q$15*ABS(B857)*(1/'ESTIMATED CCS suppl fig 2 '!C857+1/'CALIBRATION  suppl fig 2'!$D$5)^0.5</f>
        <v>#DIV/0!</v>
      </c>
    </row>
    <row r="858" spans="1:9">
      <c r="A858" s="52"/>
      <c r="B858" s="1"/>
      <c r="C858" s="1"/>
      <c r="D858" s="189"/>
      <c r="E858" s="187" t="e">
        <f>I858*'CALIBRATION  suppl fig 2'!$Q$17</f>
        <v>#DIV/0!</v>
      </c>
      <c r="F858" s="188" t="e">
        <f>(H858*'CALIBRATION  suppl fig 2'!$Q$32+'CALIBRATION  suppl fig 2'!$Q$33)*ABS(B858)*(1/'ESTIMATED CCS suppl fig 2 '!C858+1/'CALIBRATION  suppl fig 2'!$D$5)^0.5</f>
        <v>#DIV/0!</v>
      </c>
      <c r="H858" s="56">
        <f>D858-0.001*'CALIBRATION  suppl fig 2'!$D$4*A858^0.5</f>
        <v>0</v>
      </c>
      <c r="I858" s="56" t="e">
        <f>H858^'CALIBRATION  suppl fig 2'!$Q$15*ABS(B858)*(1/'ESTIMATED CCS suppl fig 2 '!C858+1/'CALIBRATION  suppl fig 2'!$D$5)^0.5</f>
        <v>#DIV/0!</v>
      </c>
    </row>
    <row r="859" spans="1:9">
      <c r="A859" s="52"/>
      <c r="B859" s="1"/>
      <c r="C859" s="1"/>
      <c r="D859" s="189"/>
      <c r="E859" s="187" t="e">
        <f>I859*'CALIBRATION  suppl fig 2'!$Q$17</f>
        <v>#DIV/0!</v>
      </c>
      <c r="F859" s="188" t="e">
        <f>(H859*'CALIBRATION  suppl fig 2'!$Q$32+'CALIBRATION  suppl fig 2'!$Q$33)*ABS(B859)*(1/'ESTIMATED CCS suppl fig 2 '!C859+1/'CALIBRATION  suppl fig 2'!$D$5)^0.5</f>
        <v>#DIV/0!</v>
      </c>
      <c r="H859" s="56">
        <f>D859-0.001*'CALIBRATION  suppl fig 2'!$D$4*A859^0.5</f>
        <v>0</v>
      </c>
      <c r="I859" s="56" t="e">
        <f>H859^'CALIBRATION  suppl fig 2'!$Q$15*ABS(B859)*(1/'ESTIMATED CCS suppl fig 2 '!C859+1/'CALIBRATION  suppl fig 2'!$D$5)^0.5</f>
        <v>#DIV/0!</v>
      </c>
    </row>
    <row r="860" spans="1:9">
      <c r="A860" s="52"/>
      <c r="B860" s="1"/>
      <c r="C860" s="1"/>
      <c r="D860" s="189"/>
      <c r="E860" s="187" t="e">
        <f>I860*'CALIBRATION  suppl fig 2'!$Q$17</f>
        <v>#DIV/0!</v>
      </c>
      <c r="F860" s="188" t="e">
        <f>(H860*'CALIBRATION  suppl fig 2'!$Q$32+'CALIBRATION  suppl fig 2'!$Q$33)*ABS(B860)*(1/'ESTIMATED CCS suppl fig 2 '!C860+1/'CALIBRATION  suppl fig 2'!$D$5)^0.5</f>
        <v>#DIV/0!</v>
      </c>
      <c r="H860" s="56">
        <f>D860-0.001*'CALIBRATION  suppl fig 2'!$D$4*A860^0.5</f>
        <v>0</v>
      </c>
      <c r="I860" s="56" t="e">
        <f>H860^'CALIBRATION  suppl fig 2'!$Q$15*ABS(B860)*(1/'ESTIMATED CCS suppl fig 2 '!C860+1/'CALIBRATION  suppl fig 2'!$D$5)^0.5</f>
        <v>#DIV/0!</v>
      </c>
    </row>
    <row r="861" spans="1:9">
      <c r="A861" s="52"/>
      <c r="B861" s="1"/>
      <c r="C861" s="1"/>
      <c r="D861" s="189"/>
      <c r="E861" s="187" t="e">
        <f>I861*'CALIBRATION  suppl fig 2'!$Q$17</f>
        <v>#DIV/0!</v>
      </c>
      <c r="F861" s="188" t="e">
        <f>(H861*'CALIBRATION  suppl fig 2'!$Q$32+'CALIBRATION  suppl fig 2'!$Q$33)*ABS(B861)*(1/'ESTIMATED CCS suppl fig 2 '!C861+1/'CALIBRATION  suppl fig 2'!$D$5)^0.5</f>
        <v>#DIV/0!</v>
      </c>
      <c r="H861" s="56">
        <f>D861-0.001*'CALIBRATION  suppl fig 2'!$D$4*A861^0.5</f>
        <v>0</v>
      </c>
      <c r="I861" s="56" t="e">
        <f>H861^'CALIBRATION  suppl fig 2'!$Q$15*ABS(B861)*(1/'ESTIMATED CCS suppl fig 2 '!C861+1/'CALIBRATION  suppl fig 2'!$D$5)^0.5</f>
        <v>#DIV/0!</v>
      </c>
    </row>
    <row r="862" spans="1:9">
      <c r="A862" s="52"/>
      <c r="B862" s="1"/>
      <c r="C862" s="1"/>
      <c r="D862" s="189"/>
      <c r="E862" s="187" t="e">
        <f>I862*'CALIBRATION  suppl fig 2'!$Q$17</f>
        <v>#DIV/0!</v>
      </c>
      <c r="F862" s="188" t="e">
        <f>(H862*'CALIBRATION  suppl fig 2'!$Q$32+'CALIBRATION  suppl fig 2'!$Q$33)*ABS(B862)*(1/'ESTIMATED CCS suppl fig 2 '!C862+1/'CALIBRATION  suppl fig 2'!$D$5)^0.5</f>
        <v>#DIV/0!</v>
      </c>
      <c r="H862" s="56">
        <f>D862-0.001*'CALIBRATION  suppl fig 2'!$D$4*A862^0.5</f>
        <v>0</v>
      </c>
      <c r="I862" s="56" t="e">
        <f>H862^'CALIBRATION  suppl fig 2'!$Q$15*ABS(B862)*(1/'ESTIMATED CCS suppl fig 2 '!C862+1/'CALIBRATION  suppl fig 2'!$D$5)^0.5</f>
        <v>#DIV/0!</v>
      </c>
    </row>
    <row r="863" spans="1:9">
      <c r="A863" s="52"/>
      <c r="B863" s="1"/>
      <c r="C863" s="1"/>
      <c r="D863" s="189"/>
      <c r="E863" s="187" t="e">
        <f>I863*'CALIBRATION  suppl fig 2'!$Q$17</f>
        <v>#DIV/0!</v>
      </c>
      <c r="F863" s="188" t="e">
        <f>(H863*'CALIBRATION  suppl fig 2'!$Q$32+'CALIBRATION  suppl fig 2'!$Q$33)*ABS(B863)*(1/'ESTIMATED CCS suppl fig 2 '!C863+1/'CALIBRATION  suppl fig 2'!$D$5)^0.5</f>
        <v>#DIV/0!</v>
      </c>
      <c r="H863" s="56">
        <f>D863-0.001*'CALIBRATION  suppl fig 2'!$D$4*A863^0.5</f>
        <v>0</v>
      </c>
      <c r="I863" s="56" t="e">
        <f>H863^'CALIBRATION  suppl fig 2'!$Q$15*ABS(B863)*(1/'ESTIMATED CCS suppl fig 2 '!C863+1/'CALIBRATION  suppl fig 2'!$D$5)^0.5</f>
        <v>#DIV/0!</v>
      </c>
    </row>
    <row r="864" spans="1:9">
      <c r="A864" s="52"/>
      <c r="B864" s="1"/>
      <c r="C864" s="1"/>
      <c r="D864" s="189"/>
      <c r="E864" s="187" t="e">
        <f>I864*'CALIBRATION  suppl fig 2'!$Q$17</f>
        <v>#DIV/0!</v>
      </c>
      <c r="F864" s="188" t="e">
        <f>(H864*'CALIBRATION  suppl fig 2'!$Q$32+'CALIBRATION  suppl fig 2'!$Q$33)*ABS(B864)*(1/'ESTIMATED CCS suppl fig 2 '!C864+1/'CALIBRATION  suppl fig 2'!$D$5)^0.5</f>
        <v>#DIV/0!</v>
      </c>
      <c r="H864" s="56">
        <f>D864-0.001*'CALIBRATION  suppl fig 2'!$D$4*A864^0.5</f>
        <v>0</v>
      </c>
      <c r="I864" s="56" t="e">
        <f>H864^'CALIBRATION  suppl fig 2'!$Q$15*ABS(B864)*(1/'ESTIMATED CCS suppl fig 2 '!C864+1/'CALIBRATION  suppl fig 2'!$D$5)^0.5</f>
        <v>#DIV/0!</v>
      </c>
    </row>
    <row r="865" spans="1:9">
      <c r="A865" s="52"/>
      <c r="B865" s="1"/>
      <c r="C865" s="1"/>
      <c r="D865" s="189"/>
      <c r="E865" s="187" t="e">
        <f>I865*'CALIBRATION  suppl fig 2'!$Q$17</f>
        <v>#DIV/0!</v>
      </c>
      <c r="F865" s="188" t="e">
        <f>(H865*'CALIBRATION  suppl fig 2'!$Q$32+'CALIBRATION  suppl fig 2'!$Q$33)*ABS(B865)*(1/'ESTIMATED CCS suppl fig 2 '!C865+1/'CALIBRATION  suppl fig 2'!$D$5)^0.5</f>
        <v>#DIV/0!</v>
      </c>
      <c r="H865" s="56">
        <f>D865-0.001*'CALIBRATION  suppl fig 2'!$D$4*A865^0.5</f>
        <v>0</v>
      </c>
      <c r="I865" s="56" t="e">
        <f>H865^'CALIBRATION  suppl fig 2'!$Q$15*ABS(B865)*(1/'ESTIMATED CCS suppl fig 2 '!C865+1/'CALIBRATION  suppl fig 2'!$D$5)^0.5</f>
        <v>#DIV/0!</v>
      </c>
    </row>
    <row r="866" spans="1:9">
      <c r="A866" s="52"/>
      <c r="B866" s="1"/>
      <c r="C866" s="1"/>
      <c r="D866" s="189"/>
      <c r="E866" s="187" t="e">
        <f>I866*'CALIBRATION  suppl fig 2'!$Q$17</f>
        <v>#DIV/0!</v>
      </c>
      <c r="F866" s="188" t="e">
        <f>(H866*'CALIBRATION  suppl fig 2'!$Q$32+'CALIBRATION  suppl fig 2'!$Q$33)*ABS(B866)*(1/'ESTIMATED CCS suppl fig 2 '!C866+1/'CALIBRATION  suppl fig 2'!$D$5)^0.5</f>
        <v>#DIV/0!</v>
      </c>
      <c r="H866" s="56">
        <f>D866-0.001*'CALIBRATION  suppl fig 2'!$D$4*A866^0.5</f>
        <v>0</v>
      </c>
      <c r="I866" s="56" t="e">
        <f>H866^'CALIBRATION  suppl fig 2'!$Q$15*ABS(B866)*(1/'ESTIMATED CCS suppl fig 2 '!C866+1/'CALIBRATION  suppl fig 2'!$D$5)^0.5</f>
        <v>#DIV/0!</v>
      </c>
    </row>
    <row r="867" spans="1:9">
      <c r="A867" s="52"/>
      <c r="B867" s="1"/>
      <c r="C867" s="1"/>
      <c r="D867" s="189"/>
      <c r="E867" s="187" t="e">
        <f>I867*'CALIBRATION  suppl fig 2'!$Q$17</f>
        <v>#DIV/0!</v>
      </c>
      <c r="F867" s="188" t="e">
        <f>(H867*'CALIBRATION  suppl fig 2'!$Q$32+'CALIBRATION  suppl fig 2'!$Q$33)*ABS(B867)*(1/'ESTIMATED CCS suppl fig 2 '!C867+1/'CALIBRATION  suppl fig 2'!$D$5)^0.5</f>
        <v>#DIV/0!</v>
      </c>
      <c r="H867" s="56">
        <f>D867-0.001*'CALIBRATION  suppl fig 2'!$D$4*A867^0.5</f>
        <v>0</v>
      </c>
      <c r="I867" s="56" t="e">
        <f>H867^'CALIBRATION  suppl fig 2'!$Q$15*ABS(B867)*(1/'ESTIMATED CCS suppl fig 2 '!C867+1/'CALIBRATION  suppl fig 2'!$D$5)^0.5</f>
        <v>#DIV/0!</v>
      </c>
    </row>
    <row r="868" spans="1:9">
      <c r="A868" s="52"/>
      <c r="B868" s="1"/>
      <c r="C868" s="1"/>
      <c r="D868" s="189"/>
      <c r="E868" s="187" t="e">
        <f>I868*'CALIBRATION  suppl fig 2'!$Q$17</f>
        <v>#DIV/0!</v>
      </c>
      <c r="F868" s="188" t="e">
        <f>(H868*'CALIBRATION  suppl fig 2'!$Q$32+'CALIBRATION  suppl fig 2'!$Q$33)*ABS(B868)*(1/'ESTIMATED CCS suppl fig 2 '!C868+1/'CALIBRATION  suppl fig 2'!$D$5)^0.5</f>
        <v>#DIV/0!</v>
      </c>
      <c r="H868" s="56">
        <f>D868-0.001*'CALIBRATION  suppl fig 2'!$D$4*A868^0.5</f>
        <v>0</v>
      </c>
      <c r="I868" s="56" t="e">
        <f>H868^'CALIBRATION  suppl fig 2'!$Q$15*ABS(B868)*(1/'ESTIMATED CCS suppl fig 2 '!C868+1/'CALIBRATION  suppl fig 2'!$D$5)^0.5</f>
        <v>#DIV/0!</v>
      </c>
    </row>
    <row r="869" spans="1:9">
      <c r="A869" s="52"/>
      <c r="B869" s="1"/>
      <c r="C869" s="1"/>
      <c r="D869" s="189"/>
      <c r="E869" s="187" t="e">
        <f>I869*'CALIBRATION  suppl fig 2'!$Q$17</f>
        <v>#DIV/0!</v>
      </c>
      <c r="F869" s="188" t="e">
        <f>(H869*'CALIBRATION  suppl fig 2'!$Q$32+'CALIBRATION  suppl fig 2'!$Q$33)*ABS(B869)*(1/'ESTIMATED CCS suppl fig 2 '!C869+1/'CALIBRATION  suppl fig 2'!$D$5)^0.5</f>
        <v>#DIV/0!</v>
      </c>
      <c r="H869" s="56">
        <f>D869-0.001*'CALIBRATION  suppl fig 2'!$D$4*A869^0.5</f>
        <v>0</v>
      </c>
      <c r="I869" s="56" t="e">
        <f>H869^'CALIBRATION  suppl fig 2'!$Q$15*ABS(B869)*(1/'ESTIMATED CCS suppl fig 2 '!C869+1/'CALIBRATION  suppl fig 2'!$D$5)^0.5</f>
        <v>#DIV/0!</v>
      </c>
    </row>
    <row r="870" spans="1:9">
      <c r="A870" s="52"/>
      <c r="B870" s="1"/>
      <c r="C870" s="1"/>
      <c r="D870" s="189"/>
      <c r="E870" s="187" t="e">
        <f>I870*'CALIBRATION  suppl fig 2'!$Q$17</f>
        <v>#DIV/0!</v>
      </c>
      <c r="F870" s="188" t="e">
        <f>(H870*'CALIBRATION  suppl fig 2'!$Q$32+'CALIBRATION  suppl fig 2'!$Q$33)*ABS(B870)*(1/'ESTIMATED CCS suppl fig 2 '!C870+1/'CALIBRATION  suppl fig 2'!$D$5)^0.5</f>
        <v>#DIV/0!</v>
      </c>
      <c r="H870" s="56">
        <f>D870-0.001*'CALIBRATION  suppl fig 2'!$D$4*A870^0.5</f>
        <v>0</v>
      </c>
      <c r="I870" s="56" t="e">
        <f>H870^'CALIBRATION  suppl fig 2'!$Q$15*ABS(B870)*(1/'ESTIMATED CCS suppl fig 2 '!C870+1/'CALIBRATION  suppl fig 2'!$D$5)^0.5</f>
        <v>#DIV/0!</v>
      </c>
    </row>
    <row r="871" spans="1:9">
      <c r="A871" s="52"/>
      <c r="B871" s="1"/>
      <c r="C871" s="1"/>
      <c r="D871" s="189"/>
      <c r="E871" s="187" t="e">
        <f>I871*'CALIBRATION  suppl fig 2'!$Q$17</f>
        <v>#DIV/0!</v>
      </c>
      <c r="F871" s="188" t="e">
        <f>(H871*'CALIBRATION  suppl fig 2'!$Q$32+'CALIBRATION  suppl fig 2'!$Q$33)*ABS(B871)*(1/'ESTIMATED CCS suppl fig 2 '!C871+1/'CALIBRATION  suppl fig 2'!$D$5)^0.5</f>
        <v>#DIV/0!</v>
      </c>
      <c r="H871" s="56">
        <f>D871-0.001*'CALIBRATION  suppl fig 2'!$D$4*A871^0.5</f>
        <v>0</v>
      </c>
      <c r="I871" s="56" t="e">
        <f>H871^'CALIBRATION  suppl fig 2'!$Q$15*ABS(B871)*(1/'ESTIMATED CCS suppl fig 2 '!C871+1/'CALIBRATION  suppl fig 2'!$D$5)^0.5</f>
        <v>#DIV/0!</v>
      </c>
    </row>
    <row r="872" spans="1:9">
      <c r="A872" s="52"/>
      <c r="B872" s="1"/>
      <c r="C872" s="1"/>
      <c r="D872" s="189"/>
      <c r="E872" s="187" t="e">
        <f>I872*'CALIBRATION  suppl fig 2'!$Q$17</f>
        <v>#DIV/0!</v>
      </c>
      <c r="F872" s="188" t="e">
        <f>(H872*'CALIBRATION  suppl fig 2'!$Q$32+'CALIBRATION  suppl fig 2'!$Q$33)*ABS(B872)*(1/'ESTIMATED CCS suppl fig 2 '!C872+1/'CALIBRATION  suppl fig 2'!$D$5)^0.5</f>
        <v>#DIV/0!</v>
      </c>
      <c r="H872" s="56">
        <f>D872-0.001*'CALIBRATION  suppl fig 2'!$D$4*A872^0.5</f>
        <v>0</v>
      </c>
      <c r="I872" s="56" t="e">
        <f>H872^'CALIBRATION  suppl fig 2'!$Q$15*ABS(B872)*(1/'ESTIMATED CCS suppl fig 2 '!C872+1/'CALIBRATION  suppl fig 2'!$D$5)^0.5</f>
        <v>#DIV/0!</v>
      </c>
    </row>
    <row r="873" spans="1:9">
      <c r="A873" s="52"/>
      <c r="B873" s="1"/>
      <c r="C873" s="1"/>
      <c r="D873" s="189"/>
      <c r="E873" s="187" t="e">
        <f>I873*'CALIBRATION  suppl fig 2'!$Q$17</f>
        <v>#DIV/0!</v>
      </c>
      <c r="F873" s="188" t="e">
        <f>(H873*'CALIBRATION  suppl fig 2'!$Q$32+'CALIBRATION  suppl fig 2'!$Q$33)*ABS(B873)*(1/'ESTIMATED CCS suppl fig 2 '!C873+1/'CALIBRATION  suppl fig 2'!$D$5)^0.5</f>
        <v>#DIV/0!</v>
      </c>
      <c r="H873" s="56">
        <f>D873-0.001*'CALIBRATION  suppl fig 2'!$D$4*A873^0.5</f>
        <v>0</v>
      </c>
      <c r="I873" s="56" t="e">
        <f>H873^'CALIBRATION  suppl fig 2'!$Q$15*ABS(B873)*(1/'ESTIMATED CCS suppl fig 2 '!C873+1/'CALIBRATION  suppl fig 2'!$D$5)^0.5</f>
        <v>#DIV/0!</v>
      </c>
    </row>
    <row r="874" spans="1:9">
      <c r="A874" s="52"/>
      <c r="B874" s="1"/>
      <c r="C874" s="1"/>
      <c r="D874" s="189"/>
      <c r="E874" s="187" t="e">
        <f>I874*'CALIBRATION  suppl fig 2'!$Q$17</f>
        <v>#DIV/0!</v>
      </c>
      <c r="F874" s="188" t="e">
        <f>(H874*'CALIBRATION  suppl fig 2'!$Q$32+'CALIBRATION  suppl fig 2'!$Q$33)*ABS(B874)*(1/'ESTIMATED CCS suppl fig 2 '!C874+1/'CALIBRATION  suppl fig 2'!$D$5)^0.5</f>
        <v>#DIV/0!</v>
      </c>
      <c r="H874" s="56">
        <f>D874-0.001*'CALIBRATION  suppl fig 2'!$D$4*A874^0.5</f>
        <v>0</v>
      </c>
      <c r="I874" s="56" t="e">
        <f>H874^'CALIBRATION  suppl fig 2'!$Q$15*ABS(B874)*(1/'ESTIMATED CCS suppl fig 2 '!C874+1/'CALIBRATION  suppl fig 2'!$D$5)^0.5</f>
        <v>#DIV/0!</v>
      </c>
    </row>
    <row r="875" spans="1:9">
      <c r="A875" s="52"/>
      <c r="B875" s="1"/>
      <c r="C875" s="1"/>
      <c r="D875" s="189"/>
      <c r="E875" s="187" t="e">
        <f>I875*'CALIBRATION  suppl fig 2'!$Q$17</f>
        <v>#DIV/0!</v>
      </c>
      <c r="F875" s="188" t="e">
        <f>(H875*'CALIBRATION  suppl fig 2'!$Q$32+'CALIBRATION  suppl fig 2'!$Q$33)*ABS(B875)*(1/'ESTIMATED CCS suppl fig 2 '!C875+1/'CALIBRATION  suppl fig 2'!$D$5)^0.5</f>
        <v>#DIV/0!</v>
      </c>
      <c r="H875" s="56">
        <f>D875-0.001*'CALIBRATION  suppl fig 2'!$D$4*A875^0.5</f>
        <v>0</v>
      </c>
      <c r="I875" s="56" t="e">
        <f>H875^'CALIBRATION  suppl fig 2'!$Q$15*ABS(B875)*(1/'ESTIMATED CCS suppl fig 2 '!C875+1/'CALIBRATION  suppl fig 2'!$D$5)^0.5</f>
        <v>#DIV/0!</v>
      </c>
    </row>
    <row r="876" spans="1:9">
      <c r="A876" s="52"/>
      <c r="B876" s="1"/>
      <c r="C876" s="1"/>
      <c r="D876" s="189"/>
      <c r="E876" s="187" t="e">
        <f>I876*'CALIBRATION  suppl fig 2'!$Q$17</f>
        <v>#DIV/0!</v>
      </c>
      <c r="F876" s="188" t="e">
        <f>(H876*'CALIBRATION  suppl fig 2'!$Q$32+'CALIBRATION  suppl fig 2'!$Q$33)*ABS(B876)*(1/'ESTIMATED CCS suppl fig 2 '!C876+1/'CALIBRATION  suppl fig 2'!$D$5)^0.5</f>
        <v>#DIV/0!</v>
      </c>
      <c r="H876" s="56">
        <f>D876-0.001*'CALIBRATION  suppl fig 2'!$D$4*A876^0.5</f>
        <v>0</v>
      </c>
      <c r="I876" s="56" t="e">
        <f>H876^'CALIBRATION  suppl fig 2'!$Q$15*ABS(B876)*(1/'ESTIMATED CCS suppl fig 2 '!C876+1/'CALIBRATION  suppl fig 2'!$D$5)^0.5</f>
        <v>#DIV/0!</v>
      </c>
    </row>
    <row r="877" spans="1:9">
      <c r="A877" s="52"/>
      <c r="B877" s="1"/>
      <c r="C877" s="1"/>
      <c r="D877" s="189"/>
      <c r="E877" s="187" t="e">
        <f>I877*'CALIBRATION  suppl fig 2'!$Q$17</f>
        <v>#DIV/0!</v>
      </c>
      <c r="F877" s="188" t="e">
        <f>(H877*'CALIBRATION  suppl fig 2'!$Q$32+'CALIBRATION  suppl fig 2'!$Q$33)*ABS(B877)*(1/'ESTIMATED CCS suppl fig 2 '!C877+1/'CALIBRATION  suppl fig 2'!$D$5)^0.5</f>
        <v>#DIV/0!</v>
      </c>
      <c r="H877" s="56">
        <f>D877-0.001*'CALIBRATION  suppl fig 2'!$D$4*A877^0.5</f>
        <v>0</v>
      </c>
      <c r="I877" s="56" t="e">
        <f>H877^'CALIBRATION  suppl fig 2'!$Q$15*ABS(B877)*(1/'ESTIMATED CCS suppl fig 2 '!C877+1/'CALIBRATION  suppl fig 2'!$D$5)^0.5</f>
        <v>#DIV/0!</v>
      </c>
    </row>
    <row r="878" spans="1:9">
      <c r="A878" s="52"/>
      <c r="B878" s="1"/>
      <c r="C878" s="1"/>
      <c r="D878" s="189"/>
      <c r="E878" s="187" t="e">
        <f>I878*'CALIBRATION  suppl fig 2'!$Q$17</f>
        <v>#DIV/0!</v>
      </c>
      <c r="F878" s="188" t="e">
        <f>(H878*'CALIBRATION  suppl fig 2'!$Q$32+'CALIBRATION  suppl fig 2'!$Q$33)*ABS(B878)*(1/'ESTIMATED CCS suppl fig 2 '!C878+1/'CALIBRATION  suppl fig 2'!$D$5)^0.5</f>
        <v>#DIV/0!</v>
      </c>
      <c r="H878" s="56">
        <f>D878-0.001*'CALIBRATION  suppl fig 2'!$D$4*A878^0.5</f>
        <v>0</v>
      </c>
      <c r="I878" s="56" t="e">
        <f>H878^'CALIBRATION  suppl fig 2'!$Q$15*ABS(B878)*(1/'ESTIMATED CCS suppl fig 2 '!C878+1/'CALIBRATION  suppl fig 2'!$D$5)^0.5</f>
        <v>#DIV/0!</v>
      </c>
    </row>
    <row r="879" spans="1:9">
      <c r="A879" s="52"/>
      <c r="B879" s="1"/>
      <c r="C879" s="1"/>
      <c r="D879" s="189"/>
      <c r="E879" s="187" t="e">
        <f>I879*'CALIBRATION  suppl fig 2'!$Q$17</f>
        <v>#DIV/0!</v>
      </c>
      <c r="F879" s="188" t="e">
        <f>(H879*'CALIBRATION  suppl fig 2'!$Q$32+'CALIBRATION  suppl fig 2'!$Q$33)*ABS(B879)*(1/'ESTIMATED CCS suppl fig 2 '!C879+1/'CALIBRATION  suppl fig 2'!$D$5)^0.5</f>
        <v>#DIV/0!</v>
      </c>
      <c r="H879" s="56">
        <f>D879-0.001*'CALIBRATION  suppl fig 2'!$D$4*A879^0.5</f>
        <v>0</v>
      </c>
      <c r="I879" s="56" t="e">
        <f>H879^'CALIBRATION  suppl fig 2'!$Q$15*ABS(B879)*(1/'ESTIMATED CCS suppl fig 2 '!C879+1/'CALIBRATION  suppl fig 2'!$D$5)^0.5</f>
        <v>#DIV/0!</v>
      </c>
    </row>
    <row r="880" spans="1:9">
      <c r="A880" s="52"/>
      <c r="B880" s="1"/>
      <c r="C880" s="1"/>
      <c r="D880" s="189"/>
      <c r="E880" s="187" t="e">
        <f>I880*'CALIBRATION  suppl fig 2'!$Q$17</f>
        <v>#DIV/0!</v>
      </c>
      <c r="F880" s="188" t="e">
        <f>(H880*'CALIBRATION  suppl fig 2'!$Q$32+'CALIBRATION  suppl fig 2'!$Q$33)*ABS(B880)*(1/'ESTIMATED CCS suppl fig 2 '!C880+1/'CALIBRATION  suppl fig 2'!$D$5)^0.5</f>
        <v>#DIV/0!</v>
      </c>
      <c r="H880" s="56">
        <f>D880-0.001*'CALIBRATION  suppl fig 2'!$D$4*A880^0.5</f>
        <v>0</v>
      </c>
      <c r="I880" s="56" t="e">
        <f>H880^'CALIBRATION  suppl fig 2'!$Q$15*ABS(B880)*(1/'ESTIMATED CCS suppl fig 2 '!C880+1/'CALIBRATION  suppl fig 2'!$D$5)^0.5</f>
        <v>#DIV/0!</v>
      </c>
    </row>
    <row r="881" spans="1:9">
      <c r="A881" s="52"/>
      <c r="B881" s="1"/>
      <c r="C881" s="1"/>
      <c r="D881" s="189"/>
      <c r="E881" s="187" t="e">
        <f>I881*'CALIBRATION  suppl fig 2'!$Q$17</f>
        <v>#DIV/0!</v>
      </c>
      <c r="F881" s="188" t="e">
        <f>(H881*'CALIBRATION  suppl fig 2'!$Q$32+'CALIBRATION  suppl fig 2'!$Q$33)*ABS(B881)*(1/'ESTIMATED CCS suppl fig 2 '!C881+1/'CALIBRATION  suppl fig 2'!$D$5)^0.5</f>
        <v>#DIV/0!</v>
      </c>
      <c r="H881" s="56">
        <f>D881-0.001*'CALIBRATION  suppl fig 2'!$D$4*A881^0.5</f>
        <v>0</v>
      </c>
      <c r="I881" s="56" t="e">
        <f>H881^'CALIBRATION  suppl fig 2'!$Q$15*ABS(B881)*(1/'ESTIMATED CCS suppl fig 2 '!C881+1/'CALIBRATION  suppl fig 2'!$D$5)^0.5</f>
        <v>#DIV/0!</v>
      </c>
    </row>
    <row r="882" spans="1:9">
      <c r="A882" s="52"/>
      <c r="B882" s="1"/>
      <c r="C882" s="1"/>
      <c r="D882" s="189"/>
      <c r="E882" s="187" t="e">
        <f>I882*'CALIBRATION  suppl fig 2'!$Q$17</f>
        <v>#DIV/0!</v>
      </c>
      <c r="F882" s="188" t="e">
        <f>(H882*'CALIBRATION  suppl fig 2'!$Q$32+'CALIBRATION  suppl fig 2'!$Q$33)*ABS(B882)*(1/'ESTIMATED CCS suppl fig 2 '!C882+1/'CALIBRATION  suppl fig 2'!$D$5)^0.5</f>
        <v>#DIV/0!</v>
      </c>
      <c r="H882" s="56">
        <f>D882-0.001*'CALIBRATION  suppl fig 2'!$D$4*A882^0.5</f>
        <v>0</v>
      </c>
      <c r="I882" s="56" t="e">
        <f>H882^'CALIBRATION  suppl fig 2'!$Q$15*ABS(B882)*(1/'ESTIMATED CCS suppl fig 2 '!C882+1/'CALIBRATION  suppl fig 2'!$D$5)^0.5</f>
        <v>#DIV/0!</v>
      </c>
    </row>
    <row r="883" spans="1:9">
      <c r="A883" s="52"/>
      <c r="B883" s="1"/>
      <c r="C883" s="1"/>
      <c r="D883" s="189"/>
      <c r="E883" s="187" t="e">
        <f>I883*'CALIBRATION  suppl fig 2'!$Q$17</f>
        <v>#DIV/0!</v>
      </c>
      <c r="F883" s="188" t="e">
        <f>(H883*'CALIBRATION  suppl fig 2'!$Q$32+'CALIBRATION  suppl fig 2'!$Q$33)*ABS(B883)*(1/'ESTIMATED CCS suppl fig 2 '!C883+1/'CALIBRATION  suppl fig 2'!$D$5)^0.5</f>
        <v>#DIV/0!</v>
      </c>
      <c r="H883" s="56">
        <f>D883-0.001*'CALIBRATION  suppl fig 2'!$D$4*A883^0.5</f>
        <v>0</v>
      </c>
      <c r="I883" s="56" t="e">
        <f>H883^'CALIBRATION  suppl fig 2'!$Q$15*ABS(B883)*(1/'ESTIMATED CCS suppl fig 2 '!C883+1/'CALIBRATION  suppl fig 2'!$D$5)^0.5</f>
        <v>#DIV/0!</v>
      </c>
    </row>
    <row r="884" spans="1:9">
      <c r="A884" s="52"/>
      <c r="B884" s="1"/>
      <c r="C884" s="1"/>
      <c r="D884" s="189"/>
      <c r="E884" s="187" t="e">
        <f>I884*'CALIBRATION  suppl fig 2'!$Q$17</f>
        <v>#DIV/0!</v>
      </c>
      <c r="F884" s="188" t="e">
        <f>(H884*'CALIBRATION  suppl fig 2'!$Q$32+'CALIBRATION  suppl fig 2'!$Q$33)*ABS(B884)*(1/'ESTIMATED CCS suppl fig 2 '!C884+1/'CALIBRATION  suppl fig 2'!$D$5)^0.5</f>
        <v>#DIV/0!</v>
      </c>
      <c r="H884" s="56">
        <f>D884-0.001*'CALIBRATION  suppl fig 2'!$D$4*A884^0.5</f>
        <v>0</v>
      </c>
      <c r="I884" s="56" t="e">
        <f>H884^'CALIBRATION  suppl fig 2'!$Q$15*ABS(B884)*(1/'ESTIMATED CCS suppl fig 2 '!C884+1/'CALIBRATION  suppl fig 2'!$D$5)^0.5</f>
        <v>#DIV/0!</v>
      </c>
    </row>
    <row r="885" spans="1:9">
      <c r="A885" s="52"/>
      <c r="B885" s="1"/>
      <c r="C885" s="1"/>
      <c r="D885" s="189"/>
      <c r="E885" s="187" t="e">
        <f>I885*'CALIBRATION  suppl fig 2'!$Q$17</f>
        <v>#DIV/0!</v>
      </c>
      <c r="F885" s="188" t="e">
        <f>(H885*'CALIBRATION  suppl fig 2'!$Q$32+'CALIBRATION  suppl fig 2'!$Q$33)*ABS(B885)*(1/'ESTIMATED CCS suppl fig 2 '!C885+1/'CALIBRATION  suppl fig 2'!$D$5)^0.5</f>
        <v>#DIV/0!</v>
      </c>
      <c r="H885" s="56">
        <f>D885-0.001*'CALIBRATION  suppl fig 2'!$D$4*A885^0.5</f>
        <v>0</v>
      </c>
      <c r="I885" s="56" t="e">
        <f>H885^'CALIBRATION  suppl fig 2'!$Q$15*ABS(B885)*(1/'ESTIMATED CCS suppl fig 2 '!C885+1/'CALIBRATION  suppl fig 2'!$D$5)^0.5</f>
        <v>#DIV/0!</v>
      </c>
    </row>
    <row r="886" spans="1:9">
      <c r="A886" s="52"/>
      <c r="B886" s="1"/>
      <c r="C886" s="1"/>
      <c r="D886" s="189"/>
      <c r="E886" s="187" t="e">
        <f>I886*'CALIBRATION  suppl fig 2'!$Q$17</f>
        <v>#DIV/0!</v>
      </c>
      <c r="F886" s="188" t="e">
        <f>(H886*'CALIBRATION  suppl fig 2'!$Q$32+'CALIBRATION  suppl fig 2'!$Q$33)*ABS(B886)*(1/'ESTIMATED CCS suppl fig 2 '!C886+1/'CALIBRATION  suppl fig 2'!$D$5)^0.5</f>
        <v>#DIV/0!</v>
      </c>
      <c r="H886" s="56">
        <f>D886-0.001*'CALIBRATION  suppl fig 2'!$D$4*A886^0.5</f>
        <v>0</v>
      </c>
      <c r="I886" s="56" t="e">
        <f>H886^'CALIBRATION  suppl fig 2'!$Q$15*ABS(B886)*(1/'ESTIMATED CCS suppl fig 2 '!C886+1/'CALIBRATION  suppl fig 2'!$D$5)^0.5</f>
        <v>#DIV/0!</v>
      </c>
    </row>
    <row r="887" spans="1:9">
      <c r="A887" s="52"/>
      <c r="B887" s="1"/>
      <c r="C887" s="1"/>
      <c r="D887" s="189"/>
      <c r="E887" s="187" t="e">
        <f>I887*'CALIBRATION  suppl fig 2'!$Q$17</f>
        <v>#DIV/0!</v>
      </c>
      <c r="F887" s="188" t="e">
        <f>(H887*'CALIBRATION  suppl fig 2'!$Q$32+'CALIBRATION  suppl fig 2'!$Q$33)*ABS(B887)*(1/'ESTIMATED CCS suppl fig 2 '!C887+1/'CALIBRATION  suppl fig 2'!$D$5)^0.5</f>
        <v>#DIV/0!</v>
      </c>
      <c r="H887" s="56">
        <f>D887-0.001*'CALIBRATION  suppl fig 2'!$D$4*A887^0.5</f>
        <v>0</v>
      </c>
      <c r="I887" s="56" t="e">
        <f>H887^'CALIBRATION  suppl fig 2'!$Q$15*ABS(B887)*(1/'ESTIMATED CCS suppl fig 2 '!C887+1/'CALIBRATION  suppl fig 2'!$D$5)^0.5</f>
        <v>#DIV/0!</v>
      </c>
    </row>
    <row r="888" spans="1:9">
      <c r="A888" s="52"/>
      <c r="B888" s="1"/>
      <c r="C888" s="1"/>
      <c r="D888" s="189"/>
      <c r="E888" s="187" t="e">
        <f>I888*'CALIBRATION  suppl fig 2'!$Q$17</f>
        <v>#DIV/0!</v>
      </c>
      <c r="F888" s="188" t="e">
        <f>(H888*'CALIBRATION  suppl fig 2'!$Q$32+'CALIBRATION  suppl fig 2'!$Q$33)*ABS(B888)*(1/'ESTIMATED CCS suppl fig 2 '!C888+1/'CALIBRATION  suppl fig 2'!$D$5)^0.5</f>
        <v>#DIV/0!</v>
      </c>
      <c r="H888" s="56">
        <f>D888-0.001*'CALIBRATION  suppl fig 2'!$D$4*A888^0.5</f>
        <v>0</v>
      </c>
      <c r="I888" s="56" t="e">
        <f>H888^'CALIBRATION  suppl fig 2'!$Q$15*ABS(B888)*(1/'ESTIMATED CCS suppl fig 2 '!C888+1/'CALIBRATION  suppl fig 2'!$D$5)^0.5</f>
        <v>#DIV/0!</v>
      </c>
    </row>
    <row r="889" spans="1:9">
      <c r="A889" s="52"/>
      <c r="B889" s="1"/>
      <c r="C889" s="1"/>
      <c r="D889" s="189"/>
      <c r="E889" s="187" t="e">
        <f>I889*'CALIBRATION  suppl fig 2'!$Q$17</f>
        <v>#DIV/0!</v>
      </c>
      <c r="F889" s="188" t="e">
        <f>(H889*'CALIBRATION  suppl fig 2'!$Q$32+'CALIBRATION  suppl fig 2'!$Q$33)*ABS(B889)*(1/'ESTIMATED CCS suppl fig 2 '!C889+1/'CALIBRATION  suppl fig 2'!$D$5)^0.5</f>
        <v>#DIV/0!</v>
      </c>
      <c r="H889" s="56">
        <f>D889-0.001*'CALIBRATION  suppl fig 2'!$D$4*A889^0.5</f>
        <v>0</v>
      </c>
      <c r="I889" s="56" t="e">
        <f>H889^'CALIBRATION  suppl fig 2'!$Q$15*ABS(B889)*(1/'ESTIMATED CCS suppl fig 2 '!C889+1/'CALIBRATION  suppl fig 2'!$D$5)^0.5</f>
        <v>#DIV/0!</v>
      </c>
    </row>
    <row r="890" spans="1:9">
      <c r="A890" s="52"/>
      <c r="B890" s="1"/>
      <c r="C890" s="1"/>
      <c r="D890" s="189"/>
      <c r="E890" s="187" t="e">
        <f>I890*'CALIBRATION  suppl fig 2'!$Q$17</f>
        <v>#DIV/0!</v>
      </c>
      <c r="F890" s="188" t="e">
        <f>(H890*'CALIBRATION  suppl fig 2'!$Q$32+'CALIBRATION  suppl fig 2'!$Q$33)*ABS(B890)*(1/'ESTIMATED CCS suppl fig 2 '!C890+1/'CALIBRATION  suppl fig 2'!$D$5)^0.5</f>
        <v>#DIV/0!</v>
      </c>
      <c r="H890" s="56">
        <f>D890-0.001*'CALIBRATION  suppl fig 2'!$D$4*A890^0.5</f>
        <v>0</v>
      </c>
      <c r="I890" s="56" t="e">
        <f>H890^'CALIBRATION  suppl fig 2'!$Q$15*ABS(B890)*(1/'ESTIMATED CCS suppl fig 2 '!C890+1/'CALIBRATION  suppl fig 2'!$D$5)^0.5</f>
        <v>#DIV/0!</v>
      </c>
    </row>
    <row r="891" spans="1:9">
      <c r="A891" s="52"/>
      <c r="B891" s="1"/>
      <c r="C891" s="1"/>
      <c r="D891" s="189"/>
      <c r="E891" s="187" t="e">
        <f>I891*'CALIBRATION  suppl fig 2'!$Q$17</f>
        <v>#DIV/0!</v>
      </c>
      <c r="F891" s="188" t="e">
        <f>(H891*'CALIBRATION  suppl fig 2'!$Q$32+'CALIBRATION  suppl fig 2'!$Q$33)*ABS(B891)*(1/'ESTIMATED CCS suppl fig 2 '!C891+1/'CALIBRATION  suppl fig 2'!$D$5)^0.5</f>
        <v>#DIV/0!</v>
      </c>
      <c r="H891" s="56">
        <f>D891-0.001*'CALIBRATION  suppl fig 2'!$D$4*A891^0.5</f>
        <v>0</v>
      </c>
      <c r="I891" s="56" t="e">
        <f>H891^'CALIBRATION  suppl fig 2'!$Q$15*ABS(B891)*(1/'ESTIMATED CCS suppl fig 2 '!C891+1/'CALIBRATION  suppl fig 2'!$D$5)^0.5</f>
        <v>#DIV/0!</v>
      </c>
    </row>
    <row r="892" spans="1:9">
      <c r="A892" s="52"/>
      <c r="B892" s="1"/>
      <c r="C892" s="1"/>
      <c r="D892" s="189"/>
      <c r="E892" s="187" t="e">
        <f>I892*'CALIBRATION  suppl fig 2'!$Q$17</f>
        <v>#DIV/0!</v>
      </c>
      <c r="F892" s="188" t="e">
        <f>(H892*'CALIBRATION  suppl fig 2'!$Q$32+'CALIBRATION  suppl fig 2'!$Q$33)*ABS(B892)*(1/'ESTIMATED CCS suppl fig 2 '!C892+1/'CALIBRATION  suppl fig 2'!$D$5)^0.5</f>
        <v>#DIV/0!</v>
      </c>
      <c r="H892" s="56">
        <f>D892-0.001*'CALIBRATION  suppl fig 2'!$D$4*A892^0.5</f>
        <v>0</v>
      </c>
      <c r="I892" s="56" t="e">
        <f>H892^'CALIBRATION  suppl fig 2'!$Q$15*ABS(B892)*(1/'ESTIMATED CCS suppl fig 2 '!C892+1/'CALIBRATION  suppl fig 2'!$D$5)^0.5</f>
        <v>#DIV/0!</v>
      </c>
    </row>
    <row r="893" spans="1:9">
      <c r="A893" s="52"/>
      <c r="B893" s="1"/>
      <c r="C893" s="1"/>
      <c r="D893" s="189"/>
      <c r="E893" s="187" t="e">
        <f>I893*'CALIBRATION  suppl fig 2'!$Q$17</f>
        <v>#DIV/0!</v>
      </c>
      <c r="F893" s="188" t="e">
        <f>(H893*'CALIBRATION  suppl fig 2'!$Q$32+'CALIBRATION  suppl fig 2'!$Q$33)*ABS(B893)*(1/'ESTIMATED CCS suppl fig 2 '!C893+1/'CALIBRATION  suppl fig 2'!$D$5)^0.5</f>
        <v>#DIV/0!</v>
      </c>
      <c r="H893" s="56">
        <f>D893-0.001*'CALIBRATION  suppl fig 2'!$D$4*A893^0.5</f>
        <v>0</v>
      </c>
      <c r="I893" s="56" t="e">
        <f>H893^'CALIBRATION  suppl fig 2'!$Q$15*ABS(B893)*(1/'ESTIMATED CCS suppl fig 2 '!C893+1/'CALIBRATION  suppl fig 2'!$D$5)^0.5</f>
        <v>#DIV/0!</v>
      </c>
    </row>
    <row r="894" spans="1:9">
      <c r="A894" s="52"/>
      <c r="B894" s="1"/>
      <c r="C894" s="1"/>
      <c r="D894" s="189"/>
      <c r="E894" s="187" t="e">
        <f>I894*'CALIBRATION  suppl fig 2'!$Q$17</f>
        <v>#DIV/0!</v>
      </c>
      <c r="F894" s="188" t="e">
        <f>(H894*'CALIBRATION  suppl fig 2'!$Q$32+'CALIBRATION  suppl fig 2'!$Q$33)*ABS(B894)*(1/'ESTIMATED CCS suppl fig 2 '!C894+1/'CALIBRATION  suppl fig 2'!$D$5)^0.5</f>
        <v>#DIV/0!</v>
      </c>
      <c r="H894" s="56">
        <f>D894-0.001*'CALIBRATION  suppl fig 2'!$D$4*A894^0.5</f>
        <v>0</v>
      </c>
      <c r="I894" s="56" t="e">
        <f>H894^'CALIBRATION  suppl fig 2'!$Q$15*ABS(B894)*(1/'ESTIMATED CCS suppl fig 2 '!C894+1/'CALIBRATION  suppl fig 2'!$D$5)^0.5</f>
        <v>#DIV/0!</v>
      </c>
    </row>
    <row r="895" spans="1:9">
      <c r="A895" s="52"/>
      <c r="B895" s="1"/>
      <c r="C895" s="1"/>
      <c r="D895" s="189"/>
      <c r="E895" s="187" t="e">
        <f>I895*'CALIBRATION  suppl fig 2'!$Q$17</f>
        <v>#DIV/0!</v>
      </c>
      <c r="F895" s="188" t="e">
        <f>(H895*'CALIBRATION  suppl fig 2'!$Q$32+'CALIBRATION  suppl fig 2'!$Q$33)*ABS(B895)*(1/'ESTIMATED CCS suppl fig 2 '!C895+1/'CALIBRATION  suppl fig 2'!$D$5)^0.5</f>
        <v>#DIV/0!</v>
      </c>
      <c r="H895" s="56">
        <f>D895-0.001*'CALIBRATION  suppl fig 2'!$D$4*A895^0.5</f>
        <v>0</v>
      </c>
      <c r="I895" s="56" t="e">
        <f>H895^'CALIBRATION  suppl fig 2'!$Q$15*ABS(B895)*(1/'ESTIMATED CCS suppl fig 2 '!C895+1/'CALIBRATION  suppl fig 2'!$D$5)^0.5</f>
        <v>#DIV/0!</v>
      </c>
    </row>
    <row r="896" spans="1:9">
      <c r="A896" s="52"/>
      <c r="B896" s="1"/>
      <c r="C896" s="1"/>
      <c r="D896" s="189"/>
      <c r="E896" s="187" t="e">
        <f>I896*'CALIBRATION  suppl fig 2'!$Q$17</f>
        <v>#DIV/0!</v>
      </c>
      <c r="F896" s="188" t="e">
        <f>(H896*'CALIBRATION  suppl fig 2'!$Q$32+'CALIBRATION  suppl fig 2'!$Q$33)*ABS(B896)*(1/'ESTIMATED CCS suppl fig 2 '!C896+1/'CALIBRATION  suppl fig 2'!$D$5)^0.5</f>
        <v>#DIV/0!</v>
      </c>
      <c r="H896" s="56">
        <f>D896-0.001*'CALIBRATION  suppl fig 2'!$D$4*A896^0.5</f>
        <v>0</v>
      </c>
      <c r="I896" s="56" t="e">
        <f>H896^'CALIBRATION  suppl fig 2'!$Q$15*ABS(B896)*(1/'ESTIMATED CCS suppl fig 2 '!C896+1/'CALIBRATION  suppl fig 2'!$D$5)^0.5</f>
        <v>#DIV/0!</v>
      </c>
    </row>
    <row r="897" spans="1:9">
      <c r="A897" s="52"/>
      <c r="B897" s="1"/>
      <c r="C897" s="1"/>
      <c r="D897" s="189"/>
      <c r="E897" s="187" t="e">
        <f>I897*'CALIBRATION  suppl fig 2'!$Q$17</f>
        <v>#DIV/0!</v>
      </c>
      <c r="F897" s="188" t="e">
        <f>(H897*'CALIBRATION  suppl fig 2'!$Q$32+'CALIBRATION  suppl fig 2'!$Q$33)*ABS(B897)*(1/'ESTIMATED CCS suppl fig 2 '!C897+1/'CALIBRATION  suppl fig 2'!$D$5)^0.5</f>
        <v>#DIV/0!</v>
      </c>
      <c r="H897" s="56">
        <f>D897-0.001*'CALIBRATION  suppl fig 2'!$D$4*A897^0.5</f>
        <v>0</v>
      </c>
      <c r="I897" s="56" t="e">
        <f>H897^'CALIBRATION  suppl fig 2'!$Q$15*ABS(B897)*(1/'ESTIMATED CCS suppl fig 2 '!C897+1/'CALIBRATION  suppl fig 2'!$D$5)^0.5</f>
        <v>#DIV/0!</v>
      </c>
    </row>
    <row r="898" spans="1:9">
      <c r="A898" s="52"/>
      <c r="B898" s="1"/>
      <c r="C898" s="1"/>
      <c r="D898" s="189"/>
      <c r="E898" s="187" t="e">
        <f>I898*'CALIBRATION  suppl fig 2'!$Q$17</f>
        <v>#DIV/0!</v>
      </c>
      <c r="F898" s="188" t="e">
        <f>(H898*'CALIBRATION  suppl fig 2'!$Q$32+'CALIBRATION  suppl fig 2'!$Q$33)*ABS(B898)*(1/'ESTIMATED CCS suppl fig 2 '!C898+1/'CALIBRATION  suppl fig 2'!$D$5)^0.5</f>
        <v>#DIV/0!</v>
      </c>
      <c r="H898" s="56">
        <f>D898-0.001*'CALIBRATION  suppl fig 2'!$D$4*A898^0.5</f>
        <v>0</v>
      </c>
      <c r="I898" s="56" t="e">
        <f>H898^'CALIBRATION  suppl fig 2'!$Q$15*ABS(B898)*(1/'ESTIMATED CCS suppl fig 2 '!C898+1/'CALIBRATION  suppl fig 2'!$D$5)^0.5</f>
        <v>#DIV/0!</v>
      </c>
    </row>
    <row r="899" spans="1:9">
      <c r="A899" s="52"/>
      <c r="B899" s="1"/>
      <c r="C899" s="1"/>
      <c r="D899" s="189"/>
      <c r="E899" s="187" t="e">
        <f>I899*'CALIBRATION  suppl fig 2'!$Q$17</f>
        <v>#DIV/0!</v>
      </c>
      <c r="F899" s="188" t="e">
        <f>(H899*'CALIBRATION  suppl fig 2'!$Q$32+'CALIBRATION  suppl fig 2'!$Q$33)*ABS(B899)*(1/'ESTIMATED CCS suppl fig 2 '!C899+1/'CALIBRATION  suppl fig 2'!$D$5)^0.5</f>
        <v>#DIV/0!</v>
      </c>
      <c r="H899" s="56">
        <f>D899-0.001*'CALIBRATION  suppl fig 2'!$D$4*A899^0.5</f>
        <v>0</v>
      </c>
      <c r="I899" s="56" t="e">
        <f>H899^'CALIBRATION  suppl fig 2'!$Q$15*ABS(B899)*(1/'ESTIMATED CCS suppl fig 2 '!C899+1/'CALIBRATION  suppl fig 2'!$D$5)^0.5</f>
        <v>#DIV/0!</v>
      </c>
    </row>
    <row r="900" spans="1:9">
      <c r="A900" s="52"/>
      <c r="B900" s="1"/>
      <c r="C900" s="1"/>
      <c r="D900" s="189"/>
      <c r="E900" s="187" t="e">
        <f>I900*'CALIBRATION  suppl fig 2'!$Q$17</f>
        <v>#DIV/0!</v>
      </c>
      <c r="F900" s="188" t="e">
        <f>(H900*'CALIBRATION  suppl fig 2'!$Q$32+'CALIBRATION  suppl fig 2'!$Q$33)*ABS(B900)*(1/'ESTIMATED CCS suppl fig 2 '!C900+1/'CALIBRATION  suppl fig 2'!$D$5)^0.5</f>
        <v>#DIV/0!</v>
      </c>
      <c r="H900" s="56">
        <f>D900-0.001*'CALIBRATION  suppl fig 2'!$D$4*A900^0.5</f>
        <v>0</v>
      </c>
      <c r="I900" s="56" t="e">
        <f>H900^'CALIBRATION  suppl fig 2'!$Q$15*ABS(B900)*(1/'ESTIMATED CCS suppl fig 2 '!C900+1/'CALIBRATION  suppl fig 2'!$D$5)^0.5</f>
        <v>#DIV/0!</v>
      </c>
    </row>
    <row r="901" spans="1:9">
      <c r="A901" s="52"/>
      <c r="B901" s="1"/>
      <c r="C901" s="1"/>
      <c r="D901" s="189"/>
      <c r="E901" s="187" t="e">
        <f>I901*'CALIBRATION  suppl fig 2'!$Q$17</f>
        <v>#DIV/0!</v>
      </c>
      <c r="F901" s="188" t="e">
        <f>(H901*'CALIBRATION  suppl fig 2'!$Q$32+'CALIBRATION  suppl fig 2'!$Q$33)*ABS(B901)*(1/'ESTIMATED CCS suppl fig 2 '!C901+1/'CALIBRATION  suppl fig 2'!$D$5)^0.5</f>
        <v>#DIV/0!</v>
      </c>
      <c r="H901" s="56">
        <f>D901-0.001*'CALIBRATION  suppl fig 2'!$D$4*A901^0.5</f>
        <v>0</v>
      </c>
      <c r="I901" s="56" t="e">
        <f>H901^'CALIBRATION  suppl fig 2'!$Q$15*ABS(B901)*(1/'ESTIMATED CCS suppl fig 2 '!C901+1/'CALIBRATION  suppl fig 2'!$D$5)^0.5</f>
        <v>#DIV/0!</v>
      </c>
    </row>
    <row r="902" spans="1:9">
      <c r="A902" s="52"/>
      <c r="B902" s="1"/>
      <c r="C902" s="1"/>
      <c r="D902" s="189"/>
      <c r="E902" s="187" t="e">
        <f>I902*'CALIBRATION  suppl fig 2'!$Q$17</f>
        <v>#DIV/0!</v>
      </c>
      <c r="F902" s="188" t="e">
        <f>(H902*'CALIBRATION  suppl fig 2'!$Q$32+'CALIBRATION  suppl fig 2'!$Q$33)*ABS(B902)*(1/'ESTIMATED CCS suppl fig 2 '!C902+1/'CALIBRATION  suppl fig 2'!$D$5)^0.5</f>
        <v>#DIV/0!</v>
      </c>
      <c r="H902" s="56">
        <f>D902-0.001*'CALIBRATION  suppl fig 2'!$D$4*A902^0.5</f>
        <v>0</v>
      </c>
      <c r="I902" s="56" t="e">
        <f>H902^'CALIBRATION  suppl fig 2'!$Q$15*ABS(B902)*(1/'ESTIMATED CCS suppl fig 2 '!C902+1/'CALIBRATION  suppl fig 2'!$D$5)^0.5</f>
        <v>#DIV/0!</v>
      </c>
    </row>
    <row r="903" spans="1:9">
      <c r="A903" s="52"/>
      <c r="B903" s="1"/>
      <c r="C903" s="1"/>
      <c r="D903" s="189"/>
      <c r="E903" s="187" t="e">
        <f>I903*'CALIBRATION  suppl fig 2'!$Q$17</f>
        <v>#DIV/0!</v>
      </c>
      <c r="F903" s="188" t="e">
        <f>(H903*'CALIBRATION  suppl fig 2'!$Q$32+'CALIBRATION  suppl fig 2'!$Q$33)*ABS(B903)*(1/'ESTIMATED CCS suppl fig 2 '!C903+1/'CALIBRATION  suppl fig 2'!$D$5)^0.5</f>
        <v>#DIV/0!</v>
      </c>
      <c r="H903" s="56">
        <f>D903-0.001*'CALIBRATION  suppl fig 2'!$D$4*A903^0.5</f>
        <v>0</v>
      </c>
      <c r="I903" s="56" t="e">
        <f>H903^'CALIBRATION  suppl fig 2'!$Q$15*ABS(B903)*(1/'ESTIMATED CCS suppl fig 2 '!C903+1/'CALIBRATION  suppl fig 2'!$D$5)^0.5</f>
        <v>#DIV/0!</v>
      </c>
    </row>
    <row r="904" spans="1:9">
      <c r="A904" s="52"/>
      <c r="B904" s="1"/>
      <c r="C904" s="1"/>
      <c r="D904" s="189"/>
      <c r="E904" s="187" t="e">
        <f>I904*'CALIBRATION  suppl fig 2'!$Q$17</f>
        <v>#DIV/0!</v>
      </c>
      <c r="F904" s="188" t="e">
        <f>(H904*'CALIBRATION  suppl fig 2'!$Q$32+'CALIBRATION  suppl fig 2'!$Q$33)*ABS(B904)*(1/'ESTIMATED CCS suppl fig 2 '!C904+1/'CALIBRATION  suppl fig 2'!$D$5)^0.5</f>
        <v>#DIV/0!</v>
      </c>
      <c r="H904" s="56">
        <f>D904-0.001*'CALIBRATION  suppl fig 2'!$D$4*A904^0.5</f>
        <v>0</v>
      </c>
      <c r="I904" s="56" t="e">
        <f>H904^'CALIBRATION  suppl fig 2'!$Q$15*ABS(B904)*(1/'ESTIMATED CCS suppl fig 2 '!C904+1/'CALIBRATION  suppl fig 2'!$D$5)^0.5</f>
        <v>#DIV/0!</v>
      </c>
    </row>
    <row r="905" spans="1:9">
      <c r="A905" s="52"/>
      <c r="B905" s="1"/>
      <c r="C905" s="1"/>
      <c r="D905" s="189"/>
      <c r="E905" s="187" t="e">
        <f>I905*'CALIBRATION  suppl fig 2'!$Q$17</f>
        <v>#DIV/0!</v>
      </c>
      <c r="F905" s="188" t="e">
        <f>(H905*'CALIBRATION  suppl fig 2'!$Q$32+'CALIBRATION  suppl fig 2'!$Q$33)*ABS(B905)*(1/'ESTIMATED CCS suppl fig 2 '!C905+1/'CALIBRATION  suppl fig 2'!$D$5)^0.5</f>
        <v>#DIV/0!</v>
      </c>
      <c r="H905" s="56">
        <f>D905-0.001*'CALIBRATION  suppl fig 2'!$D$4*A905^0.5</f>
        <v>0</v>
      </c>
      <c r="I905" s="56" t="e">
        <f>H905^'CALIBRATION  suppl fig 2'!$Q$15*ABS(B905)*(1/'ESTIMATED CCS suppl fig 2 '!C905+1/'CALIBRATION  suppl fig 2'!$D$5)^0.5</f>
        <v>#DIV/0!</v>
      </c>
    </row>
    <row r="906" spans="1:9">
      <c r="A906" s="52"/>
      <c r="B906" s="1"/>
      <c r="C906" s="1"/>
      <c r="D906" s="189"/>
      <c r="E906" s="187" t="e">
        <f>I906*'CALIBRATION  suppl fig 2'!$Q$17</f>
        <v>#DIV/0!</v>
      </c>
      <c r="F906" s="188" t="e">
        <f>(H906*'CALIBRATION  suppl fig 2'!$Q$32+'CALIBRATION  suppl fig 2'!$Q$33)*ABS(B906)*(1/'ESTIMATED CCS suppl fig 2 '!C906+1/'CALIBRATION  suppl fig 2'!$D$5)^0.5</f>
        <v>#DIV/0!</v>
      </c>
      <c r="H906" s="56">
        <f>D906-0.001*'CALIBRATION  suppl fig 2'!$D$4*A906^0.5</f>
        <v>0</v>
      </c>
      <c r="I906" s="56" t="e">
        <f>H906^'CALIBRATION  suppl fig 2'!$Q$15*ABS(B906)*(1/'ESTIMATED CCS suppl fig 2 '!C906+1/'CALIBRATION  suppl fig 2'!$D$5)^0.5</f>
        <v>#DIV/0!</v>
      </c>
    </row>
    <row r="907" spans="1:9">
      <c r="A907" s="52"/>
      <c r="B907" s="1"/>
      <c r="C907" s="1"/>
      <c r="D907" s="189"/>
      <c r="E907" s="187" t="e">
        <f>I907*'CALIBRATION  suppl fig 2'!$Q$17</f>
        <v>#DIV/0!</v>
      </c>
      <c r="F907" s="188" t="e">
        <f>(H907*'CALIBRATION  suppl fig 2'!$Q$32+'CALIBRATION  suppl fig 2'!$Q$33)*ABS(B907)*(1/'ESTIMATED CCS suppl fig 2 '!C907+1/'CALIBRATION  suppl fig 2'!$D$5)^0.5</f>
        <v>#DIV/0!</v>
      </c>
      <c r="H907" s="56">
        <f>D907-0.001*'CALIBRATION  suppl fig 2'!$D$4*A907^0.5</f>
        <v>0</v>
      </c>
      <c r="I907" s="56" t="e">
        <f>H907^'CALIBRATION  suppl fig 2'!$Q$15*ABS(B907)*(1/'ESTIMATED CCS suppl fig 2 '!C907+1/'CALIBRATION  suppl fig 2'!$D$5)^0.5</f>
        <v>#DIV/0!</v>
      </c>
    </row>
    <row r="908" spans="1:9">
      <c r="A908" s="52"/>
      <c r="B908" s="1"/>
      <c r="C908" s="1"/>
      <c r="D908" s="189"/>
      <c r="E908" s="187" t="e">
        <f>I908*'CALIBRATION  suppl fig 2'!$Q$17</f>
        <v>#DIV/0!</v>
      </c>
      <c r="F908" s="188" t="e">
        <f>(H908*'CALIBRATION  suppl fig 2'!$Q$32+'CALIBRATION  suppl fig 2'!$Q$33)*ABS(B908)*(1/'ESTIMATED CCS suppl fig 2 '!C908+1/'CALIBRATION  suppl fig 2'!$D$5)^0.5</f>
        <v>#DIV/0!</v>
      </c>
      <c r="H908" s="56">
        <f>D908-0.001*'CALIBRATION  suppl fig 2'!$D$4*A908^0.5</f>
        <v>0</v>
      </c>
      <c r="I908" s="56" t="e">
        <f>H908^'CALIBRATION  suppl fig 2'!$Q$15*ABS(B908)*(1/'ESTIMATED CCS suppl fig 2 '!C908+1/'CALIBRATION  suppl fig 2'!$D$5)^0.5</f>
        <v>#DIV/0!</v>
      </c>
    </row>
    <row r="909" spans="1:9">
      <c r="A909" s="52"/>
      <c r="B909" s="1"/>
      <c r="C909" s="1"/>
      <c r="D909" s="189"/>
      <c r="E909" s="187" t="e">
        <f>I909*'CALIBRATION  suppl fig 2'!$Q$17</f>
        <v>#DIV/0!</v>
      </c>
      <c r="F909" s="188" t="e">
        <f>(H909*'CALIBRATION  suppl fig 2'!$Q$32+'CALIBRATION  suppl fig 2'!$Q$33)*ABS(B909)*(1/'ESTIMATED CCS suppl fig 2 '!C909+1/'CALIBRATION  suppl fig 2'!$D$5)^0.5</f>
        <v>#DIV/0!</v>
      </c>
      <c r="H909" s="56">
        <f>D909-0.001*'CALIBRATION  suppl fig 2'!$D$4*A909^0.5</f>
        <v>0</v>
      </c>
      <c r="I909" s="56" t="e">
        <f>H909^'CALIBRATION  suppl fig 2'!$Q$15*ABS(B909)*(1/'ESTIMATED CCS suppl fig 2 '!C909+1/'CALIBRATION  suppl fig 2'!$D$5)^0.5</f>
        <v>#DIV/0!</v>
      </c>
    </row>
    <row r="910" spans="1:9">
      <c r="A910" s="52"/>
      <c r="B910" s="1"/>
      <c r="C910" s="1"/>
      <c r="D910" s="189"/>
      <c r="E910" s="187" t="e">
        <f>I910*'CALIBRATION  suppl fig 2'!$Q$17</f>
        <v>#DIV/0!</v>
      </c>
      <c r="F910" s="188" t="e">
        <f>(H910*'CALIBRATION  suppl fig 2'!$Q$32+'CALIBRATION  suppl fig 2'!$Q$33)*ABS(B910)*(1/'ESTIMATED CCS suppl fig 2 '!C910+1/'CALIBRATION  suppl fig 2'!$D$5)^0.5</f>
        <v>#DIV/0!</v>
      </c>
      <c r="H910" s="56">
        <f>D910-0.001*'CALIBRATION  suppl fig 2'!$D$4*A910^0.5</f>
        <v>0</v>
      </c>
      <c r="I910" s="56" t="e">
        <f>H910^'CALIBRATION  suppl fig 2'!$Q$15*ABS(B910)*(1/'ESTIMATED CCS suppl fig 2 '!C910+1/'CALIBRATION  suppl fig 2'!$D$5)^0.5</f>
        <v>#DIV/0!</v>
      </c>
    </row>
    <row r="911" spans="1:9">
      <c r="A911" s="52"/>
      <c r="B911" s="1"/>
      <c r="C911" s="1"/>
      <c r="D911" s="189"/>
      <c r="E911" s="187" t="e">
        <f>I911*'CALIBRATION  suppl fig 2'!$Q$17</f>
        <v>#DIV/0!</v>
      </c>
      <c r="F911" s="188" t="e">
        <f>(H911*'CALIBRATION  suppl fig 2'!$Q$32+'CALIBRATION  suppl fig 2'!$Q$33)*ABS(B911)*(1/'ESTIMATED CCS suppl fig 2 '!C911+1/'CALIBRATION  suppl fig 2'!$D$5)^0.5</f>
        <v>#DIV/0!</v>
      </c>
      <c r="H911" s="56">
        <f>D911-0.001*'CALIBRATION  suppl fig 2'!$D$4*A911^0.5</f>
        <v>0</v>
      </c>
      <c r="I911" s="56" t="e">
        <f>H911^'CALIBRATION  suppl fig 2'!$Q$15*ABS(B911)*(1/'ESTIMATED CCS suppl fig 2 '!C911+1/'CALIBRATION  suppl fig 2'!$D$5)^0.5</f>
        <v>#DIV/0!</v>
      </c>
    </row>
    <row r="912" spans="1:9">
      <c r="A912" s="52"/>
      <c r="B912" s="1"/>
      <c r="C912" s="1"/>
      <c r="D912" s="189"/>
      <c r="E912" s="187" t="e">
        <f>I912*'CALIBRATION  suppl fig 2'!$Q$17</f>
        <v>#DIV/0!</v>
      </c>
      <c r="F912" s="188" t="e">
        <f>(H912*'CALIBRATION  suppl fig 2'!$Q$32+'CALIBRATION  suppl fig 2'!$Q$33)*ABS(B912)*(1/'ESTIMATED CCS suppl fig 2 '!C912+1/'CALIBRATION  suppl fig 2'!$D$5)^0.5</f>
        <v>#DIV/0!</v>
      </c>
      <c r="H912" s="56">
        <f>D912-0.001*'CALIBRATION  suppl fig 2'!$D$4*A912^0.5</f>
        <v>0</v>
      </c>
      <c r="I912" s="56" t="e">
        <f>H912^'CALIBRATION  suppl fig 2'!$Q$15*ABS(B912)*(1/'ESTIMATED CCS suppl fig 2 '!C912+1/'CALIBRATION  suppl fig 2'!$D$5)^0.5</f>
        <v>#DIV/0!</v>
      </c>
    </row>
    <row r="913" spans="1:9">
      <c r="A913" s="52"/>
      <c r="B913" s="1"/>
      <c r="C913" s="1"/>
      <c r="D913" s="189"/>
      <c r="E913" s="187" t="e">
        <f>I913*'CALIBRATION  suppl fig 2'!$Q$17</f>
        <v>#DIV/0!</v>
      </c>
      <c r="F913" s="188" t="e">
        <f>(H913*'CALIBRATION  suppl fig 2'!$Q$32+'CALIBRATION  suppl fig 2'!$Q$33)*ABS(B913)*(1/'ESTIMATED CCS suppl fig 2 '!C913+1/'CALIBRATION  suppl fig 2'!$D$5)^0.5</f>
        <v>#DIV/0!</v>
      </c>
      <c r="H913" s="56">
        <f>D913-0.001*'CALIBRATION  suppl fig 2'!$D$4*A913^0.5</f>
        <v>0</v>
      </c>
      <c r="I913" s="56" t="e">
        <f>H913^'CALIBRATION  suppl fig 2'!$Q$15*ABS(B913)*(1/'ESTIMATED CCS suppl fig 2 '!C913+1/'CALIBRATION  suppl fig 2'!$D$5)^0.5</f>
        <v>#DIV/0!</v>
      </c>
    </row>
    <row r="914" spans="1:9">
      <c r="A914" s="52"/>
      <c r="B914" s="1"/>
      <c r="C914" s="1"/>
      <c r="D914" s="189"/>
      <c r="E914" s="187" t="e">
        <f>I914*'CALIBRATION  suppl fig 2'!$Q$17</f>
        <v>#DIV/0!</v>
      </c>
      <c r="F914" s="188" t="e">
        <f>(H914*'CALIBRATION  suppl fig 2'!$Q$32+'CALIBRATION  suppl fig 2'!$Q$33)*ABS(B914)*(1/'ESTIMATED CCS suppl fig 2 '!C914+1/'CALIBRATION  suppl fig 2'!$D$5)^0.5</f>
        <v>#DIV/0!</v>
      </c>
      <c r="H914" s="56">
        <f>D914-0.001*'CALIBRATION  suppl fig 2'!$D$4*A914^0.5</f>
        <v>0</v>
      </c>
      <c r="I914" s="56" t="e">
        <f>H914^'CALIBRATION  suppl fig 2'!$Q$15*ABS(B914)*(1/'ESTIMATED CCS suppl fig 2 '!C914+1/'CALIBRATION  suppl fig 2'!$D$5)^0.5</f>
        <v>#DIV/0!</v>
      </c>
    </row>
    <row r="915" spans="1:9">
      <c r="A915" s="52"/>
      <c r="B915" s="1"/>
      <c r="C915" s="1"/>
      <c r="D915" s="189"/>
      <c r="E915" s="187" t="e">
        <f>I915*'CALIBRATION  suppl fig 2'!$Q$17</f>
        <v>#DIV/0!</v>
      </c>
      <c r="F915" s="188" t="e">
        <f>(H915*'CALIBRATION  suppl fig 2'!$Q$32+'CALIBRATION  suppl fig 2'!$Q$33)*ABS(B915)*(1/'ESTIMATED CCS suppl fig 2 '!C915+1/'CALIBRATION  suppl fig 2'!$D$5)^0.5</f>
        <v>#DIV/0!</v>
      </c>
      <c r="H915" s="56">
        <f>D915-0.001*'CALIBRATION  suppl fig 2'!$D$4*A915^0.5</f>
        <v>0</v>
      </c>
      <c r="I915" s="56" t="e">
        <f>H915^'CALIBRATION  suppl fig 2'!$Q$15*ABS(B915)*(1/'ESTIMATED CCS suppl fig 2 '!C915+1/'CALIBRATION  suppl fig 2'!$D$5)^0.5</f>
        <v>#DIV/0!</v>
      </c>
    </row>
    <row r="916" spans="1:9">
      <c r="A916" s="52"/>
      <c r="B916" s="1"/>
      <c r="C916" s="1"/>
      <c r="D916" s="189"/>
      <c r="E916" s="187" t="e">
        <f>I916*'CALIBRATION  suppl fig 2'!$Q$17</f>
        <v>#DIV/0!</v>
      </c>
      <c r="F916" s="188" t="e">
        <f>(H916*'CALIBRATION  suppl fig 2'!$Q$32+'CALIBRATION  suppl fig 2'!$Q$33)*ABS(B916)*(1/'ESTIMATED CCS suppl fig 2 '!C916+1/'CALIBRATION  suppl fig 2'!$D$5)^0.5</f>
        <v>#DIV/0!</v>
      </c>
      <c r="H916" s="56">
        <f>D916-0.001*'CALIBRATION  suppl fig 2'!$D$4*A916^0.5</f>
        <v>0</v>
      </c>
      <c r="I916" s="56" t="e">
        <f>H916^'CALIBRATION  suppl fig 2'!$Q$15*ABS(B916)*(1/'ESTIMATED CCS suppl fig 2 '!C916+1/'CALIBRATION  suppl fig 2'!$D$5)^0.5</f>
        <v>#DIV/0!</v>
      </c>
    </row>
    <row r="917" spans="1:9">
      <c r="A917" s="52"/>
      <c r="B917" s="1"/>
      <c r="C917" s="1"/>
      <c r="D917" s="189"/>
      <c r="E917" s="187" t="e">
        <f>I917*'CALIBRATION  suppl fig 2'!$Q$17</f>
        <v>#DIV/0!</v>
      </c>
      <c r="F917" s="188" t="e">
        <f>(H917*'CALIBRATION  suppl fig 2'!$Q$32+'CALIBRATION  suppl fig 2'!$Q$33)*ABS(B917)*(1/'ESTIMATED CCS suppl fig 2 '!C917+1/'CALIBRATION  suppl fig 2'!$D$5)^0.5</f>
        <v>#DIV/0!</v>
      </c>
      <c r="H917" s="56">
        <f>D917-0.001*'CALIBRATION  suppl fig 2'!$D$4*A917^0.5</f>
        <v>0</v>
      </c>
      <c r="I917" s="56" t="e">
        <f>H917^'CALIBRATION  suppl fig 2'!$Q$15*ABS(B917)*(1/'ESTIMATED CCS suppl fig 2 '!C917+1/'CALIBRATION  suppl fig 2'!$D$5)^0.5</f>
        <v>#DIV/0!</v>
      </c>
    </row>
    <row r="918" spans="1:9">
      <c r="A918" s="52"/>
      <c r="B918" s="1"/>
      <c r="C918" s="1"/>
      <c r="D918" s="189"/>
      <c r="E918" s="187" t="e">
        <f>I918*'CALIBRATION  suppl fig 2'!$Q$17</f>
        <v>#DIV/0!</v>
      </c>
      <c r="F918" s="188" t="e">
        <f>(H918*'CALIBRATION  suppl fig 2'!$Q$32+'CALIBRATION  suppl fig 2'!$Q$33)*ABS(B918)*(1/'ESTIMATED CCS suppl fig 2 '!C918+1/'CALIBRATION  suppl fig 2'!$D$5)^0.5</f>
        <v>#DIV/0!</v>
      </c>
      <c r="H918" s="56">
        <f>D918-0.001*'CALIBRATION  suppl fig 2'!$D$4*A918^0.5</f>
        <v>0</v>
      </c>
      <c r="I918" s="56" t="e">
        <f>H918^'CALIBRATION  suppl fig 2'!$Q$15*ABS(B918)*(1/'ESTIMATED CCS suppl fig 2 '!C918+1/'CALIBRATION  suppl fig 2'!$D$5)^0.5</f>
        <v>#DIV/0!</v>
      </c>
    </row>
    <row r="919" spans="1:9">
      <c r="A919" s="52"/>
      <c r="B919" s="1"/>
      <c r="C919" s="1"/>
      <c r="D919" s="189"/>
      <c r="E919" s="187" t="e">
        <f>I919*'CALIBRATION  suppl fig 2'!$Q$17</f>
        <v>#DIV/0!</v>
      </c>
      <c r="F919" s="188" t="e">
        <f>(H919*'CALIBRATION  suppl fig 2'!$Q$32+'CALIBRATION  suppl fig 2'!$Q$33)*ABS(B919)*(1/'ESTIMATED CCS suppl fig 2 '!C919+1/'CALIBRATION  suppl fig 2'!$D$5)^0.5</f>
        <v>#DIV/0!</v>
      </c>
      <c r="H919" s="56">
        <f>D919-0.001*'CALIBRATION  suppl fig 2'!$D$4*A919^0.5</f>
        <v>0</v>
      </c>
      <c r="I919" s="56" t="e">
        <f>H919^'CALIBRATION  suppl fig 2'!$Q$15*ABS(B919)*(1/'ESTIMATED CCS suppl fig 2 '!C919+1/'CALIBRATION  suppl fig 2'!$D$5)^0.5</f>
        <v>#DIV/0!</v>
      </c>
    </row>
    <row r="920" spans="1:9">
      <c r="A920" s="52"/>
      <c r="B920" s="1"/>
      <c r="C920" s="1"/>
      <c r="D920" s="189"/>
      <c r="E920" s="187" t="e">
        <f>I920*'CALIBRATION  suppl fig 2'!$Q$17</f>
        <v>#DIV/0!</v>
      </c>
      <c r="F920" s="188" t="e">
        <f>(H920*'CALIBRATION  suppl fig 2'!$Q$32+'CALIBRATION  suppl fig 2'!$Q$33)*ABS(B920)*(1/'ESTIMATED CCS suppl fig 2 '!C920+1/'CALIBRATION  suppl fig 2'!$D$5)^0.5</f>
        <v>#DIV/0!</v>
      </c>
      <c r="H920" s="56">
        <f>D920-0.001*'CALIBRATION  suppl fig 2'!$D$4*A920^0.5</f>
        <v>0</v>
      </c>
      <c r="I920" s="56" t="e">
        <f>H920^'CALIBRATION  suppl fig 2'!$Q$15*ABS(B920)*(1/'ESTIMATED CCS suppl fig 2 '!C920+1/'CALIBRATION  suppl fig 2'!$D$5)^0.5</f>
        <v>#DIV/0!</v>
      </c>
    </row>
    <row r="921" spans="1:9">
      <c r="A921" s="52"/>
      <c r="B921" s="1"/>
      <c r="C921" s="1"/>
      <c r="D921" s="189"/>
      <c r="E921" s="187" t="e">
        <f>I921*'CALIBRATION  suppl fig 2'!$Q$17</f>
        <v>#DIV/0!</v>
      </c>
      <c r="F921" s="188" t="e">
        <f>(H921*'CALIBRATION  suppl fig 2'!$Q$32+'CALIBRATION  suppl fig 2'!$Q$33)*ABS(B921)*(1/'ESTIMATED CCS suppl fig 2 '!C921+1/'CALIBRATION  suppl fig 2'!$D$5)^0.5</f>
        <v>#DIV/0!</v>
      </c>
      <c r="H921" s="56">
        <f>D921-0.001*'CALIBRATION  suppl fig 2'!$D$4*A921^0.5</f>
        <v>0</v>
      </c>
      <c r="I921" s="56" t="e">
        <f>H921^'CALIBRATION  suppl fig 2'!$Q$15*ABS(B921)*(1/'ESTIMATED CCS suppl fig 2 '!C921+1/'CALIBRATION  suppl fig 2'!$D$5)^0.5</f>
        <v>#DIV/0!</v>
      </c>
    </row>
    <row r="922" spans="1:9">
      <c r="A922" s="52"/>
      <c r="B922" s="1"/>
      <c r="C922" s="1"/>
      <c r="D922" s="189"/>
      <c r="E922" s="187" t="e">
        <f>I922*'CALIBRATION  suppl fig 2'!$Q$17</f>
        <v>#DIV/0!</v>
      </c>
      <c r="F922" s="188" t="e">
        <f>(H922*'CALIBRATION  suppl fig 2'!$Q$32+'CALIBRATION  suppl fig 2'!$Q$33)*ABS(B922)*(1/'ESTIMATED CCS suppl fig 2 '!C922+1/'CALIBRATION  suppl fig 2'!$D$5)^0.5</f>
        <v>#DIV/0!</v>
      </c>
      <c r="H922" s="56">
        <f>D922-0.001*'CALIBRATION  suppl fig 2'!$D$4*A922^0.5</f>
        <v>0</v>
      </c>
      <c r="I922" s="56" t="e">
        <f>H922^'CALIBRATION  suppl fig 2'!$Q$15*ABS(B922)*(1/'ESTIMATED CCS suppl fig 2 '!C922+1/'CALIBRATION  suppl fig 2'!$D$5)^0.5</f>
        <v>#DIV/0!</v>
      </c>
    </row>
    <row r="923" spans="1:9">
      <c r="A923" s="52"/>
      <c r="B923" s="1"/>
      <c r="C923" s="1"/>
      <c r="D923" s="189"/>
      <c r="E923" s="187" t="e">
        <f>I923*'CALIBRATION  suppl fig 2'!$Q$17</f>
        <v>#DIV/0!</v>
      </c>
      <c r="F923" s="188" t="e">
        <f>(H923*'CALIBRATION  suppl fig 2'!$Q$32+'CALIBRATION  suppl fig 2'!$Q$33)*ABS(B923)*(1/'ESTIMATED CCS suppl fig 2 '!C923+1/'CALIBRATION  suppl fig 2'!$D$5)^0.5</f>
        <v>#DIV/0!</v>
      </c>
      <c r="H923" s="56">
        <f>D923-0.001*'CALIBRATION  suppl fig 2'!$D$4*A923^0.5</f>
        <v>0</v>
      </c>
      <c r="I923" s="56" t="e">
        <f>H923^'CALIBRATION  suppl fig 2'!$Q$15*ABS(B923)*(1/'ESTIMATED CCS suppl fig 2 '!C923+1/'CALIBRATION  suppl fig 2'!$D$5)^0.5</f>
        <v>#DIV/0!</v>
      </c>
    </row>
    <row r="924" spans="1:9">
      <c r="A924" s="52"/>
      <c r="B924" s="1"/>
      <c r="C924" s="1"/>
      <c r="D924" s="189"/>
      <c r="E924" s="187" t="e">
        <f>I924*'CALIBRATION  suppl fig 2'!$Q$17</f>
        <v>#DIV/0!</v>
      </c>
      <c r="F924" s="188" t="e">
        <f>(H924*'CALIBRATION  suppl fig 2'!$Q$32+'CALIBRATION  suppl fig 2'!$Q$33)*ABS(B924)*(1/'ESTIMATED CCS suppl fig 2 '!C924+1/'CALIBRATION  suppl fig 2'!$D$5)^0.5</f>
        <v>#DIV/0!</v>
      </c>
      <c r="H924" s="56">
        <f>D924-0.001*'CALIBRATION  suppl fig 2'!$D$4*A924^0.5</f>
        <v>0</v>
      </c>
      <c r="I924" s="56" t="e">
        <f>H924^'CALIBRATION  suppl fig 2'!$Q$15*ABS(B924)*(1/'ESTIMATED CCS suppl fig 2 '!C924+1/'CALIBRATION  suppl fig 2'!$D$5)^0.5</f>
        <v>#DIV/0!</v>
      </c>
    </row>
    <row r="925" spans="1:9">
      <c r="A925" s="52"/>
      <c r="B925" s="1"/>
      <c r="C925" s="1"/>
      <c r="D925" s="189"/>
      <c r="E925" s="187" t="e">
        <f>I925*'CALIBRATION  suppl fig 2'!$Q$17</f>
        <v>#DIV/0!</v>
      </c>
      <c r="F925" s="188" t="e">
        <f>(H925*'CALIBRATION  suppl fig 2'!$Q$32+'CALIBRATION  suppl fig 2'!$Q$33)*ABS(B925)*(1/'ESTIMATED CCS suppl fig 2 '!C925+1/'CALIBRATION  suppl fig 2'!$D$5)^0.5</f>
        <v>#DIV/0!</v>
      </c>
      <c r="H925" s="56">
        <f>D925-0.001*'CALIBRATION  suppl fig 2'!$D$4*A925^0.5</f>
        <v>0</v>
      </c>
      <c r="I925" s="56" t="e">
        <f>H925^'CALIBRATION  suppl fig 2'!$Q$15*ABS(B925)*(1/'ESTIMATED CCS suppl fig 2 '!C925+1/'CALIBRATION  suppl fig 2'!$D$5)^0.5</f>
        <v>#DIV/0!</v>
      </c>
    </row>
    <row r="926" spans="1:9">
      <c r="A926" s="52"/>
      <c r="B926" s="1"/>
      <c r="C926" s="1"/>
      <c r="D926" s="189"/>
      <c r="E926" s="187" t="e">
        <f>I926*'CALIBRATION  suppl fig 2'!$Q$17</f>
        <v>#DIV/0!</v>
      </c>
      <c r="F926" s="188" t="e">
        <f>(H926*'CALIBRATION  suppl fig 2'!$Q$32+'CALIBRATION  suppl fig 2'!$Q$33)*ABS(B926)*(1/'ESTIMATED CCS suppl fig 2 '!C926+1/'CALIBRATION  suppl fig 2'!$D$5)^0.5</f>
        <v>#DIV/0!</v>
      </c>
      <c r="H926" s="56">
        <f>D926-0.001*'CALIBRATION  suppl fig 2'!$D$4*A926^0.5</f>
        <v>0</v>
      </c>
      <c r="I926" s="56" t="e">
        <f>H926^'CALIBRATION  suppl fig 2'!$Q$15*ABS(B926)*(1/'ESTIMATED CCS suppl fig 2 '!C926+1/'CALIBRATION  suppl fig 2'!$D$5)^0.5</f>
        <v>#DIV/0!</v>
      </c>
    </row>
    <row r="927" spans="1:9">
      <c r="A927" s="52"/>
      <c r="B927" s="1"/>
      <c r="C927" s="1"/>
      <c r="D927" s="189"/>
      <c r="E927" s="187" t="e">
        <f>I927*'CALIBRATION  suppl fig 2'!$Q$17</f>
        <v>#DIV/0!</v>
      </c>
      <c r="F927" s="188" t="e">
        <f>(H927*'CALIBRATION  suppl fig 2'!$Q$32+'CALIBRATION  suppl fig 2'!$Q$33)*ABS(B927)*(1/'ESTIMATED CCS suppl fig 2 '!C927+1/'CALIBRATION  suppl fig 2'!$D$5)^0.5</f>
        <v>#DIV/0!</v>
      </c>
      <c r="H927" s="56">
        <f>D927-0.001*'CALIBRATION  suppl fig 2'!$D$4*A927^0.5</f>
        <v>0</v>
      </c>
      <c r="I927" s="56" t="e">
        <f>H927^'CALIBRATION  suppl fig 2'!$Q$15*ABS(B927)*(1/'ESTIMATED CCS suppl fig 2 '!C927+1/'CALIBRATION  suppl fig 2'!$D$5)^0.5</f>
        <v>#DIV/0!</v>
      </c>
    </row>
    <row r="928" spans="1:9">
      <c r="A928" s="52"/>
      <c r="B928" s="1"/>
      <c r="C928" s="1"/>
      <c r="D928" s="189"/>
      <c r="E928" s="187" t="e">
        <f>I928*'CALIBRATION  suppl fig 2'!$Q$17</f>
        <v>#DIV/0!</v>
      </c>
      <c r="F928" s="188" t="e">
        <f>(H928*'CALIBRATION  suppl fig 2'!$Q$32+'CALIBRATION  suppl fig 2'!$Q$33)*ABS(B928)*(1/'ESTIMATED CCS suppl fig 2 '!C928+1/'CALIBRATION  suppl fig 2'!$D$5)^0.5</f>
        <v>#DIV/0!</v>
      </c>
      <c r="H928" s="56">
        <f>D928-0.001*'CALIBRATION  suppl fig 2'!$D$4*A928^0.5</f>
        <v>0</v>
      </c>
      <c r="I928" s="56" t="e">
        <f>H928^'CALIBRATION  suppl fig 2'!$Q$15*ABS(B928)*(1/'ESTIMATED CCS suppl fig 2 '!C928+1/'CALIBRATION  suppl fig 2'!$D$5)^0.5</f>
        <v>#DIV/0!</v>
      </c>
    </row>
    <row r="929" spans="1:9">
      <c r="A929" s="52"/>
      <c r="B929" s="1"/>
      <c r="C929" s="1"/>
      <c r="D929" s="189"/>
      <c r="E929" s="187" t="e">
        <f>I929*'CALIBRATION  suppl fig 2'!$Q$17</f>
        <v>#DIV/0!</v>
      </c>
      <c r="F929" s="188" t="e">
        <f>(H929*'CALIBRATION  suppl fig 2'!$Q$32+'CALIBRATION  suppl fig 2'!$Q$33)*ABS(B929)*(1/'ESTIMATED CCS suppl fig 2 '!C929+1/'CALIBRATION  suppl fig 2'!$D$5)^0.5</f>
        <v>#DIV/0!</v>
      </c>
      <c r="H929" s="56">
        <f>D929-0.001*'CALIBRATION  suppl fig 2'!$D$4*A929^0.5</f>
        <v>0</v>
      </c>
      <c r="I929" s="56" t="e">
        <f>H929^'CALIBRATION  suppl fig 2'!$Q$15*ABS(B929)*(1/'ESTIMATED CCS suppl fig 2 '!C929+1/'CALIBRATION  suppl fig 2'!$D$5)^0.5</f>
        <v>#DIV/0!</v>
      </c>
    </row>
    <row r="930" spans="1:9">
      <c r="A930" s="52"/>
      <c r="B930" s="1"/>
      <c r="C930" s="1"/>
      <c r="D930" s="189"/>
      <c r="E930" s="187" t="e">
        <f>I930*'CALIBRATION  suppl fig 2'!$Q$17</f>
        <v>#DIV/0!</v>
      </c>
      <c r="F930" s="188" t="e">
        <f>(H930*'CALIBRATION  suppl fig 2'!$Q$32+'CALIBRATION  suppl fig 2'!$Q$33)*ABS(B930)*(1/'ESTIMATED CCS suppl fig 2 '!C930+1/'CALIBRATION  suppl fig 2'!$D$5)^0.5</f>
        <v>#DIV/0!</v>
      </c>
      <c r="H930" s="56">
        <f>D930-0.001*'CALIBRATION  suppl fig 2'!$D$4*A930^0.5</f>
        <v>0</v>
      </c>
      <c r="I930" s="56" t="e">
        <f>H930^'CALIBRATION  suppl fig 2'!$Q$15*ABS(B930)*(1/'ESTIMATED CCS suppl fig 2 '!C930+1/'CALIBRATION  suppl fig 2'!$D$5)^0.5</f>
        <v>#DIV/0!</v>
      </c>
    </row>
    <row r="931" spans="1:9">
      <c r="A931" s="52"/>
      <c r="B931" s="1"/>
      <c r="C931" s="1"/>
      <c r="D931" s="189"/>
      <c r="E931" s="187" t="e">
        <f>I931*'CALIBRATION  suppl fig 2'!$Q$17</f>
        <v>#DIV/0!</v>
      </c>
      <c r="F931" s="188" t="e">
        <f>(H931*'CALIBRATION  suppl fig 2'!$Q$32+'CALIBRATION  suppl fig 2'!$Q$33)*ABS(B931)*(1/'ESTIMATED CCS suppl fig 2 '!C931+1/'CALIBRATION  suppl fig 2'!$D$5)^0.5</f>
        <v>#DIV/0!</v>
      </c>
      <c r="H931" s="56">
        <f>D931-0.001*'CALIBRATION  suppl fig 2'!$D$4*A931^0.5</f>
        <v>0</v>
      </c>
      <c r="I931" s="56" t="e">
        <f>H931^'CALIBRATION  suppl fig 2'!$Q$15*ABS(B931)*(1/'ESTIMATED CCS suppl fig 2 '!C931+1/'CALIBRATION  suppl fig 2'!$D$5)^0.5</f>
        <v>#DIV/0!</v>
      </c>
    </row>
    <row r="932" spans="1:9">
      <c r="A932" s="52"/>
      <c r="B932" s="1"/>
      <c r="C932" s="1"/>
      <c r="D932" s="189"/>
      <c r="E932" s="187" t="e">
        <f>I932*'CALIBRATION  suppl fig 2'!$Q$17</f>
        <v>#DIV/0!</v>
      </c>
      <c r="F932" s="188" t="e">
        <f>(H932*'CALIBRATION  suppl fig 2'!$Q$32+'CALIBRATION  suppl fig 2'!$Q$33)*ABS(B932)*(1/'ESTIMATED CCS suppl fig 2 '!C932+1/'CALIBRATION  suppl fig 2'!$D$5)^0.5</f>
        <v>#DIV/0!</v>
      </c>
      <c r="H932" s="56">
        <f>D932-0.001*'CALIBRATION  suppl fig 2'!$D$4*A932^0.5</f>
        <v>0</v>
      </c>
      <c r="I932" s="56" t="e">
        <f>H932^'CALIBRATION  suppl fig 2'!$Q$15*ABS(B932)*(1/'ESTIMATED CCS suppl fig 2 '!C932+1/'CALIBRATION  suppl fig 2'!$D$5)^0.5</f>
        <v>#DIV/0!</v>
      </c>
    </row>
    <row r="933" spans="1:9">
      <c r="A933" s="52"/>
      <c r="B933" s="1"/>
      <c r="C933" s="1"/>
      <c r="D933" s="189"/>
      <c r="E933" s="187" t="e">
        <f>I933*'CALIBRATION  suppl fig 2'!$Q$17</f>
        <v>#DIV/0!</v>
      </c>
      <c r="F933" s="188" t="e">
        <f>(H933*'CALIBRATION  suppl fig 2'!$Q$32+'CALIBRATION  suppl fig 2'!$Q$33)*ABS(B933)*(1/'ESTIMATED CCS suppl fig 2 '!C933+1/'CALIBRATION  suppl fig 2'!$D$5)^0.5</f>
        <v>#DIV/0!</v>
      </c>
      <c r="H933" s="56">
        <f>D933-0.001*'CALIBRATION  suppl fig 2'!$D$4*A933^0.5</f>
        <v>0</v>
      </c>
      <c r="I933" s="56" t="e">
        <f>H933^'CALIBRATION  suppl fig 2'!$Q$15*ABS(B933)*(1/'ESTIMATED CCS suppl fig 2 '!C933+1/'CALIBRATION  suppl fig 2'!$D$5)^0.5</f>
        <v>#DIV/0!</v>
      </c>
    </row>
    <row r="934" spans="1:9">
      <c r="A934" s="52"/>
      <c r="B934" s="1"/>
      <c r="C934" s="1"/>
      <c r="D934" s="189"/>
      <c r="E934" s="187" t="e">
        <f>I934*'CALIBRATION  suppl fig 2'!$Q$17</f>
        <v>#DIV/0!</v>
      </c>
      <c r="F934" s="188" t="e">
        <f>(H934*'CALIBRATION  suppl fig 2'!$Q$32+'CALIBRATION  suppl fig 2'!$Q$33)*ABS(B934)*(1/'ESTIMATED CCS suppl fig 2 '!C934+1/'CALIBRATION  suppl fig 2'!$D$5)^0.5</f>
        <v>#DIV/0!</v>
      </c>
      <c r="H934" s="56">
        <f>D934-0.001*'CALIBRATION  suppl fig 2'!$D$4*A934^0.5</f>
        <v>0</v>
      </c>
      <c r="I934" s="56" t="e">
        <f>H934^'CALIBRATION  suppl fig 2'!$Q$15*ABS(B934)*(1/'ESTIMATED CCS suppl fig 2 '!C934+1/'CALIBRATION  suppl fig 2'!$D$5)^0.5</f>
        <v>#DIV/0!</v>
      </c>
    </row>
    <row r="935" spans="1:9">
      <c r="A935" s="52"/>
      <c r="B935" s="1"/>
      <c r="C935" s="1"/>
      <c r="D935" s="189"/>
      <c r="E935" s="187" t="e">
        <f>I935*'CALIBRATION  suppl fig 2'!$Q$17</f>
        <v>#DIV/0!</v>
      </c>
      <c r="F935" s="188" t="e">
        <f>(H935*'CALIBRATION  suppl fig 2'!$Q$32+'CALIBRATION  suppl fig 2'!$Q$33)*ABS(B935)*(1/'ESTIMATED CCS suppl fig 2 '!C935+1/'CALIBRATION  suppl fig 2'!$D$5)^0.5</f>
        <v>#DIV/0!</v>
      </c>
      <c r="H935" s="56">
        <f>D935-0.001*'CALIBRATION  suppl fig 2'!$D$4*A935^0.5</f>
        <v>0</v>
      </c>
      <c r="I935" s="56" t="e">
        <f>H935^'CALIBRATION  suppl fig 2'!$Q$15*ABS(B935)*(1/'ESTIMATED CCS suppl fig 2 '!C935+1/'CALIBRATION  suppl fig 2'!$D$5)^0.5</f>
        <v>#DIV/0!</v>
      </c>
    </row>
    <row r="936" spans="1:9">
      <c r="A936" s="52"/>
      <c r="B936" s="1"/>
      <c r="C936" s="1"/>
      <c r="D936" s="189"/>
      <c r="E936" s="187" t="e">
        <f>I936*'CALIBRATION  suppl fig 2'!$Q$17</f>
        <v>#DIV/0!</v>
      </c>
      <c r="F936" s="188" t="e">
        <f>(H936*'CALIBRATION  suppl fig 2'!$Q$32+'CALIBRATION  suppl fig 2'!$Q$33)*ABS(B936)*(1/'ESTIMATED CCS suppl fig 2 '!C936+1/'CALIBRATION  suppl fig 2'!$D$5)^0.5</f>
        <v>#DIV/0!</v>
      </c>
      <c r="H936" s="56">
        <f>D936-0.001*'CALIBRATION  suppl fig 2'!$D$4*A936^0.5</f>
        <v>0</v>
      </c>
      <c r="I936" s="56" t="e">
        <f>H936^'CALIBRATION  suppl fig 2'!$Q$15*ABS(B936)*(1/'ESTIMATED CCS suppl fig 2 '!C936+1/'CALIBRATION  suppl fig 2'!$D$5)^0.5</f>
        <v>#DIV/0!</v>
      </c>
    </row>
    <row r="937" spans="1:9">
      <c r="A937" s="52"/>
      <c r="B937" s="1"/>
      <c r="C937" s="1"/>
      <c r="D937" s="189"/>
      <c r="E937" s="187" t="e">
        <f>I937*'CALIBRATION  suppl fig 2'!$Q$17</f>
        <v>#DIV/0!</v>
      </c>
      <c r="F937" s="188" t="e">
        <f>(H937*'CALIBRATION  suppl fig 2'!$Q$32+'CALIBRATION  suppl fig 2'!$Q$33)*ABS(B937)*(1/'ESTIMATED CCS suppl fig 2 '!C937+1/'CALIBRATION  suppl fig 2'!$D$5)^0.5</f>
        <v>#DIV/0!</v>
      </c>
      <c r="H937" s="56">
        <f>D937-0.001*'CALIBRATION  suppl fig 2'!$D$4*A937^0.5</f>
        <v>0</v>
      </c>
      <c r="I937" s="56" t="e">
        <f>H937^'CALIBRATION  suppl fig 2'!$Q$15*ABS(B937)*(1/'ESTIMATED CCS suppl fig 2 '!C937+1/'CALIBRATION  suppl fig 2'!$D$5)^0.5</f>
        <v>#DIV/0!</v>
      </c>
    </row>
    <row r="938" spans="1:9">
      <c r="A938" s="52"/>
      <c r="B938" s="1"/>
      <c r="C938" s="1"/>
      <c r="D938" s="189"/>
      <c r="E938" s="187" t="e">
        <f>I938*'CALIBRATION  suppl fig 2'!$Q$17</f>
        <v>#DIV/0!</v>
      </c>
      <c r="F938" s="188" t="e">
        <f>(H938*'CALIBRATION  suppl fig 2'!$Q$32+'CALIBRATION  suppl fig 2'!$Q$33)*ABS(B938)*(1/'ESTIMATED CCS suppl fig 2 '!C938+1/'CALIBRATION  suppl fig 2'!$D$5)^0.5</f>
        <v>#DIV/0!</v>
      </c>
      <c r="H938" s="56">
        <f>D938-0.001*'CALIBRATION  suppl fig 2'!$D$4*A938^0.5</f>
        <v>0</v>
      </c>
      <c r="I938" s="56" t="e">
        <f>H938^'CALIBRATION  suppl fig 2'!$Q$15*ABS(B938)*(1/'ESTIMATED CCS suppl fig 2 '!C938+1/'CALIBRATION  suppl fig 2'!$D$5)^0.5</f>
        <v>#DIV/0!</v>
      </c>
    </row>
    <row r="939" spans="1:9">
      <c r="A939" s="52"/>
      <c r="B939" s="1"/>
      <c r="C939" s="1"/>
      <c r="D939" s="189"/>
      <c r="E939" s="187" t="e">
        <f>I939*'CALIBRATION  suppl fig 2'!$Q$17</f>
        <v>#DIV/0!</v>
      </c>
      <c r="F939" s="188" t="e">
        <f>(H939*'CALIBRATION  suppl fig 2'!$Q$32+'CALIBRATION  suppl fig 2'!$Q$33)*ABS(B939)*(1/'ESTIMATED CCS suppl fig 2 '!C939+1/'CALIBRATION  suppl fig 2'!$D$5)^0.5</f>
        <v>#DIV/0!</v>
      </c>
      <c r="H939" s="56">
        <f>D939-0.001*'CALIBRATION  suppl fig 2'!$D$4*A939^0.5</f>
        <v>0</v>
      </c>
      <c r="I939" s="56" t="e">
        <f>H939^'CALIBRATION  suppl fig 2'!$Q$15*ABS(B939)*(1/'ESTIMATED CCS suppl fig 2 '!C939+1/'CALIBRATION  suppl fig 2'!$D$5)^0.5</f>
        <v>#DIV/0!</v>
      </c>
    </row>
    <row r="940" spans="1:9">
      <c r="A940" s="52"/>
      <c r="B940" s="1"/>
      <c r="C940" s="1"/>
      <c r="D940" s="189"/>
      <c r="E940" s="187" t="e">
        <f>I940*'CALIBRATION  suppl fig 2'!$Q$17</f>
        <v>#DIV/0!</v>
      </c>
      <c r="F940" s="188" t="e">
        <f>(H940*'CALIBRATION  suppl fig 2'!$Q$32+'CALIBRATION  suppl fig 2'!$Q$33)*ABS(B940)*(1/'ESTIMATED CCS suppl fig 2 '!C940+1/'CALIBRATION  suppl fig 2'!$D$5)^0.5</f>
        <v>#DIV/0!</v>
      </c>
      <c r="H940" s="56">
        <f>D940-0.001*'CALIBRATION  suppl fig 2'!$D$4*A940^0.5</f>
        <v>0</v>
      </c>
      <c r="I940" s="56" t="e">
        <f>H940^'CALIBRATION  suppl fig 2'!$Q$15*ABS(B940)*(1/'ESTIMATED CCS suppl fig 2 '!C940+1/'CALIBRATION  suppl fig 2'!$D$5)^0.5</f>
        <v>#DIV/0!</v>
      </c>
    </row>
    <row r="941" spans="1:9">
      <c r="A941" s="52"/>
      <c r="B941" s="1"/>
      <c r="C941" s="1"/>
      <c r="D941" s="189"/>
      <c r="E941" s="187" t="e">
        <f>I941*'CALIBRATION  suppl fig 2'!$Q$17</f>
        <v>#DIV/0!</v>
      </c>
      <c r="F941" s="188" t="e">
        <f>(H941*'CALIBRATION  suppl fig 2'!$Q$32+'CALIBRATION  suppl fig 2'!$Q$33)*ABS(B941)*(1/'ESTIMATED CCS suppl fig 2 '!C941+1/'CALIBRATION  suppl fig 2'!$D$5)^0.5</f>
        <v>#DIV/0!</v>
      </c>
      <c r="H941" s="56">
        <f>D941-0.001*'CALIBRATION  suppl fig 2'!$D$4*A941^0.5</f>
        <v>0</v>
      </c>
      <c r="I941" s="56" t="e">
        <f>H941^'CALIBRATION  suppl fig 2'!$Q$15*ABS(B941)*(1/'ESTIMATED CCS suppl fig 2 '!C941+1/'CALIBRATION  suppl fig 2'!$D$5)^0.5</f>
        <v>#DIV/0!</v>
      </c>
    </row>
    <row r="942" spans="1:9">
      <c r="A942" s="52"/>
      <c r="B942" s="1"/>
      <c r="C942" s="1"/>
      <c r="D942" s="189"/>
      <c r="E942" s="187" t="e">
        <f>I942*'CALIBRATION  suppl fig 2'!$Q$17</f>
        <v>#DIV/0!</v>
      </c>
      <c r="F942" s="188" t="e">
        <f>(H942*'CALIBRATION  suppl fig 2'!$Q$32+'CALIBRATION  suppl fig 2'!$Q$33)*ABS(B942)*(1/'ESTIMATED CCS suppl fig 2 '!C942+1/'CALIBRATION  suppl fig 2'!$D$5)^0.5</f>
        <v>#DIV/0!</v>
      </c>
      <c r="H942" s="56">
        <f>D942-0.001*'CALIBRATION  suppl fig 2'!$D$4*A942^0.5</f>
        <v>0</v>
      </c>
      <c r="I942" s="56" t="e">
        <f>H942^'CALIBRATION  suppl fig 2'!$Q$15*ABS(B942)*(1/'ESTIMATED CCS suppl fig 2 '!C942+1/'CALIBRATION  suppl fig 2'!$D$5)^0.5</f>
        <v>#DIV/0!</v>
      </c>
    </row>
    <row r="943" spans="1:9">
      <c r="A943" s="52"/>
      <c r="B943" s="1"/>
      <c r="C943" s="1"/>
      <c r="D943" s="189"/>
      <c r="E943" s="187" t="e">
        <f>I943*'CALIBRATION  suppl fig 2'!$Q$17</f>
        <v>#DIV/0!</v>
      </c>
      <c r="F943" s="188" t="e">
        <f>(H943*'CALIBRATION  suppl fig 2'!$Q$32+'CALIBRATION  suppl fig 2'!$Q$33)*ABS(B943)*(1/'ESTIMATED CCS suppl fig 2 '!C943+1/'CALIBRATION  suppl fig 2'!$D$5)^0.5</f>
        <v>#DIV/0!</v>
      </c>
      <c r="H943" s="56">
        <f>D943-0.001*'CALIBRATION  suppl fig 2'!$D$4*A943^0.5</f>
        <v>0</v>
      </c>
      <c r="I943" s="56" t="e">
        <f>H943^'CALIBRATION  suppl fig 2'!$Q$15*ABS(B943)*(1/'ESTIMATED CCS suppl fig 2 '!C943+1/'CALIBRATION  suppl fig 2'!$D$5)^0.5</f>
        <v>#DIV/0!</v>
      </c>
    </row>
    <row r="944" spans="1:9">
      <c r="A944" s="52"/>
      <c r="B944" s="1"/>
      <c r="C944" s="1"/>
      <c r="D944" s="189"/>
      <c r="E944" s="187" t="e">
        <f>I944*'CALIBRATION  suppl fig 2'!$Q$17</f>
        <v>#DIV/0!</v>
      </c>
      <c r="F944" s="188" t="e">
        <f>(H944*'CALIBRATION  suppl fig 2'!$Q$32+'CALIBRATION  suppl fig 2'!$Q$33)*ABS(B944)*(1/'ESTIMATED CCS suppl fig 2 '!C944+1/'CALIBRATION  suppl fig 2'!$D$5)^0.5</f>
        <v>#DIV/0!</v>
      </c>
      <c r="H944" s="56">
        <f>D944-0.001*'CALIBRATION  suppl fig 2'!$D$4*A944^0.5</f>
        <v>0</v>
      </c>
      <c r="I944" s="56" t="e">
        <f>H944^'CALIBRATION  suppl fig 2'!$Q$15*ABS(B944)*(1/'ESTIMATED CCS suppl fig 2 '!C944+1/'CALIBRATION  suppl fig 2'!$D$5)^0.5</f>
        <v>#DIV/0!</v>
      </c>
    </row>
    <row r="945" spans="1:9">
      <c r="A945" s="52"/>
      <c r="B945" s="1"/>
      <c r="C945" s="1"/>
      <c r="D945" s="189"/>
      <c r="E945" s="187" t="e">
        <f>I945*'CALIBRATION  suppl fig 2'!$Q$17</f>
        <v>#DIV/0!</v>
      </c>
      <c r="F945" s="188" t="e">
        <f>(H945*'CALIBRATION  suppl fig 2'!$Q$32+'CALIBRATION  suppl fig 2'!$Q$33)*ABS(B945)*(1/'ESTIMATED CCS suppl fig 2 '!C945+1/'CALIBRATION  suppl fig 2'!$D$5)^0.5</f>
        <v>#DIV/0!</v>
      </c>
      <c r="H945" s="56">
        <f>D945-0.001*'CALIBRATION  suppl fig 2'!$D$4*A945^0.5</f>
        <v>0</v>
      </c>
      <c r="I945" s="56" t="e">
        <f>H945^'CALIBRATION  suppl fig 2'!$Q$15*ABS(B945)*(1/'ESTIMATED CCS suppl fig 2 '!C945+1/'CALIBRATION  suppl fig 2'!$D$5)^0.5</f>
        <v>#DIV/0!</v>
      </c>
    </row>
    <row r="946" spans="1:9">
      <c r="A946" s="52"/>
      <c r="B946" s="1"/>
      <c r="C946" s="1"/>
      <c r="D946" s="189"/>
      <c r="E946" s="187" t="e">
        <f>I946*'CALIBRATION  suppl fig 2'!$Q$17</f>
        <v>#DIV/0!</v>
      </c>
      <c r="F946" s="188" t="e">
        <f>(H946*'CALIBRATION  suppl fig 2'!$Q$32+'CALIBRATION  suppl fig 2'!$Q$33)*ABS(B946)*(1/'ESTIMATED CCS suppl fig 2 '!C946+1/'CALIBRATION  suppl fig 2'!$D$5)^0.5</f>
        <v>#DIV/0!</v>
      </c>
      <c r="H946" s="56">
        <f>D946-0.001*'CALIBRATION  suppl fig 2'!$D$4*A946^0.5</f>
        <v>0</v>
      </c>
      <c r="I946" s="56" t="e">
        <f>H946^'CALIBRATION  suppl fig 2'!$Q$15*ABS(B946)*(1/'ESTIMATED CCS suppl fig 2 '!C946+1/'CALIBRATION  suppl fig 2'!$D$5)^0.5</f>
        <v>#DIV/0!</v>
      </c>
    </row>
    <row r="947" spans="1:9">
      <c r="A947" s="52"/>
      <c r="B947" s="1"/>
      <c r="C947" s="1"/>
      <c r="D947" s="189"/>
      <c r="E947" s="187" t="e">
        <f>I947*'CALIBRATION  suppl fig 2'!$Q$17</f>
        <v>#DIV/0!</v>
      </c>
      <c r="F947" s="188" t="e">
        <f>(H947*'CALIBRATION  suppl fig 2'!$Q$32+'CALIBRATION  suppl fig 2'!$Q$33)*ABS(B947)*(1/'ESTIMATED CCS suppl fig 2 '!C947+1/'CALIBRATION  suppl fig 2'!$D$5)^0.5</f>
        <v>#DIV/0!</v>
      </c>
      <c r="H947" s="56">
        <f>D947-0.001*'CALIBRATION  suppl fig 2'!$D$4*A947^0.5</f>
        <v>0</v>
      </c>
      <c r="I947" s="56" t="e">
        <f>H947^'CALIBRATION  suppl fig 2'!$Q$15*ABS(B947)*(1/'ESTIMATED CCS suppl fig 2 '!C947+1/'CALIBRATION  suppl fig 2'!$D$5)^0.5</f>
        <v>#DIV/0!</v>
      </c>
    </row>
    <row r="948" spans="1:9">
      <c r="A948" s="52"/>
      <c r="B948" s="1"/>
      <c r="C948" s="1"/>
      <c r="D948" s="189"/>
      <c r="E948" s="187" t="e">
        <f>I948*'CALIBRATION  suppl fig 2'!$Q$17</f>
        <v>#DIV/0!</v>
      </c>
      <c r="F948" s="188" t="e">
        <f>(H948*'CALIBRATION  suppl fig 2'!$Q$32+'CALIBRATION  suppl fig 2'!$Q$33)*ABS(B948)*(1/'ESTIMATED CCS suppl fig 2 '!C948+1/'CALIBRATION  suppl fig 2'!$D$5)^0.5</f>
        <v>#DIV/0!</v>
      </c>
      <c r="H948" s="56">
        <f>D948-0.001*'CALIBRATION  suppl fig 2'!$D$4*A948^0.5</f>
        <v>0</v>
      </c>
      <c r="I948" s="56" t="e">
        <f>H948^'CALIBRATION  suppl fig 2'!$Q$15*ABS(B948)*(1/'ESTIMATED CCS suppl fig 2 '!C948+1/'CALIBRATION  suppl fig 2'!$D$5)^0.5</f>
        <v>#DIV/0!</v>
      </c>
    </row>
    <row r="949" spans="1:9">
      <c r="A949" s="52"/>
      <c r="B949" s="1"/>
      <c r="C949" s="1"/>
      <c r="D949" s="189"/>
      <c r="E949" s="187" t="e">
        <f>I949*'CALIBRATION  suppl fig 2'!$Q$17</f>
        <v>#DIV/0!</v>
      </c>
      <c r="F949" s="188" t="e">
        <f>(H949*'CALIBRATION  suppl fig 2'!$Q$32+'CALIBRATION  suppl fig 2'!$Q$33)*ABS(B949)*(1/'ESTIMATED CCS suppl fig 2 '!C949+1/'CALIBRATION  suppl fig 2'!$D$5)^0.5</f>
        <v>#DIV/0!</v>
      </c>
      <c r="H949" s="56">
        <f>D949-0.001*'CALIBRATION  suppl fig 2'!$D$4*A949^0.5</f>
        <v>0</v>
      </c>
      <c r="I949" s="56" t="e">
        <f>H949^'CALIBRATION  suppl fig 2'!$Q$15*ABS(B949)*(1/'ESTIMATED CCS suppl fig 2 '!C949+1/'CALIBRATION  suppl fig 2'!$D$5)^0.5</f>
        <v>#DIV/0!</v>
      </c>
    </row>
    <row r="950" spans="1:9">
      <c r="A950" s="52"/>
      <c r="B950" s="1"/>
      <c r="C950" s="1"/>
      <c r="D950" s="189"/>
      <c r="E950" s="187" t="e">
        <f>I950*'CALIBRATION  suppl fig 2'!$Q$17</f>
        <v>#DIV/0!</v>
      </c>
      <c r="F950" s="188" t="e">
        <f>(H950*'CALIBRATION  suppl fig 2'!$Q$32+'CALIBRATION  suppl fig 2'!$Q$33)*ABS(B950)*(1/'ESTIMATED CCS suppl fig 2 '!C950+1/'CALIBRATION  suppl fig 2'!$D$5)^0.5</f>
        <v>#DIV/0!</v>
      </c>
      <c r="H950" s="56">
        <f>D950-0.001*'CALIBRATION  suppl fig 2'!$D$4*A950^0.5</f>
        <v>0</v>
      </c>
      <c r="I950" s="56" t="e">
        <f>H950^'CALIBRATION  suppl fig 2'!$Q$15*ABS(B950)*(1/'ESTIMATED CCS suppl fig 2 '!C950+1/'CALIBRATION  suppl fig 2'!$D$5)^0.5</f>
        <v>#DIV/0!</v>
      </c>
    </row>
    <row r="951" spans="1:9">
      <c r="A951" s="52"/>
      <c r="B951" s="1"/>
      <c r="C951" s="1"/>
      <c r="D951" s="189"/>
      <c r="E951" s="187" t="e">
        <f>I951*'CALIBRATION  suppl fig 2'!$Q$17</f>
        <v>#DIV/0!</v>
      </c>
      <c r="F951" s="188" t="e">
        <f>(H951*'CALIBRATION  suppl fig 2'!$Q$32+'CALIBRATION  suppl fig 2'!$Q$33)*ABS(B951)*(1/'ESTIMATED CCS suppl fig 2 '!C951+1/'CALIBRATION  suppl fig 2'!$D$5)^0.5</f>
        <v>#DIV/0!</v>
      </c>
      <c r="H951" s="56">
        <f>D951-0.001*'CALIBRATION  suppl fig 2'!$D$4*A951^0.5</f>
        <v>0</v>
      </c>
      <c r="I951" s="56" t="e">
        <f>H951^'CALIBRATION  suppl fig 2'!$Q$15*ABS(B951)*(1/'ESTIMATED CCS suppl fig 2 '!C951+1/'CALIBRATION  suppl fig 2'!$D$5)^0.5</f>
        <v>#DIV/0!</v>
      </c>
    </row>
    <row r="952" spans="1:9">
      <c r="A952" s="52"/>
      <c r="B952" s="1"/>
      <c r="C952" s="1"/>
      <c r="D952" s="189"/>
      <c r="E952" s="187" t="e">
        <f>I952*'CALIBRATION  suppl fig 2'!$Q$17</f>
        <v>#DIV/0!</v>
      </c>
      <c r="F952" s="188" t="e">
        <f>(H952*'CALIBRATION  suppl fig 2'!$Q$32+'CALIBRATION  suppl fig 2'!$Q$33)*ABS(B952)*(1/'ESTIMATED CCS suppl fig 2 '!C952+1/'CALIBRATION  suppl fig 2'!$D$5)^0.5</f>
        <v>#DIV/0!</v>
      </c>
      <c r="H952" s="56">
        <f>D952-0.001*'CALIBRATION  suppl fig 2'!$D$4*A952^0.5</f>
        <v>0</v>
      </c>
      <c r="I952" s="56" t="e">
        <f>H952^'CALIBRATION  suppl fig 2'!$Q$15*ABS(B952)*(1/'ESTIMATED CCS suppl fig 2 '!C952+1/'CALIBRATION  suppl fig 2'!$D$5)^0.5</f>
        <v>#DIV/0!</v>
      </c>
    </row>
    <row r="953" spans="1:9">
      <c r="A953" s="52"/>
      <c r="B953" s="1"/>
      <c r="C953" s="1"/>
      <c r="D953" s="189"/>
      <c r="E953" s="187" t="e">
        <f>I953*'CALIBRATION  suppl fig 2'!$Q$17</f>
        <v>#DIV/0!</v>
      </c>
      <c r="F953" s="188" t="e">
        <f>(H953*'CALIBRATION  suppl fig 2'!$Q$32+'CALIBRATION  suppl fig 2'!$Q$33)*ABS(B953)*(1/'ESTIMATED CCS suppl fig 2 '!C953+1/'CALIBRATION  suppl fig 2'!$D$5)^0.5</f>
        <v>#DIV/0!</v>
      </c>
      <c r="H953" s="56">
        <f>D953-0.001*'CALIBRATION  suppl fig 2'!$D$4*A953^0.5</f>
        <v>0</v>
      </c>
      <c r="I953" s="56" t="e">
        <f>H953^'CALIBRATION  suppl fig 2'!$Q$15*ABS(B953)*(1/'ESTIMATED CCS suppl fig 2 '!C953+1/'CALIBRATION  suppl fig 2'!$D$5)^0.5</f>
        <v>#DIV/0!</v>
      </c>
    </row>
    <row r="954" spans="1:9">
      <c r="A954" s="52"/>
      <c r="B954" s="1"/>
      <c r="C954" s="1"/>
      <c r="D954" s="189"/>
      <c r="E954" s="187" t="e">
        <f>I954*'CALIBRATION  suppl fig 2'!$Q$17</f>
        <v>#DIV/0!</v>
      </c>
      <c r="F954" s="188" t="e">
        <f>(H954*'CALIBRATION  suppl fig 2'!$Q$32+'CALIBRATION  suppl fig 2'!$Q$33)*ABS(B954)*(1/'ESTIMATED CCS suppl fig 2 '!C954+1/'CALIBRATION  suppl fig 2'!$D$5)^0.5</f>
        <v>#DIV/0!</v>
      </c>
      <c r="H954" s="56">
        <f>D954-0.001*'CALIBRATION  suppl fig 2'!$D$4*A954^0.5</f>
        <v>0</v>
      </c>
      <c r="I954" s="56" t="e">
        <f>H954^'CALIBRATION  suppl fig 2'!$Q$15*ABS(B954)*(1/'ESTIMATED CCS suppl fig 2 '!C954+1/'CALIBRATION  suppl fig 2'!$D$5)^0.5</f>
        <v>#DIV/0!</v>
      </c>
    </row>
    <row r="955" spans="1:9">
      <c r="A955" s="52"/>
      <c r="B955" s="1"/>
      <c r="C955" s="1"/>
      <c r="D955" s="189"/>
      <c r="E955" s="187" t="e">
        <f>I955*'CALIBRATION  suppl fig 2'!$Q$17</f>
        <v>#DIV/0!</v>
      </c>
      <c r="F955" s="188" t="e">
        <f>(H955*'CALIBRATION  suppl fig 2'!$Q$32+'CALIBRATION  suppl fig 2'!$Q$33)*ABS(B955)*(1/'ESTIMATED CCS suppl fig 2 '!C955+1/'CALIBRATION  suppl fig 2'!$D$5)^0.5</f>
        <v>#DIV/0!</v>
      </c>
      <c r="H955" s="56">
        <f>D955-0.001*'CALIBRATION  suppl fig 2'!$D$4*A955^0.5</f>
        <v>0</v>
      </c>
      <c r="I955" s="56" t="e">
        <f>H955^'CALIBRATION  suppl fig 2'!$Q$15*ABS(B955)*(1/'ESTIMATED CCS suppl fig 2 '!C955+1/'CALIBRATION  suppl fig 2'!$D$5)^0.5</f>
        <v>#DIV/0!</v>
      </c>
    </row>
    <row r="956" spans="1:9">
      <c r="A956" s="52"/>
      <c r="B956" s="1"/>
      <c r="C956" s="1"/>
      <c r="D956" s="189"/>
      <c r="E956" s="187" t="e">
        <f>I956*'CALIBRATION  suppl fig 2'!$Q$17</f>
        <v>#DIV/0!</v>
      </c>
      <c r="F956" s="188" t="e">
        <f>(H956*'CALIBRATION  suppl fig 2'!$Q$32+'CALIBRATION  suppl fig 2'!$Q$33)*ABS(B956)*(1/'ESTIMATED CCS suppl fig 2 '!C956+1/'CALIBRATION  suppl fig 2'!$D$5)^0.5</f>
        <v>#DIV/0!</v>
      </c>
      <c r="H956" s="56">
        <f>D956-0.001*'CALIBRATION  suppl fig 2'!$D$4*A956^0.5</f>
        <v>0</v>
      </c>
      <c r="I956" s="56" t="e">
        <f>H956^'CALIBRATION  suppl fig 2'!$Q$15*ABS(B956)*(1/'ESTIMATED CCS suppl fig 2 '!C956+1/'CALIBRATION  suppl fig 2'!$D$5)^0.5</f>
        <v>#DIV/0!</v>
      </c>
    </row>
    <row r="957" spans="1:9">
      <c r="A957" s="52"/>
      <c r="B957" s="1"/>
      <c r="C957" s="1"/>
      <c r="D957" s="189"/>
      <c r="E957" s="187" t="e">
        <f>I957*'CALIBRATION  suppl fig 2'!$Q$17</f>
        <v>#DIV/0!</v>
      </c>
      <c r="F957" s="188" t="e">
        <f>(H957*'CALIBRATION  suppl fig 2'!$Q$32+'CALIBRATION  suppl fig 2'!$Q$33)*ABS(B957)*(1/'ESTIMATED CCS suppl fig 2 '!C957+1/'CALIBRATION  suppl fig 2'!$D$5)^0.5</f>
        <v>#DIV/0!</v>
      </c>
      <c r="H957" s="56">
        <f>D957-0.001*'CALIBRATION  suppl fig 2'!$D$4*A957^0.5</f>
        <v>0</v>
      </c>
      <c r="I957" s="56" t="e">
        <f>H957^'CALIBRATION  suppl fig 2'!$Q$15*ABS(B957)*(1/'ESTIMATED CCS suppl fig 2 '!C957+1/'CALIBRATION  suppl fig 2'!$D$5)^0.5</f>
        <v>#DIV/0!</v>
      </c>
    </row>
    <row r="958" spans="1:9">
      <c r="A958" s="52"/>
      <c r="B958" s="1"/>
      <c r="C958" s="1"/>
      <c r="D958" s="189"/>
      <c r="E958" s="187" t="e">
        <f>I958*'CALIBRATION  suppl fig 2'!$Q$17</f>
        <v>#DIV/0!</v>
      </c>
      <c r="F958" s="188" t="e">
        <f>(H958*'CALIBRATION  suppl fig 2'!$Q$32+'CALIBRATION  suppl fig 2'!$Q$33)*ABS(B958)*(1/'ESTIMATED CCS suppl fig 2 '!C958+1/'CALIBRATION  suppl fig 2'!$D$5)^0.5</f>
        <v>#DIV/0!</v>
      </c>
      <c r="H958" s="56">
        <f>D958-0.001*'CALIBRATION  suppl fig 2'!$D$4*A958^0.5</f>
        <v>0</v>
      </c>
      <c r="I958" s="56" t="e">
        <f>H958^'CALIBRATION  suppl fig 2'!$Q$15*ABS(B958)*(1/'ESTIMATED CCS suppl fig 2 '!C958+1/'CALIBRATION  suppl fig 2'!$D$5)^0.5</f>
        <v>#DIV/0!</v>
      </c>
    </row>
    <row r="959" spans="1:9">
      <c r="A959" s="52"/>
      <c r="B959" s="1"/>
      <c r="C959" s="1"/>
      <c r="D959" s="189"/>
      <c r="E959" s="187" t="e">
        <f>I959*'CALIBRATION  suppl fig 2'!$Q$17</f>
        <v>#DIV/0!</v>
      </c>
      <c r="F959" s="188" t="e">
        <f>(H959*'CALIBRATION  suppl fig 2'!$Q$32+'CALIBRATION  suppl fig 2'!$Q$33)*ABS(B959)*(1/'ESTIMATED CCS suppl fig 2 '!C959+1/'CALIBRATION  suppl fig 2'!$D$5)^0.5</f>
        <v>#DIV/0!</v>
      </c>
      <c r="H959" s="56">
        <f>D959-0.001*'CALIBRATION  suppl fig 2'!$D$4*A959^0.5</f>
        <v>0</v>
      </c>
      <c r="I959" s="56" t="e">
        <f>H959^'CALIBRATION  suppl fig 2'!$Q$15*ABS(B959)*(1/'ESTIMATED CCS suppl fig 2 '!C959+1/'CALIBRATION  suppl fig 2'!$D$5)^0.5</f>
        <v>#DIV/0!</v>
      </c>
    </row>
    <row r="960" spans="1:9">
      <c r="A960" s="52"/>
      <c r="B960" s="1"/>
      <c r="C960" s="1"/>
      <c r="D960" s="189"/>
      <c r="E960" s="187" t="e">
        <f>I960*'CALIBRATION  suppl fig 2'!$Q$17</f>
        <v>#DIV/0!</v>
      </c>
      <c r="F960" s="188" t="e">
        <f>(H960*'CALIBRATION  suppl fig 2'!$Q$32+'CALIBRATION  suppl fig 2'!$Q$33)*ABS(B960)*(1/'ESTIMATED CCS suppl fig 2 '!C960+1/'CALIBRATION  suppl fig 2'!$D$5)^0.5</f>
        <v>#DIV/0!</v>
      </c>
      <c r="H960" s="56">
        <f>D960-0.001*'CALIBRATION  suppl fig 2'!$D$4*A960^0.5</f>
        <v>0</v>
      </c>
      <c r="I960" s="56" t="e">
        <f>H960^'CALIBRATION  suppl fig 2'!$Q$15*ABS(B960)*(1/'ESTIMATED CCS suppl fig 2 '!C960+1/'CALIBRATION  suppl fig 2'!$D$5)^0.5</f>
        <v>#DIV/0!</v>
      </c>
    </row>
    <row r="961" spans="1:9">
      <c r="A961" s="52"/>
      <c r="B961" s="1"/>
      <c r="C961" s="1"/>
      <c r="D961" s="189"/>
      <c r="E961" s="187" t="e">
        <f>I961*'CALIBRATION  suppl fig 2'!$Q$17</f>
        <v>#DIV/0!</v>
      </c>
      <c r="F961" s="188" t="e">
        <f>(H961*'CALIBRATION  suppl fig 2'!$Q$32+'CALIBRATION  suppl fig 2'!$Q$33)*ABS(B961)*(1/'ESTIMATED CCS suppl fig 2 '!C961+1/'CALIBRATION  suppl fig 2'!$D$5)^0.5</f>
        <v>#DIV/0!</v>
      </c>
      <c r="H961" s="56">
        <f>D961-0.001*'CALIBRATION  suppl fig 2'!$D$4*A961^0.5</f>
        <v>0</v>
      </c>
      <c r="I961" s="56" t="e">
        <f>H961^'CALIBRATION  suppl fig 2'!$Q$15*ABS(B961)*(1/'ESTIMATED CCS suppl fig 2 '!C961+1/'CALIBRATION  suppl fig 2'!$D$5)^0.5</f>
        <v>#DIV/0!</v>
      </c>
    </row>
    <row r="962" spans="1:9">
      <c r="A962" s="52"/>
      <c r="B962" s="1"/>
      <c r="C962" s="1"/>
      <c r="D962" s="189"/>
      <c r="E962" s="187" t="e">
        <f>I962*'CALIBRATION  suppl fig 2'!$Q$17</f>
        <v>#DIV/0!</v>
      </c>
      <c r="F962" s="188" t="e">
        <f>(H962*'CALIBRATION  suppl fig 2'!$Q$32+'CALIBRATION  suppl fig 2'!$Q$33)*ABS(B962)*(1/'ESTIMATED CCS suppl fig 2 '!C962+1/'CALIBRATION  suppl fig 2'!$D$5)^0.5</f>
        <v>#DIV/0!</v>
      </c>
      <c r="H962" s="56">
        <f>D962-0.001*'CALIBRATION  suppl fig 2'!$D$4*A962^0.5</f>
        <v>0</v>
      </c>
      <c r="I962" s="56" t="e">
        <f>H962^'CALIBRATION  suppl fig 2'!$Q$15*ABS(B962)*(1/'ESTIMATED CCS suppl fig 2 '!C962+1/'CALIBRATION  suppl fig 2'!$D$5)^0.5</f>
        <v>#DIV/0!</v>
      </c>
    </row>
    <row r="963" spans="1:9">
      <c r="A963" s="52"/>
      <c r="B963" s="1"/>
      <c r="C963" s="1"/>
      <c r="D963" s="189"/>
      <c r="E963" s="187" t="e">
        <f>I963*'CALIBRATION  suppl fig 2'!$Q$17</f>
        <v>#DIV/0!</v>
      </c>
      <c r="F963" s="188" t="e">
        <f>(H963*'CALIBRATION  suppl fig 2'!$Q$32+'CALIBRATION  suppl fig 2'!$Q$33)*ABS(B963)*(1/'ESTIMATED CCS suppl fig 2 '!C963+1/'CALIBRATION  suppl fig 2'!$D$5)^0.5</f>
        <v>#DIV/0!</v>
      </c>
      <c r="H963" s="56">
        <f>D963-0.001*'CALIBRATION  suppl fig 2'!$D$4*A963^0.5</f>
        <v>0</v>
      </c>
      <c r="I963" s="56" t="e">
        <f>H963^'CALIBRATION  suppl fig 2'!$Q$15*ABS(B963)*(1/'ESTIMATED CCS suppl fig 2 '!C963+1/'CALIBRATION  suppl fig 2'!$D$5)^0.5</f>
        <v>#DIV/0!</v>
      </c>
    </row>
    <row r="964" spans="1:9">
      <c r="A964" s="52"/>
      <c r="B964" s="1"/>
      <c r="C964" s="1"/>
      <c r="D964" s="189"/>
      <c r="E964" s="187" t="e">
        <f>I964*'CALIBRATION  suppl fig 2'!$Q$17</f>
        <v>#DIV/0!</v>
      </c>
      <c r="F964" s="188" t="e">
        <f>(H964*'CALIBRATION  suppl fig 2'!$Q$32+'CALIBRATION  suppl fig 2'!$Q$33)*ABS(B964)*(1/'ESTIMATED CCS suppl fig 2 '!C964+1/'CALIBRATION  suppl fig 2'!$D$5)^0.5</f>
        <v>#DIV/0!</v>
      </c>
      <c r="H964" s="56">
        <f>D964-0.001*'CALIBRATION  suppl fig 2'!$D$4*A964^0.5</f>
        <v>0</v>
      </c>
      <c r="I964" s="56" t="e">
        <f>H964^'CALIBRATION  suppl fig 2'!$Q$15*ABS(B964)*(1/'ESTIMATED CCS suppl fig 2 '!C964+1/'CALIBRATION  suppl fig 2'!$D$5)^0.5</f>
        <v>#DIV/0!</v>
      </c>
    </row>
    <row r="965" spans="1:9">
      <c r="A965" s="52"/>
      <c r="B965" s="1"/>
      <c r="C965" s="1"/>
      <c r="D965" s="189"/>
      <c r="E965" s="187" t="e">
        <f>I965*'CALIBRATION  suppl fig 2'!$Q$17</f>
        <v>#DIV/0!</v>
      </c>
      <c r="F965" s="188" t="e">
        <f>(H965*'CALIBRATION  suppl fig 2'!$Q$32+'CALIBRATION  suppl fig 2'!$Q$33)*ABS(B965)*(1/'ESTIMATED CCS suppl fig 2 '!C965+1/'CALIBRATION  suppl fig 2'!$D$5)^0.5</f>
        <v>#DIV/0!</v>
      </c>
      <c r="H965" s="56">
        <f>D965-0.001*'CALIBRATION  suppl fig 2'!$D$4*A965^0.5</f>
        <v>0</v>
      </c>
      <c r="I965" s="56" t="e">
        <f>H965^'CALIBRATION  suppl fig 2'!$Q$15*ABS(B965)*(1/'ESTIMATED CCS suppl fig 2 '!C965+1/'CALIBRATION  suppl fig 2'!$D$5)^0.5</f>
        <v>#DIV/0!</v>
      </c>
    </row>
    <row r="966" spans="1:9">
      <c r="A966" s="52"/>
      <c r="B966" s="1"/>
      <c r="C966" s="1"/>
      <c r="D966" s="189"/>
      <c r="E966" s="187" t="e">
        <f>I966*'CALIBRATION  suppl fig 2'!$Q$17</f>
        <v>#DIV/0!</v>
      </c>
      <c r="F966" s="188" t="e">
        <f>(H966*'CALIBRATION  suppl fig 2'!$Q$32+'CALIBRATION  suppl fig 2'!$Q$33)*ABS(B966)*(1/'ESTIMATED CCS suppl fig 2 '!C966+1/'CALIBRATION  suppl fig 2'!$D$5)^0.5</f>
        <v>#DIV/0!</v>
      </c>
      <c r="H966" s="56">
        <f>D966-0.001*'CALIBRATION  suppl fig 2'!$D$4*A966^0.5</f>
        <v>0</v>
      </c>
      <c r="I966" s="56" t="e">
        <f>H966^'CALIBRATION  suppl fig 2'!$Q$15*ABS(B966)*(1/'ESTIMATED CCS suppl fig 2 '!C966+1/'CALIBRATION  suppl fig 2'!$D$5)^0.5</f>
        <v>#DIV/0!</v>
      </c>
    </row>
    <row r="967" spans="1:9">
      <c r="A967" s="52"/>
      <c r="B967" s="1"/>
      <c r="C967" s="1"/>
      <c r="D967" s="189"/>
      <c r="E967" s="187" t="e">
        <f>I967*'CALIBRATION  suppl fig 2'!$Q$17</f>
        <v>#DIV/0!</v>
      </c>
      <c r="F967" s="188" t="e">
        <f>(H967*'CALIBRATION  suppl fig 2'!$Q$32+'CALIBRATION  suppl fig 2'!$Q$33)*ABS(B967)*(1/'ESTIMATED CCS suppl fig 2 '!C967+1/'CALIBRATION  suppl fig 2'!$D$5)^0.5</f>
        <v>#DIV/0!</v>
      </c>
      <c r="H967" s="56">
        <f>D967-0.001*'CALIBRATION  suppl fig 2'!$D$4*A967^0.5</f>
        <v>0</v>
      </c>
      <c r="I967" s="56" t="e">
        <f>H967^'CALIBRATION  suppl fig 2'!$Q$15*ABS(B967)*(1/'ESTIMATED CCS suppl fig 2 '!C967+1/'CALIBRATION  suppl fig 2'!$D$5)^0.5</f>
        <v>#DIV/0!</v>
      </c>
    </row>
    <row r="968" spans="1:9">
      <c r="A968" s="52"/>
      <c r="B968" s="1"/>
      <c r="C968" s="1"/>
      <c r="D968" s="189"/>
      <c r="E968" s="187" t="e">
        <f>I968*'CALIBRATION  suppl fig 2'!$Q$17</f>
        <v>#DIV/0!</v>
      </c>
      <c r="F968" s="188" t="e">
        <f>(H968*'CALIBRATION  suppl fig 2'!$Q$32+'CALIBRATION  suppl fig 2'!$Q$33)*ABS(B968)*(1/'ESTIMATED CCS suppl fig 2 '!C968+1/'CALIBRATION  suppl fig 2'!$D$5)^0.5</f>
        <v>#DIV/0!</v>
      </c>
      <c r="H968" s="56">
        <f>D968-0.001*'CALIBRATION  suppl fig 2'!$D$4*A968^0.5</f>
        <v>0</v>
      </c>
      <c r="I968" s="56" t="e">
        <f>H968^'CALIBRATION  suppl fig 2'!$Q$15*ABS(B968)*(1/'ESTIMATED CCS suppl fig 2 '!C968+1/'CALIBRATION  suppl fig 2'!$D$5)^0.5</f>
        <v>#DIV/0!</v>
      </c>
    </row>
    <row r="969" spans="1:9">
      <c r="A969" s="52"/>
      <c r="B969" s="1"/>
      <c r="C969" s="1"/>
      <c r="D969" s="189"/>
      <c r="E969" s="187" t="e">
        <f>I969*'CALIBRATION  suppl fig 2'!$Q$17</f>
        <v>#DIV/0!</v>
      </c>
      <c r="F969" s="188" t="e">
        <f>(H969*'CALIBRATION  suppl fig 2'!$Q$32+'CALIBRATION  suppl fig 2'!$Q$33)*ABS(B969)*(1/'ESTIMATED CCS suppl fig 2 '!C969+1/'CALIBRATION  suppl fig 2'!$D$5)^0.5</f>
        <v>#DIV/0!</v>
      </c>
      <c r="H969" s="56">
        <f>D969-0.001*'CALIBRATION  suppl fig 2'!$D$4*A969^0.5</f>
        <v>0</v>
      </c>
      <c r="I969" s="56" t="e">
        <f>H969^'CALIBRATION  suppl fig 2'!$Q$15*ABS(B969)*(1/'ESTIMATED CCS suppl fig 2 '!C969+1/'CALIBRATION  suppl fig 2'!$D$5)^0.5</f>
        <v>#DIV/0!</v>
      </c>
    </row>
    <row r="970" spans="1:9">
      <c r="A970" s="52"/>
      <c r="B970" s="1"/>
      <c r="C970" s="1"/>
      <c r="D970" s="189"/>
      <c r="E970" s="187" t="e">
        <f>I970*'CALIBRATION  suppl fig 2'!$Q$17</f>
        <v>#DIV/0!</v>
      </c>
      <c r="F970" s="188" t="e">
        <f>(H970*'CALIBRATION  suppl fig 2'!$Q$32+'CALIBRATION  suppl fig 2'!$Q$33)*ABS(B970)*(1/'ESTIMATED CCS suppl fig 2 '!C970+1/'CALIBRATION  suppl fig 2'!$D$5)^0.5</f>
        <v>#DIV/0!</v>
      </c>
      <c r="H970" s="56">
        <f>D970-0.001*'CALIBRATION  suppl fig 2'!$D$4*A970^0.5</f>
        <v>0</v>
      </c>
      <c r="I970" s="56" t="e">
        <f>H970^'CALIBRATION  suppl fig 2'!$Q$15*ABS(B970)*(1/'ESTIMATED CCS suppl fig 2 '!C970+1/'CALIBRATION  suppl fig 2'!$D$5)^0.5</f>
        <v>#DIV/0!</v>
      </c>
    </row>
    <row r="971" spans="1:9">
      <c r="A971" s="52"/>
      <c r="B971" s="1"/>
      <c r="C971" s="1"/>
      <c r="D971" s="189"/>
      <c r="E971" s="187" t="e">
        <f>I971*'CALIBRATION  suppl fig 2'!$Q$17</f>
        <v>#DIV/0!</v>
      </c>
      <c r="F971" s="188" t="e">
        <f>(H971*'CALIBRATION  suppl fig 2'!$Q$32+'CALIBRATION  suppl fig 2'!$Q$33)*ABS(B971)*(1/'ESTIMATED CCS suppl fig 2 '!C971+1/'CALIBRATION  suppl fig 2'!$D$5)^0.5</f>
        <v>#DIV/0!</v>
      </c>
      <c r="H971" s="56">
        <f>D971-0.001*'CALIBRATION  suppl fig 2'!$D$4*A971^0.5</f>
        <v>0</v>
      </c>
      <c r="I971" s="56" t="e">
        <f>H971^'CALIBRATION  suppl fig 2'!$Q$15*ABS(B971)*(1/'ESTIMATED CCS suppl fig 2 '!C971+1/'CALIBRATION  suppl fig 2'!$D$5)^0.5</f>
        <v>#DIV/0!</v>
      </c>
    </row>
    <row r="972" spans="1:9">
      <c r="A972" s="52"/>
      <c r="B972" s="1"/>
      <c r="C972" s="1"/>
      <c r="D972" s="189"/>
      <c r="E972" s="187" t="e">
        <f>I972*'CALIBRATION  suppl fig 2'!$Q$17</f>
        <v>#DIV/0!</v>
      </c>
      <c r="F972" s="188" t="e">
        <f>(H972*'CALIBRATION  suppl fig 2'!$Q$32+'CALIBRATION  suppl fig 2'!$Q$33)*ABS(B972)*(1/'ESTIMATED CCS suppl fig 2 '!C972+1/'CALIBRATION  suppl fig 2'!$D$5)^0.5</f>
        <v>#DIV/0!</v>
      </c>
      <c r="H972" s="56">
        <f>D972-0.001*'CALIBRATION  suppl fig 2'!$D$4*A972^0.5</f>
        <v>0</v>
      </c>
      <c r="I972" s="56" t="e">
        <f>H972^'CALIBRATION  suppl fig 2'!$Q$15*ABS(B972)*(1/'ESTIMATED CCS suppl fig 2 '!C972+1/'CALIBRATION  suppl fig 2'!$D$5)^0.5</f>
        <v>#DIV/0!</v>
      </c>
    </row>
    <row r="973" spans="1:9">
      <c r="A973" s="52"/>
      <c r="B973" s="1"/>
      <c r="C973" s="1"/>
      <c r="D973" s="189"/>
      <c r="E973" s="187" t="e">
        <f>I973*'CALIBRATION  suppl fig 2'!$Q$17</f>
        <v>#DIV/0!</v>
      </c>
      <c r="F973" s="188" t="e">
        <f>(H973*'CALIBRATION  suppl fig 2'!$Q$32+'CALIBRATION  suppl fig 2'!$Q$33)*ABS(B973)*(1/'ESTIMATED CCS suppl fig 2 '!C973+1/'CALIBRATION  suppl fig 2'!$D$5)^0.5</f>
        <v>#DIV/0!</v>
      </c>
      <c r="H973" s="56">
        <f>D973-0.001*'CALIBRATION  suppl fig 2'!$D$4*A973^0.5</f>
        <v>0</v>
      </c>
      <c r="I973" s="56" t="e">
        <f>H973^'CALIBRATION  suppl fig 2'!$Q$15*ABS(B973)*(1/'ESTIMATED CCS suppl fig 2 '!C973+1/'CALIBRATION  suppl fig 2'!$D$5)^0.5</f>
        <v>#DIV/0!</v>
      </c>
    </row>
    <row r="974" spans="1:9">
      <c r="A974" s="52"/>
      <c r="B974" s="1"/>
      <c r="C974" s="1"/>
      <c r="D974" s="189"/>
      <c r="E974" s="187" t="e">
        <f>I974*'CALIBRATION  suppl fig 2'!$Q$17</f>
        <v>#DIV/0!</v>
      </c>
      <c r="F974" s="188" t="e">
        <f>(H974*'CALIBRATION  suppl fig 2'!$Q$32+'CALIBRATION  suppl fig 2'!$Q$33)*ABS(B974)*(1/'ESTIMATED CCS suppl fig 2 '!C974+1/'CALIBRATION  suppl fig 2'!$D$5)^0.5</f>
        <v>#DIV/0!</v>
      </c>
      <c r="H974" s="56">
        <f>D974-0.001*'CALIBRATION  suppl fig 2'!$D$4*A974^0.5</f>
        <v>0</v>
      </c>
      <c r="I974" s="56" t="e">
        <f>H974^'CALIBRATION  suppl fig 2'!$Q$15*ABS(B974)*(1/'ESTIMATED CCS suppl fig 2 '!C974+1/'CALIBRATION  suppl fig 2'!$D$5)^0.5</f>
        <v>#DIV/0!</v>
      </c>
    </row>
    <row r="975" spans="1:9">
      <c r="A975" s="52"/>
      <c r="B975" s="1"/>
      <c r="C975" s="1"/>
      <c r="D975" s="189"/>
      <c r="E975" s="187" t="e">
        <f>I975*'CALIBRATION  suppl fig 2'!$Q$17</f>
        <v>#DIV/0!</v>
      </c>
      <c r="F975" s="188" t="e">
        <f>(H975*'CALIBRATION  suppl fig 2'!$Q$32+'CALIBRATION  suppl fig 2'!$Q$33)*ABS(B975)*(1/'ESTIMATED CCS suppl fig 2 '!C975+1/'CALIBRATION  suppl fig 2'!$D$5)^0.5</f>
        <v>#DIV/0!</v>
      </c>
      <c r="H975" s="56">
        <f>D975-0.001*'CALIBRATION  suppl fig 2'!$D$4*A975^0.5</f>
        <v>0</v>
      </c>
      <c r="I975" s="56" t="e">
        <f>H975^'CALIBRATION  suppl fig 2'!$Q$15*ABS(B975)*(1/'ESTIMATED CCS suppl fig 2 '!C975+1/'CALIBRATION  suppl fig 2'!$D$5)^0.5</f>
        <v>#DIV/0!</v>
      </c>
    </row>
    <row r="976" spans="1:9">
      <c r="A976" s="52"/>
      <c r="B976" s="1"/>
      <c r="C976" s="1"/>
      <c r="D976" s="189"/>
      <c r="E976" s="187" t="e">
        <f>I976*'CALIBRATION  suppl fig 2'!$Q$17</f>
        <v>#DIV/0!</v>
      </c>
      <c r="F976" s="188" t="e">
        <f>(H976*'CALIBRATION  suppl fig 2'!$Q$32+'CALIBRATION  suppl fig 2'!$Q$33)*ABS(B976)*(1/'ESTIMATED CCS suppl fig 2 '!C976+1/'CALIBRATION  suppl fig 2'!$D$5)^0.5</f>
        <v>#DIV/0!</v>
      </c>
      <c r="H976" s="56">
        <f>D976-0.001*'CALIBRATION  suppl fig 2'!$D$4*A976^0.5</f>
        <v>0</v>
      </c>
      <c r="I976" s="56" t="e">
        <f>H976^'CALIBRATION  suppl fig 2'!$Q$15*ABS(B976)*(1/'ESTIMATED CCS suppl fig 2 '!C976+1/'CALIBRATION  suppl fig 2'!$D$5)^0.5</f>
        <v>#DIV/0!</v>
      </c>
    </row>
    <row r="977" spans="1:9">
      <c r="A977" s="52"/>
      <c r="B977" s="1"/>
      <c r="C977" s="1"/>
      <c r="D977" s="189"/>
      <c r="E977" s="187" t="e">
        <f>I977*'CALIBRATION  suppl fig 2'!$Q$17</f>
        <v>#DIV/0!</v>
      </c>
      <c r="F977" s="188" t="e">
        <f>(H977*'CALIBRATION  suppl fig 2'!$Q$32+'CALIBRATION  suppl fig 2'!$Q$33)*ABS(B977)*(1/'ESTIMATED CCS suppl fig 2 '!C977+1/'CALIBRATION  suppl fig 2'!$D$5)^0.5</f>
        <v>#DIV/0!</v>
      </c>
      <c r="H977" s="56">
        <f>D977-0.001*'CALIBRATION  suppl fig 2'!$D$4*A977^0.5</f>
        <v>0</v>
      </c>
      <c r="I977" s="56" t="e">
        <f>H977^'CALIBRATION  suppl fig 2'!$Q$15*ABS(B977)*(1/'ESTIMATED CCS suppl fig 2 '!C977+1/'CALIBRATION  suppl fig 2'!$D$5)^0.5</f>
        <v>#DIV/0!</v>
      </c>
    </row>
    <row r="978" spans="1:9">
      <c r="A978" s="52"/>
      <c r="B978" s="1"/>
      <c r="C978" s="1"/>
      <c r="D978" s="189"/>
      <c r="E978" s="187" t="e">
        <f>I978*'CALIBRATION  suppl fig 2'!$Q$17</f>
        <v>#DIV/0!</v>
      </c>
      <c r="F978" s="188" t="e">
        <f>(H978*'CALIBRATION  suppl fig 2'!$Q$32+'CALIBRATION  suppl fig 2'!$Q$33)*ABS(B978)*(1/'ESTIMATED CCS suppl fig 2 '!C978+1/'CALIBRATION  suppl fig 2'!$D$5)^0.5</f>
        <v>#DIV/0!</v>
      </c>
      <c r="H978" s="56">
        <f>D978-0.001*'CALIBRATION  suppl fig 2'!$D$4*A978^0.5</f>
        <v>0</v>
      </c>
      <c r="I978" s="56" t="e">
        <f>H978^'CALIBRATION  suppl fig 2'!$Q$15*ABS(B978)*(1/'ESTIMATED CCS suppl fig 2 '!C978+1/'CALIBRATION  suppl fig 2'!$D$5)^0.5</f>
        <v>#DIV/0!</v>
      </c>
    </row>
    <row r="979" spans="1:9">
      <c r="A979" s="52"/>
      <c r="B979" s="1"/>
      <c r="C979" s="1"/>
      <c r="D979" s="189"/>
      <c r="E979" s="187" t="e">
        <f>I979*'CALIBRATION  suppl fig 2'!$Q$17</f>
        <v>#DIV/0!</v>
      </c>
      <c r="F979" s="188" t="e">
        <f>(H979*'CALIBRATION  suppl fig 2'!$Q$32+'CALIBRATION  suppl fig 2'!$Q$33)*ABS(B979)*(1/'ESTIMATED CCS suppl fig 2 '!C979+1/'CALIBRATION  suppl fig 2'!$D$5)^0.5</f>
        <v>#DIV/0!</v>
      </c>
      <c r="H979" s="56">
        <f>D979-0.001*'CALIBRATION  suppl fig 2'!$D$4*A979^0.5</f>
        <v>0</v>
      </c>
      <c r="I979" s="56" t="e">
        <f>H979^'CALIBRATION  suppl fig 2'!$Q$15*ABS(B979)*(1/'ESTIMATED CCS suppl fig 2 '!C979+1/'CALIBRATION  suppl fig 2'!$D$5)^0.5</f>
        <v>#DIV/0!</v>
      </c>
    </row>
    <row r="980" spans="1:9">
      <c r="A980" s="52"/>
      <c r="B980" s="1"/>
      <c r="C980" s="1"/>
      <c r="D980" s="189"/>
      <c r="E980" s="187" t="e">
        <f>I980*'CALIBRATION  suppl fig 2'!$Q$17</f>
        <v>#DIV/0!</v>
      </c>
      <c r="F980" s="188" t="e">
        <f>(H980*'CALIBRATION  suppl fig 2'!$Q$32+'CALIBRATION  suppl fig 2'!$Q$33)*ABS(B980)*(1/'ESTIMATED CCS suppl fig 2 '!C980+1/'CALIBRATION  suppl fig 2'!$D$5)^0.5</f>
        <v>#DIV/0!</v>
      </c>
      <c r="H980" s="56">
        <f>D980-0.001*'CALIBRATION  suppl fig 2'!$D$4*A980^0.5</f>
        <v>0</v>
      </c>
      <c r="I980" s="56" t="e">
        <f>H980^'CALIBRATION  suppl fig 2'!$Q$15*ABS(B980)*(1/'ESTIMATED CCS suppl fig 2 '!C980+1/'CALIBRATION  suppl fig 2'!$D$5)^0.5</f>
        <v>#DIV/0!</v>
      </c>
    </row>
    <row r="981" spans="1:9">
      <c r="A981" s="52"/>
      <c r="B981" s="1"/>
      <c r="C981" s="1"/>
      <c r="D981" s="189"/>
      <c r="E981" s="187" t="e">
        <f>I981*'CALIBRATION  suppl fig 2'!$Q$17</f>
        <v>#DIV/0!</v>
      </c>
      <c r="F981" s="188" t="e">
        <f>(H981*'CALIBRATION  suppl fig 2'!$Q$32+'CALIBRATION  suppl fig 2'!$Q$33)*ABS(B981)*(1/'ESTIMATED CCS suppl fig 2 '!C981+1/'CALIBRATION  suppl fig 2'!$D$5)^0.5</f>
        <v>#DIV/0!</v>
      </c>
      <c r="H981" s="56">
        <f>D981-0.001*'CALIBRATION  suppl fig 2'!$D$4*A981^0.5</f>
        <v>0</v>
      </c>
      <c r="I981" s="56" t="e">
        <f>H981^'CALIBRATION  suppl fig 2'!$Q$15*ABS(B981)*(1/'ESTIMATED CCS suppl fig 2 '!C981+1/'CALIBRATION  suppl fig 2'!$D$5)^0.5</f>
        <v>#DIV/0!</v>
      </c>
    </row>
    <row r="982" spans="1:9">
      <c r="A982" s="52"/>
      <c r="B982" s="1"/>
      <c r="C982" s="1"/>
      <c r="D982" s="189"/>
      <c r="E982" s="187" t="e">
        <f>I982*'CALIBRATION  suppl fig 2'!$Q$17</f>
        <v>#DIV/0!</v>
      </c>
      <c r="F982" s="188" t="e">
        <f>(H982*'CALIBRATION  suppl fig 2'!$Q$32+'CALIBRATION  suppl fig 2'!$Q$33)*ABS(B982)*(1/'ESTIMATED CCS suppl fig 2 '!C982+1/'CALIBRATION  suppl fig 2'!$D$5)^0.5</f>
        <v>#DIV/0!</v>
      </c>
      <c r="H982" s="56">
        <f>D982-0.001*'CALIBRATION  suppl fig 2'!$D$4*A982^0.5</f>
        <v>0</v>
      </c>
      <c r="I982" s="56" t="e">
        <f>H982^'CALIBRATION  suppl fig 2'!$Q$15*ABS(B982)*(1/'ESTIMATED CCS suppl fig 2 '!C982+1/'CALIBRATION  suppl fig 2'!$D$5)^0.5</f>
        <v>#DIV/0!</v>
      </c>
    </row>
    <row r="983" spans="1:9">
      <c r="A983" s="52"/>
      <c r="B983" s="1"/>
      <c r="C983" s="1"/>
      <c r="D983" s="189"/>
      <c r="E983" s="187" t="e">
        <f>I983*'CALIBRATION  suppl fig 2'!$Q$17</f>
        <v>#DIV/0!</v>
      </c>
      <c r="F983" s="188" t="e">
        <f>(H983*'CALIBRATION  suppl fig 2'!$Q$32+'CALIBRATION  suppl fig 2'!$Q$33)*ABS(B983)*(1/'ESTIMATED CCS suppl fig 2 '!C983+1/'CALIBRATION  suppl fig 2'!$D$5)^0.5</f>
        <v>#DIV/0!</v>
      </c>
      <c r="H983" s="56">
        <f>D983-0.001*'CALIBRATION  suppl fig 2'!$D$4*A983^0.5</f>
        <v>0</v>
      </c>
      <c r="I983" s="56" t="e">
        <f>H983^'CALIBRATION  suppl fig 2'!$Q$15*ABS(B983)*(1/'ESTIMATED CCS suppl fig 2 '!C983+1/'CALIBRATION  suppl fig 2'!$D$5)^0.5</f>
        <v>#DIV/0!</v>
      </c>
    </row>
    <row r="984" spans="1:9">
      <c r="A984" s="52"/>
      <c r="B984" s="1"/>
      <c r="C984" s="1"/>
      <c r="D984" s="189"/>
      <c r="E984" s="187" t="e">
        <f>I984*'CALIBRATION  suppl fig 2'!$Q$17</f>
        <v>#DIV/0!</v>
      </c>
      <c r="F984" s="188" t="e">
        <f>(H984*'CALIBRATION  suppl fig 2'!$Q$32+'CALIBRATION  suppl fig 2'!$Q$33)*ABS(B984)*(1/'ESTIMATED CCS suppl fig 2 '!C984+1/'CALIBRATION  suppl fig 2'!$D$5)^0.5</f>
        <v>#DIV/0!</v>
      </c>
      <c r="H984" s="56">
        <f>D984-0.001*'CALIBRATION  suppl fig 2'!$D$4*A984^0.5</f>
        <v>0</v>
      </c>
      <c r="I984" s="56" t="e">
        <f>H984^'CALIBRATION  suppl fig 2'!$Q$15*ABS(B984)*(1/'ESTIMATED CCS suppl fig 2 '!C984+1/'CALIBRATION  suppl fig 2'!$D$5)^0.5</f>
        <v>#DIV/0!</v>
      </c>
    </row>
    <row r="985" spans="1:9">
      <c r="A985" s="52"/>
      <c r="B985" s="1"/>
      <c r="C985" s="1"/>
      <c r="D985" s="189"/>
      <c r="E985" s="187" t="e">
        <f>I985*'CALIBRATION  suppl fig 2'!$Q$17</f>
        <v>#DIV/0!</v>
      </c>
      <c r="F985" s="188" t="e">
        <f>(H985*'CALIBRATION  suppl fig 2'!$Q$32+'CALIBRATION  suppl fig 2'!$Q$33)*ABS(B985)*(1/'ESTIMATED CCS suppl fig 2 '!C985+1/'CALIBRATION  suppl fig 2'!$D$5)^0.5</f>
        <v>#DIV/0!</v>
      </c>
      <c r="H985" s="56">
        <f>D985-0.001*'CALIBRATION  suppl fig 2'!$D$4*A985^0.5</f>
        <v>0</v>
      </c>
      <c r="I985" s="56" t="e">
        <f>H985^'CALIBRATION  suppl fig 2'!$Q$15*ABS(B985)*(1/'ESTIMATED CCS suppl fig 2 '!C985+1/'CALIBRATION  suppl fig 2'!$D$5)^0.5</f>
        <v>#DIV/0!</v>
      </c>
    </row>
    <row r="986" spans="1:9">
      <c r="A986" s="52"/>
      <c r="B986" s="1"/>
      <c r="C986" s="1"/>
      <c r="D986" s="189"/>
      <c r="E986" s="187" t="e">
        <f>I986*'CALIBRATION  suppl fig 2'!$Q$17</f>
        <v>#DIV/0!</v>
      </c>
      <c r="F986" s="188" t="e">
        <f>(H986*'CALIBRATION  suppl fig 2'!$Q$32+'CALIBRATION  suppl fig 2'!$Q$33)*ABS(B986)*(1/'ESTIMATED CCS suppl fig 2 '!C986+1/'CALIBRATION  suppl fig 2'!$D$5)^0.5</f>
        <v>#DIV/0!</v>
      </c>
      <c r="H986" s="56">
        <f>D986-0.001*'CALIBRATION  suppl fig 2'!$D$4*A986^0.5</f>
        <v>0</v>
      </c>
      <c r="I986" s="56" t="e">
        <f>H986^'CALIBRATION  suppl fig 2'!$Q$15*ABS(B986)*(1/'ESTIMATED CCS suppl fig 2 '!C986+1/'CALIBRATION  suppl fig 2'!$D$5)^0.5</f>
        <v>#DIV/0!</v>
      </c>
    </row>
    <row r="987" spans="1:9">
      <c r="A987" s="52"/>
      <c r="B987" s="1"/>
      <c r="C987" s="1"/>
      <c r="D987" s="189"/>
      <c r="E987" s="187" t="e">
        <f>I987*'CALIBRATION  suppl fig 2'!$Q$17</f>
        <v>#DIV/0!</v>
      </c>
      <c r="F987" s="188" t="e">
        <f>(H987*'CALIBRATION  suppl fig 2'!$Q$32+'CALIBRATION  suppl fig 2'!$Q$33)*ABS(B987)*(1/'ESTIMATED CCS suppl fig 2 '!C987+1/'CALIBRATION  suppl fig 2'!$D$5)^0.5</f>
        <v>#DIV/0!</v>
      </c>
      <c r="H987" s="56">
        <f>D987-0.001*'CALIBRATION  suppl fig 2'!$D$4*A987^0.5</f>
        <v>0</v>
      </c>
      <c r="I987" s="56" t="e">
        <f>H987^'CALIBRATION  suppl fig 2'!$Q$15*ABS(B987)*(1/'ESTIMATED CCS suppl fig 2 '!C987+1/'CALIBRATION  suppl fig 2'!$D$5)^0.5</f>
        <v>#DIV/0!</v>
      </c>
    </row>
    <row r="988" spans="1:9">
      <c r="A988" s="52"/>
      <c r="B988" s="1"/>
      <c r="C988" s="1"/>
      <c r="D988" s="189"/>
      <c r="E988" s="187" t="e">
        <f>I988*'CALIBRATION  suppl fig 2'!$Q$17</f>
        <v>#DIV/0!</v>
      </c>
      <c r="F988" s="188" t="e">
        <f>(H988*'CALIBRATION  suppl fig 2'!$Q$32+'CALIBRATION  suppl fig 2'!$Q$33)*ABS(B988)*(1/'ESTIMATED CCS suppl fig 2 '!C988+1/'CALIBRATION  suppl fig 2'!$D$5)^0.5</f>
        <v>#DIV/0!</v>
      </c>
      <c r="H988" s="56">
        <f>D988-0.001*'CALIBRATION  suppl fig 2'!$D$4*A988^0.5</f>
        <v>0</v>
      </c>
      <c r="I988" s="56" t="e">
        <f>H988^'CALIBRATION  suppl fig 2'!$Q$15*ABS(B988)*(1/'ESTIMATED CCS suppl fig 2 '!C988+1/'CALIBRATION  suppl fig 2'!$D$5)^0.5</f>
        <v>#DIV/0!</v>
      </c>
    </row>
    <row r="989" spans="1:9">
      <c r="A989" s="52"/>
      <c r="B989" s="1"/>
      <c r="C989" s="1"/>
      <c r="D989" s="189"/>
      <c r="E989" s="187" t="e">
        <f>I989*'CALIBRATION  suppl fig 2'!$Q$17</f>
        <v>#DIV/0!</v>
      </c>
      <c r="F989" s="188" t="e">
        <f>(H989*'CALIBRATION  suppl fig 2'!$Q$32+'CALIBRATION  suppl fig 2'!$Q$33)*ABS(B989)*(1/'ESTIMATED CCS suppl fig 2 '!C989+1/'CALIBRATION  suppl fig 2'!$D$5)^0.5</f>
        <v>#DIV/0!</v>
      </c>
      <c r="H989" s="56">
        <f>D989-0.001*'CALIBRATION  suppl fig 2'!$D$4*A989^0.5</f>
        <v>0</v>
      </c>
      <c r="I989" s="56" t="e">
        <f>H989^'CALIBRATION  suppl fig 2'!$Q$15*ABS(B989)*(1/'ESTIMATED CCS suppl fig 2 '!C989+1/'CALIBRATION  suppl fig 2'!$D$5)^0.5</f>
        <v>#DIV/0!</v>
      </c>
    </row>
    <row r="990" spans="1:9">
      <c r="A990" s="52"/>
      <c r="B990" s="1"/>
      <c r="C990" s="1"/>
      <c r="D990" s="189"/>
      <c r="E990" s="187" t="e">
        <f>I990*'CALIBRATION  suppl fig 2'!$Q$17</f>
        <v>#DIV/0!</v>
      </c>
      <c r="F990" s="188" t="e">
        <f>(H990*'CALIBRATION  suppl fig 2'!$Q$32+'CALIBRATION  suppl fig 2'!$Q$33)*ABS(B990)*(1/'ESTIMATED CCS suppl fig 2 '!C990+1/'CALIBRATION  suppl fig 2'!$D$5)^0.5</f>
        <v>#DIV/0!</v>
      </c>
      <c r="H990" s="56">
        <f>D990-0.001*'CALIBRATION  suppl fig 2'!$D$4*A990^0.5</f>
        <v>0</v>
      </c>
      <c r="I990" s="56" t="e">
        <f>H990^'CALIBRATION  suppl fig 2'!$Q$15*ABS(B990)*(1/'ESTIMATED CCS suppl fig 2 '!C990+1/'CALIBRATION  suppl fig 2'!$D$5)^0.5</f>
        <v>#DIV/0!</v>
      </c>
    </row>
    <row r="991" spans="1:9">
      <c r="A991" s="52"/>
      <c r="B991" s="1"/>
      <c r="C991" s="1"/>
      <c r="D991" s="189"/>
      <c r="E991" s="187" t="e">
        <f>I991*'CALIBRATION  suppl fig 2'!$Q$17</f>
        <v>#DIV/0!</v>
      </c>
      <c r="F991" s="188" t="e">
        <f>(H991*'CALIBRATION  suppl fig 2'!$Q$32+'CALIBRATION  suppl fig 2'!$Q$33)*ABS(B991)*(1/'ESTIMATED CCS suppl fig 2 '!C991+1/'CALIBRATION  suppl fig 2'!$D$5)^0.5</f>
        <v>#DIV/0!</v>
      </c>
      <c r="H991" s="56">
        <f>D991-0.001*'CALIBRATION  suppl fig 2'!$D$4*A991^0.5</f>
        <v>0</v>
      </c>
      <c r="I991" s="56" t="e">
        <f>H991^'CALIBRATION  suppl fig 2'!$Q$15*ABS(B991)*(1/'ESTIMATED CCS suppl fig 2 '!C991+1/'CALIBRATION  suppl fig 2'!$D$5)^0.5</f>
        <v>#DIV/0!</v>
      </c>
    </row>
    <row r="992" spans="1:9">
      <c r="A992" s="52"/>
      <c r="B992" s="1"/>
      <c r="C992" s="1"/>
      <c r="D992" s="189"/>
      <c r="E992" s="187" t="e">
        <f>I992*'CALIBRATION  suppl fig 2'!$Q$17</f>
        <v>#DIV/0!</v>
      </c>
      <c r="F992" s="188" t="e">
        <f>(H992*'CALIBRATION  suppl fig 2'!$Q$32+'CALIBRATION  suppl fig 2'!$Q$33)*ABS(B992)*(1/'ESTIMATED CCS suppl fig 2 '!C992+1/'CALIBRATION  suppl fig 2'!$D$5)^0.5</f>
        <v>#DIV/0!</v>
      </c>
      <c r="H992" s="56">
        <f>D992-0.001*'CALIBRATION  suppl fig 2'!$D$4*A992^0.5</f>
        <v>0</v>
      </c>
      <c r="I992" s="56" t="e">
        <f>H992^'CALIBRATION  suppl fig 2'!$Q$15*ABS(B992)*(1/'ESTIMATED CCS suppl fig 2 '!C992+1/'CALIBRATION  suppl fig 2'!$D$5)^0.5</f>
        <v>#DIV/0!</v>
      </c>
    </row>
    <row r="993" spans="1:9">
      <c r="A993" s="52"/>
      <c r="B993" s="1"/>
      <c r="C993" s="1"/>
      <c r="D993" s="189"/>
      <c r="E993" s="187" t="e">
        <f>I993*'CALIBRATION  suppl fig 2'!$Q$17</f>
        <v>#DIV/0!</v>
      </c>
      <c r="F993" s="188" t="e">
        <f>(H993*'CALIBRATION  suppl fig 2'!$Q$32+'CALIBRATION  suppl fig 2'!$Q$33)*ABS(B993)*(1/'ESTIMATED CCS suppl fig 2 '!C993+1/'CALIBRATION  suppl fig 2'!$D$5)^0.5</f>
        <v>#DIV/0!</v>
      </c>
      <c r="H993" s="56">
        <f>D993-0.001*'CALIBRATION  suppl fig 2'!$D$4*A993^0.5</f>
        <v>0</v>
      </c>
      <c r="I993" s="56" t="e">
        <f>H993^'CALIBRATION  suppl fig 2'!$Q$15*ABS(B993)*(1/'ESTIMATED CCS suppl fig 2 '!C993+1/'CALIBRATION  suppl fig 2'!$D$5)^0.5</f>
        <v>#DIV/0!</v>
      </c>
    </row>
    <row r="994" spans="1:9">
      <c r="A994" s="52"/>
      <c r="B994" s="1"/>
      <c r="C994" s="1"/>
      <c r="D994" s="189"/>
      <c r="E994" s="187" t="e">
        <f>I994*'CALIBRATION  suppl fig 2'!$Q$17</f>
        <v>#DIV/0!</v>
      </c>
      <c r="F994" s="188" t="e">
        <f>(H994*'CALIBRATION  suppl fig 2'!$Q$32+'CALIBRATION  suppl fig 2'!$Q$33)*ABS(B994)*(1/'ESTIMATED CCS suppl fig 2 '!C994+1/'CALIBRATION  suppl fig 2'!$D$5)^0.5</f>
        <v>#DIV/0!</v>
      </c>
      <c r="H994" s="56">
        <f>D994-0.001*'CALIBRATION  suppl fig 2'!$D$4*A994^0.5</f>
        <v>0</v>
      </c>
      <c r="I994" s="56" t="e">
        <f>H994^'CALIBRATION  suppl fig 2'!$Q$15*ABS(B994)*(1/'ESTIMATED CCS suppl fig 2 '!C994+1/'CALIBRATION  suppl fig 2'!$D$5)^0.5</f>
        <v>#DIV/0!</v>
      </c>
    </row>
    <row r="995" spans="1:9">
      <c r="A995" s="52"/>
      <c r="B995" s="1"/>
      <c r="C995" s="1"/>
      <c r="D995" s="189"/>
      <c r="E995" s="187" t="e">
        <f>I995*'CALIBRATION  suppl fig 2'!$Q$17</f>
        <v>#DIV/0!</v>
      </c>
      <c r="F995" s="188" t="e">
        <f>(H995*'CALIBRATION  suppl fig 2'!$Q$32+'CALIBRATION  suppl fig 2'!$Q$33)*ABS(B995)*(1/'ESTIMATED CCS suppl fig 2 '!C995+1/'CALIBRATION  suppl fig 2'!$D$5)^0.5</f>
        <v>#DIV/0!</v>
      </c>
      <c r="H995" s="56">
        <f>D995-0.001*'CALIBRATION  suppl fig 2'!$D$4*A995^0.5</f>
        <v>0</v>
      </c>
      <c r="I995" s="56" t="e">
        <f>H995^'CALIBRATION  suppl fig 2'!$Q$15*ABS(B995)*(1/'ESTIMATED CCS suppl fig 2 '!C995+1/'CALIBRATION  suppl fig 2'!$D$5)^0.5</f>
        <v>#DIV/0!</v>
      </c>
    </row>
    <row r="996" spans="1:9">
      <c r="A996" s="52"/>
      <c r="B996" s="1"/>
      <c r="C996" s="1"/>
      <c r="D996" s="189"/>
      <c r="E996" s="187" t="e">
        <f>I996*'CALIBRATION  suppl fig 2'!$Q$17</f>
        <v>#DIV/0!</v>
      </c>
      <c r="F996" s="188" t="e">
        <f>(H996*'CALIBRATION  suppl fig 2'!$Q$32+'CALIBRATION  suppl fig 2'!$Q$33)*ABS(B996)*(1/'ESTIMATED CCS suppl fig 2 '!C996+1/'CALIBRATION  suppl fig 2'!$D$5)^0.5</f>
        <v>#DIV/0!</v>
      </c>
      <c r="H996" s="56">
        <f>D996-0.001*'CALIBRATION  suppl fig 2'!$D$4*A996^0.5</f>
        <v>0</v>
      </c>
      <c r="I996" s="56" t="e">
        <f>H996^'CALIBRATION  suppl fig 2'!$Q$15*ABS(B996)*(1/'ESTIMATED CCS suppl fig 2 '!C996+1/'CALIBRATION  suppl fig 2'!$D$5)^0.5</f>
        <v>#DIV/0!</v>
      </c>
    </row>
    <row r="997" spans="1:9">
      <c r="A997" s="52"/>
      <c r="B997" s="1"/>
      <c r="C997" s="1"/>
      <c r="D997" s="189"/>
      <c r="E997" s="187" t="e">
        <f>I997*'CALIBRATION  suppl fig 2'!$Q$17</f>
        <v>#DIV/0!</v>
      </c>
      <c r="F997" s="188" t="e">
        <f>(H997*'CALIBRATION  suppl fig 2'!$Q$32+'CALIBRATION  suppl fig 2'!$Q$33)*ABS(B997)*(1/'ESTIMATED CCS suppl fig 2 '!C997+1/'CALIBRATION  suppl fig 2'!$D$5)^0.5</f>
        <v>#DIV/0!</v>
      </c>
      <c r="H997" s="56">
        <f>D997-0.001*'CALIBRATION  suppl fig 2'!$D$4*A997^0.5</f>
        <v>0</v>
      </c>
      <c r="I997" s="56" t="e">
        <f>H997^'CALIBRATION  suppl fig 2'!$Q$15*ABS(B997)*(1/'ESTIMATED CCS suppl fig 2 '!C997+1/'CALIBRATION  suppl fig 2'!$D$5)^0.5</f>
        <v>#DIV/0!</v>
      </c>
    </row>
    <row r="998" spans="1:9">
      <c r="A998" s="52"/>
      <c r="B998" s="1"/>
      <c r="C998" s="1"/>
      <c r="D998" s="189"/>
      <c r="E998" s="187" t="e">
        <f>I998*'CALIBRATION  suppl fig 2'!$Q$17</f>
        <v>#DIV/0!</v>
      </c>
      <c r="F998" s="188" t="e">
        <f>(H998*'CALIBRATION  suppl fig 2'!$Q$32+'CALIBRATION  suppl fig 2'!$Q$33)*ABS(B998)*(1/'ESTIMATED CCS suppl fig 2 '!C998+1/'CALIBRATION  suppl fig 2'!$D$5)^0.5</f>
        <v>#DIV/0!</v>
      </c>
      <c r="H998" s="56">
        <f>D998-0.001*'CALIBRATION  suppl fig 2'!$D$4*A998^0.5</f>
        <v>0</v>
      </c>
      <c r="I998" s="56" t="e">
        <f>H998^'CALIBRATION  suppl fig 2'!$Q$15*ABS(B998)*(1/'ESTIMATED CCS suppl fig 2 '!C998+1/'CALIBRATION  suppl fig 2'!$D$5)^0.5</f>
        <v>#DIV/0!</v>
      </c>
    </row>
    <row r="999" spans="1:9">
      <c r="A999" s="52"/>
      <c r="B999" s="1"/>
      <c r="C999" s="1"/>
      <c r="D999" s="189"/>
      <c r="E999" s="187" t="e">
        <f>I999*'CALIBRATION  suppl fig 2'!$Q$17</f>
        <v>#DIV/0!</v>
      </c>
      <c r="F999" s="188" t="e">
        <f>(H999*'CALIBRATION  suppl fig 2'!$Q$32+'CALIBRATION  suppl fig 2'!$Q$33)*ABS(B999)*(1/'ESTIMATED CCS suppl fig 2 '!C999+1/'CALIBRATION  suppl fig 2'!$D$5)^0.5</f>
        <v>#DIV/0!</v>
      </c>
      <c r="H999" s="56">
        <f>D999-0.001*'CALIBRATION  suppl fig 2'!$D$4*A999^0.5</f>
        <v>0</v>
      </c>
      <c r="I999" s="56" t="e">
        <f>H999^'CALIBRATION  suppl fig 2'!$Q$15*ABS(B999)*(1/'ESTIMATED CCS suppl fig 2 '!C999+1/'CALIBRATION  suppl fig 2'!$D$5)^0.5</f>
        <v>#DIV/0!</v>
      </c>
    </row>
    <row r="1000" spans="1:9">
      <c r="A1000" s="52"/>
      <c r="B1000" s="1"/>
      <c r="C1000" s="1"/>
      <c r="D1000" s="189"/>
      <c r="E1000" s="187" t="e">
        <f>I1000*'CALIBRATION  suppl fig 2'!$Q$17</f>
        <v>#DIV/0!</v>
      </c>
      <c r="F1000" s="188" t="e">
        <f>(H1000*'CALIBRATION  suppl fig 2'!$Q$32+'CALIBRATION  suppl fig 2'!$Q$33)*ABS(B1000)*(1/'ESTIMATED CCS suppl fig 2 '!C1000+1/'CALIBRATION  suppl fig 2'!$D$5)^0.5</f>
        <v>#DIV/0!</v>
      </c>
      <c r="H1000" s="56">
        <f>D1000-0.001*'CALIBRATION  suppl fig 2'!$D$4*A1000^0.5</f>
        <v>0</v>
      </c>
      <c r="I1000" s="56" t="e">
        <f>H1000^'CALIBRATION  suppl fig 2'!$Q$15*ABS(B1000)*(1/'ESTIMATED CCS suppl fig 2 '!C1000+1/'CALIBRATION  suppl fig 2'!$D$5)^0.5</f>
        <v>#DIV/0!</v>
      </c>
    </row>
    <row r="1001" spans="1:9">
      <c r="A1001" s="52"/>
      <c r="B1001" s="1"/>
      <c r="C1001" s="1"/>
      <c r="D1001" s="189"/>
      <c r="E1001" s="187" t="e">
        <f>I1001*'CALIBRATION  suppl fig 2'!$Q$17</f>
        <v>#DIV/0!</v>
      </c>
      <c r="F1001" s="188" t="e">
        <f>(H1001*'CALIBRATION  suppl fig 2'!$Q$32+'CALIBRATION  suppl fig 2'!$Q$33)*ABS(B1001)*(1/'ESTIMATED CCS suppl fig 2 '!C1001+1/'CALIBRATION  suppl fig 2'!$D$5)^0.5</f>
        <v>#DIV/0!</v>
      </c>
      <c r="H1001" s="56">
        <f>D1001-0.001*'CALIBRATION  suppl fig 2'!$D$4*A1001^0.5</f>
        <v>0</v>
      </c>
      <c r="I1001" s="56" t="e">
        <f>H1001^'CALIBRATION  suppl fig 2'!$Q$15*ABS(B1001)*(1/'ESTIMATED CCS suppl fig 2 '!C1001+1/'CALIBRATION  suppl fig 2'!$D$5)^0.5</f>
        <v>#DIV/0!</v>
      </c>
    </row>
    <row r="1002" spans="1:9">
      <c r="A1002" s="52"/>
      <c r="B1002" s="1"/>
      <c r="C1002" s="1"/>
      <c r="D1002" s="189"/>
      <c r="E1002" s="187" t="e">
        <f>I1002*'CALIBRATION  suppl fig 2'!$Q$17</f>
        <v>#DIV/0!</v>
      </c>
      <c r="F1002" s="188" t="e">
        <f>(H1002*'CALIBRATION  suppl fig 2'!$Q$32+'CALIBRATION  suppl fig 2'!$Q$33)*ABS(B1002)*(1/'ESTIMATED CCS suppl fig 2 '!C1002+1/'CALIBRATION  suppl fig 2'!$D$5)^0.5</f>
        <v>#DIV/0!</v>
      </c>
      <c r="H1002" s="56">
        <f>D1002-0.001*'CALIBRATION  suppl fig 2'!$D$4*A1002^0.5</f>
        <v>0</v>
      </c>
      <c r="I1002" s="56" t="e">
        <f>H1002^'CALIBRATION  suppl fig 2'!$Q$15*ABS(B1002)*(1/'ESTIMATED CCS suppl fig 2 '!C1002+1/'CALIBRATION  suppl fig 2'!$D$5)^0.5</f>
        <v>#DIV/0!</v>
      </c>
    </row>
    <row r="1003" spans="1:9">
      <c r="A1003" s="52"/>
      <c r="B1003" s="1"/>
      <c r="C1003" s="1"/>
      <c r="D1003" s="189"/>
      <c r="E1003" s="187" t="e">
        <f>I1003*'CALIBRATION  suppl fig 2'!$Q$17</f>
        <v>#DIV/0!</v>
      </c>
      <c r="F1003" s="188" t="e">
        <f>(H1003*'CALIBRATION  suppl fig 2'!$Q$32+'CALIBRATION  suppl fig 2'!$Q$33)*ABS(B1003)*(1/'ESTIMATED CCS suppl fig 2 '!C1003+1/'CALIBRATION  suppl fig 2'!$D$5)^0.5</f>
        <v>#DIV/0!</v>
      </c>
      <c r="H1003" s="56">
        <f>D1003-0.001*'CALIBRATION  suppl fig 2'!$D$4*A1003^0.5</f>
        <v>0</v>
      </c>
      <c r="I1003" s="56" t="e">
        <f>H1003^'CALIBRATION  suppl fig 2'!$Q$15*ABS(B1003)*(1/'ESTIMATED CCS suppl fig 2 '!C1003+1/'CALIBRATION  suppl fig 2'!$D$5)^0.5</f>
        <v>#DIV/0!</v>
      </c>
    </row>
    <row r="1004" spans="1:9">
      <c r="A1004" s="52"/>
      <c r="B1004" s="1"/>
      <c r="C1004" s="1"/>
      <c r="D1004" s="189"/>
      <c r="E1004" s="187" t="e">
        <f>I1004*'CALIBRATION  suppl fig 2'!$Q$17</f>
        <v>#DIV/0!</v>
      </c>
      <c r="F1004" s="188" t="e">
        <f>(H1004*'CALIBRATION  suppl fig 2'!$Q$32+'CALIBRATION  suppl fig 2'!$Q$33)*ABS(B1004)*(1/'ESTIMATED CCS suppl fig 2 '!C1004+1/'CALIBRATION  suppl fig 2'!$D$5)^0.5</f>
        <v>#DIV/0!</v>
      </c>
      <c r="H1004" s="56">
        <f>D1004-0.001*'CALIBRATION  suppl fig 2'!$D$4*A1004^0.5</f>
        <v>0</v>
      </c>
      <c r="I1004" s="56" t="e">
        <f>H1004^'CALIBRATION  suppl fig 2'!$Q$15*ABS(B1004)*(1/'ESTIMATED CCS suppl fig 2 '!C1004+1/'CALIBRATION  suppl fig 2'!$D$5)^0.5</f>
        <v>#DIV/0!</v>
      </c>
    </row>
    <row r="1005" spans="1:9">
      <c r="A1005" s="52"/>
      <c r="B1005" s="1"/>
      <c r="C1005" s="1"/>
      <c r="D1005" s="189"/>
      <c r="E1005" s="187" t="e">
        <f>I1005*'CALIBRATION  suppl fig 2'!$Q$17</f>
        <v>#DIV/0!</v>
      </c>
      <c r="F1005" s="188" t="e">
        <f>(H1005*'CALIBRATION  suppl fig 2'!$Q$32+'CALIBRATION  suppl fig 2'!$Q$33)*ABS(B1005)*(1/'ESTIMATED CCS suppl fig 2 '!C1005+1/'CALIBRATION  suppl fig 2'!$D$5)^0.5</f>
        <v>#DIV/0!</v>
      </c>
      <c r="H1005" s="56">
        <f>D1005-0.001*'CALIBRATION  suppl fig 2'!$D$4*A1005^0.5</f>
        <v>0</v>
      </c>
      <c r="I1005" s="56" t="e">
        <f>H1005^'CALIBRATION  suppl fig 2'!$Q$15*ABS(B1005)*(1/'ESTIMATED CCS suppl fig 2 '!C1005+1/'CALIBRATION  suppl fig 2'!$D$5)^0.5</f>
        <v>#DIV/0!</v>
      </c>
    </row>
    <row r="1006" spans="1:9">
      <c r="A1006" s="52"/>
      <c r="B1006" s="1"/>
      <c r="C1006" s="1"/>
      <c r="D1006" s="189"/>
      <c r="E1006" s="187" t="e">
        <f>I1006*'CALIBRATION  suppl fig 2'!$Q$17</f>
        <v>#DIV/0!</v>
      </c>
      <c r="F1006" s="188" t="e">
        <f>(H1006*'CALIBRATION  suppl fig 2'!$Q$32+'CALIBRATION  suppl fig 2'!$Q$33)*ABS(B1006)*(1/'ESTIMATED CCS suppl fig 2 '!C1006+1/'CALIBRATION  suppl fig 2'!$D$5)^0.5</f>
        <v>#DIV/0!</v>
      </c>
      <c r="H1006" s="56">
        <f>D1006-0.001*'CALIBRATION  suppl fig 2'!$D$4*A1006^0.5</f>
        <v>0</v>
      </c>
      <c r="I1006" s="56" t="e">
        <f>H1006^'CALIBRATION  suppl fig 2'!$Q$15*ABS(B1006)*(1/'ESTIMATED CCS suppl fig 2 '!C1006+1/'CALIBRATION  suppl fig 2'!$D$5)^0.5</f>
        <v>#DIV/0!</v>
      </c>
    </row>
    <row r="1007" spans="1:9">
      <c r="A1007" s="52"/>
      <c r="B1007" s="1"/>
      <c r="C1007" s="1"/>
      <c r="D1007" s="189"/>
      <c r="E1007" s="187" t="e">
        <f>I1007*'CALIBRATION  suppl fig 2'!$Q$17</f>
        <v>#DIV/0!</v>
      </c>
      <c r="F1007" s="188" t="e">
        <f>(H1007*'CALIBRATION  suppl fig 2'!$Q$32+'CALIBRATION  suppl fig 2'!$Q$33)*ABS(B1007)*(1/'ESTIMATED CCS suppl fig 2 '!C1007+1/'CALIBRATION  suppl fig 2'!$D$5)^0.5</f>
        <v>#DIV/0!</v>
      </c>
      <c r="H1007" s="56">
        <f>D1007-0.001*'CALIBRATION  suppl fig 2'!$D$4*A1007^0.5</f>
        <v>0</v>
      </c>
      <c r="I1007" s="56" t="e">
        <f>H1007^'CALIBRATION  suppl fig 2'!$Q$15*ABS(B1007)*(1/'ESTIMATED CCS suppl fig 2 '!C1007+1/'CALIBRATION  suppl fig 2'!$D$5)^0.5</f>
        <v>#DIV/0!</v>
      </c>
    </row>
    <row r="1008" spans="1:9">
      <c r="A1008" s="52"/>
      <c r="B1008" s="1"/>
      <c r="C1008" s="1"/>
      <c r="D1008" s="189"/>
      <c r="E1008" s="187" t="e">
        <f>I1008*'CALIBRATION  suppl fig 2'!$Q$17</f>
        <v>#DIV/0!</v>
      </c>
      <c r="F1008" s="188" t="e">
        <f>(H1008*'CALIBRATION  suppl fig 2'!$Q$32+'CALIBRATION  suppl fig 2'!$Q$33)*ABS(B1008)*(1/'ESTIMATED CCS suppl fig 2 '!C1008+1/'CALIBRATION  suppl fig 2'!$D$5)^0.5</f>
        <v>#DIV/0!</v>
      </c>
      <c r="H1008" s="56">
        <f>D1008-0.001*'CALIBRATION  suppl fig 2'!$D$4*A1008^0.5</f>
        <v>0</v>
      </c>
      <c r="I1008" s="56" t="e">
        <f>H1008^'CALIBRATION  suppl fig 2'!$Q$15*ABS(B1008)*(1/'ESTIMATED CCS suppl fig 2 '!C1008+1/'CALIBRATION  suppl fig 2'!$D$5)^0.5</f>
        <v>#DIV/0!</v>
      </c>
    </row>
    <row r="1009" spans="1:9">
      <c r="A1009" s="52"/>
      <c r="B1009" s="1"/>
      <c r="C1009" s="1"/>
      <c r="D1009" s="189"/>
      <c r="E1009" s="187" t="e">
        <f>I1009*'CALIBRATION  suppl fig 2'!$Q$17</f>
        <v>#DIV/0!</v>
      </c>
      <c r="F1009" s="188" t="e">
        <f>(H1009*'CALIBRATION  suppl fig 2'!$Q$32+'CALIBRATION  suppl fig 2'!$Q$33)*ABS(B1009)*(1/'ESTIMATED CCS suppl fig 2 '!C1009+1/'CALIBRATION  suppl fig 2'!$D$5)^0.5</f>
        <v>#DIV/0!</v>
      </c>
      <c r="H1009" s="56">
        <f>D1009-0.001*'CALIBRATION  suppl fig 2'!$D$4*A1009^0.5</f>
        <v>0</v>
      </c>
      <c r="I1009" s="56" t="e">
        <f>H1009^'CALIBRATION  suppl fig 2'!$Q$15*ABS(B1009)*(1/'ESTIMATED CCS suppl fig 2 '!C1009+1/'CALIBRATION  suppl fig 2'!$D$5)^0.5</f>
        <v>#DIV/0!</v>
      </c>
    </row>
    <row r="1010" spans="1:9">
      <c r="A1010" s="52"/>
      <c r="B1010" s="1"/>
      <c r="C1010" s="1"/>
      <c r="D1010" s="189"/>
      <c r="E1010" s="187" t="e">
        <f>I1010*'CALIBRATION  suppl fig 2'!$Q$17</f>
        <v>#DIV/0!</v>
      </c>
      <c r="F1010" s="188" t="e">
        <f>(H1010*'CALIBRATION  suppl fig 2'!$Q$32+'CALIBRATION  suppl fig 2'!$Q$33)*ABS(B1010)*(1/'ESTIMATED CCS suppl fig 2 '!C1010+1/'CALIBRATION  suppl fig 2'!$D$5)^0.5</f>
        <v>#DIV/0!</v>
      </c>
      <c r="H1010" s="56">
        <f>D1010-0.001*'CALIBRATION  suppl fig 2'!$D$4*A1010^0.5</f>
        <v>0</v>
      </c>
      <c r="I1010" s="56" t="e">
        <f>H1010^'CALIBRATION  suppl fig 2'!$Q$15*ABS(B1010)*(1/'ESTIMATED CCS suppl fig 2 '!C1010+1/'CALIBRATION  suppl fig 2'!$D$5)^0.5</f>
        <v>#DIV/0!</v>
      </c>
    </row>
    <row r="1011" spans="1:9">
      <c r="A1011" s="52"/>
      <c r="B1011" s="1"/>
      <c r="C1011" s="1"/>
      <c r="D1011" s="189"/>
      <c r="E1011" s="187" t="e">
        <f>I1011*'CALIBRATION  suppl fig 2'!$Q$17</f>
        <v>#DIV/0!</v>
      </c>
      <c r="F1011" s="188" t="e">
        <f>(H1011*'CALIBRATION  suppl fig 2'!$Q$32+'CALIBRATION  suppl fig 2'!$Q$33)*ABS(B1011)*(1/'ESTIMATED CCS suppl fig 2 '!C1011+1/'CALIBRATION  suppl fig 2'!$D$5)^0.5</f>
        <v>#DIV/0!</v>
      </c>
      <c r="H1011" s="56">
        <f>D1011-0.001*'CALIBRATION  suppl fig 2'!$D$4*A1011^0.5</f>
        <v>0</v>
      </c>
      <c r="I1011" s="56" t="e">
        <f>H1011^'CALIBRATION  suppl fig 2'!$Q$15*ABS(B1011)*(1/'ESTIMATED CCS suppl fig 2 '!C1011+1/'CALIBRATION  suppl fig 2'!$D$5)^0.5</f>
        <v>#DIV/0!</v>
      </c>
    </row>
    <row r="1012" spans="1:9">
      <c r="A1012" s="52"/>
      <c r="B1012" s="1"/>
      <c r="C1012" s="1"/>
      <c r="D1012" s="189"/>
      <c r="E1012" s="187" t="e">
        <f>I1012*'CALIBRATION  suppl fig 2'!$Q$17</f>
        <v>#DIV/0!</v>
      </c>
      <c r="F1012" s="188" t="e">
        <f>(H1012*'CALIBRATION  suppl fig 2'!$Q$32+'CALIBRATION  suppl fig 2'!$Q$33)*ABS(B1012)*(1/'ESTIMATED CCS suppl fig 2 '!C1012+1/'CALIBRATION  suppl fig 2'!$D$5)^0.5</f>
        <v>#DIV/0!</v>
      </c>
      <c r="H1012" s="56">
        <f>D1012-0.001*'CALIBRATION  suppl fig 2'!$D$4*A1012^0.5</f>
        <v>0</v>
      </c>
      <c r="I1012" s="56" t="e">
        <f>H1012^'CALIBRATION  suppl fig 2'!$Q$15*ABS(B1012)*(1/'ESTIMATED CCS suppl fig 2 '!C1012+1/'CALIBRATION  suppl fig 2'!$D$5)^0.5</f>
        <v>#DIV/0!</v>
      </c>
    </row>
    <row r="1013" spans="1:9">
      <c r="A1013" s="52"/>
      <c r="B1013" s="1"/>
      <c r="C1013" s="1"/>
      <c r="D1013" s="189"/>
      <c r="E1013" s="187" t="e">
        <f>I1013*'CALIBRATION  suppl fig 2'!$Q$17</f>
        <v>#DIV/0!</v>
      </c>
      <c r="F1013" s="188" t="e">
        <f>(H1013*'CALIBRATION  suppl fig 2'!$Q$32+'CALIBRATION  suppl fig 2'!$Q$33)*ABS(B1013)*(1/'ESTIMATED CCS suppl fig 2 '!C1013+1/'CALIBRATION  suppl fig 2'!$D$5)^0.5</f>
        <v>#DIV/0!</v>
      </c>
      <c r="H1013" s="56">
        <f>D1013-0.001*'CALIBRATION  suppl fig 2'!$D$4*A1013^0.5</f>
        <v>0</v>
      </c>
      <c r="I1013" s="56" t="e">
        <f>H1013^'CALIBRATION  suppl fig 2'!$Q$15*ABS(B1013)*(1/'ESTIMATED CCS suppl fig 2 '!C1013+1/'CALIBRATION  suppl fig 2'!$D$5)^0.5</f>
        <v>#DIV/0!</v>
      </c>
    </row>
    <row r="1014" spans="1:9">
      <c r="A1014" s="52"/>
      <c r="B1014" s="1"/>
      <c r="C1014" s="1"/>
      <c r="D1014" s="189"/>
      <c r="E1014" s="187" t="e">
        <f>I1014*'CALIBRATION  suppl fig 2'!$Q$17</f>
        <v>#DIV/0!</v>
      </c>
      <c r="F1014" s="188" t="e">
        <f>(H1014*'CALIBRATION  suppl fig 2'!$Q$32+'CALIBRATION  suppl fig 2'!$Q$33)*ABS(B1014)*(1/'ESTIMATED CCS suppl fig 2 '!C1014+1/'CALIBRATION  suppl fig 2'!$D$5)^0.5</f>
        <v>#DIV/0!</v>
      </c>
      <c r="H1014" s="56">
        <f>D1014-0.001*'CALIBRATION  suppl fig 2'!$D$4*A1014^0.5</f>
        <v>0</v>
      </c>
      <c r="I1014" s="56" t="e">
        <f>H1014^'CALIBRATION  suppl fig 2'!$Q$15*ABS(B1014)*(1/'ESTIMATED CCS suppl fig 2 '!C1014+1/'CALIBRATION  suppl fig 2'!$D$5)^0.5</f>
        <v>#DIV/0!</v>
      </c>
    </row>
    <row r="1015" spans="1:9">
      <c r="A1015" s="52"/>
      <c r="B1015" s="1"/>
      <c r="C1015" s="1"/>
      <c r="D1015" s="189"/>
      <c r="E1015" s="187" t="e">
        <f>I1015*'CALIBRATION  suppl fig 2'!$Q$17</f>
        <v>#DIV/0!</v>
      </c>
      <c r="F1015" s="188" t="e">
        <f>(H1015*'CALIBRATION  suppl fig 2'!$Q$32+'CALIBRATION  suppl fig 2'!$Q$33)*ABS(B1015)*(1/'ESTIMATED CCS suppl fig 2 '!C1015+1/'CALIBRATION  suppl fig 2'!$D$5)^0.5</f>
        <v>#DIV/0!</v>
      </c>
      <c r="H1015" s="56">
        <f>D1015-0.001*'CALIBRATION  suppl fig 2'!$D$4*A1015^0.5</f>
        <v>0</v>
      </c>
      <c r="I1015" s="56" t="e">
        <f>H1015^'CALIBRATION  suppl fig 2'!$Q$15*ABS(B1015)*(1/'ESTIMATED CCS suppl fig 2 '!C1015+1/'CALIBRATION  suppl fig 2'!$D$5)^0.5</f>
        <v>#DIV/0!</v>
      </c>
    </row>
    <row r="1016" spans="1:9">
      <c r="A1016" s="52"/>
      <c r="B1016" s="1"/>
      <c r="C1016" s="1"/>
      <c r="D1016" s="189"/>
      <c r="E1016" s="187" t="e">
        <f>I1016*'CALIBRATION  suppl fig 2'!$Q$17</f>
        <v>#DIV/0!</v>
      </c>
      <c r="F1016" s="188" t="e">
        <f>(H1016*'CALIBRATION  suppl fig 2'!$Q$32+'CALIBRATION  suppl fig 2'!$Q$33)*ABS(B1016)*(1/'ESTIMATED CCS suppl fig 2 '!C1016+1/'CALIBRATION  suppl fig 2'!$D$5)^0.5</f>
        <v>#DIV/0!</v>
      </c>
      <c r="H1016" s="56">
        <f>D1016-0.001*'CALIBRATION  suppl fig 2'!$D$4*A1016^0.5</f>
        <v>0</v>
      </c>
      <c r="I1016" s="56" t="e">
        <f>H1016^'CALIBRATION  suppl fig 2'!$Q$15*ABS(B1016)*(1/'ESTIMATED CCS suppl fig 2 '!C1016+1/'CALIBRATION  suppl fig 2'!$D$5)^0.5</f>
        <v>#DIV/0!</v>
      </c>
    </row>
    <row r="1017" spans="1:9">
      <c r="A1017" s="52"/>
      <c r="B1017" s="1"/>
      <c r="C1017" s="1"/>
      <c r="D1017" s="189"/>
      <c r="E1017" s="187" t="e">
        <f>I1017*'CALIBRATION  suppl fig 2'!$Q$17</f>
        <v>#DIV/0!</v>
      </c>
      <c r="F1017" s="188" t="e">
        <f>(H1017*'CALIBRATION  suppl fig 2'!$Q$32+'CALIBRATION  suppl fig 2'!$Q$33)*ABS(B1017)*(1/'ESTIMATED CCS suppl fig 2 '!C1017+1/'CALIBRATION  suppl fig 2'!$D$5)^0.5</f>
        <v>#DIV/0!</v>
      </c>
      <c r="H1017" s="56">
        <f>D1017-0.001*'CALIBRATION  suppl fig 2'!$D$4*A1017^0.5</f>
        <v>0</v>
      </c>
      <c r="I1017" s="56" t="e">
        <f>H1017^'CALIBRATION  suppl fig 2'!$Q$15*ABS(B1017)*(1/'ESTIMATED CCS suppl fig 2 '!C1017+1/'CALIBRATION  suppl fig 2'!$D$5)^0.5</f>
        <v>#DIV/0!</v>
      </c>
    </row>
    <row r="1018" spans="1:9">
      <c r="A1018" s="52"/>
      <c r="B1018" s="1"/>
      <c r="C1018" s="1"/>
      <c r="D1018" s="189"/>
      <c r="E1018" s="187" t="e">
        <f>I1018*'CALIBRATION  suppl fig 2'!$Q$17</f>
        <v>#DIV/0!</v>
      </c>
      <c r="F1018" s="188" t="e">
        <f>(H1018*'CALIBRATION  suppl fig 2'!$Q$32+'CALIBRATION  suppl fig 2'!$Q$33)*ABS(B1018)*(1/'ESTIMATED CCS suppl fig 2 '!C1018+1/'CALIBRATION  suppl fig 2'!$D$5)^0.5</f>
        <v>#DIV/0!</v>
      </c>
      <c r="H1018" s="56">
        <f>D1018-0.001*'CALIBRATION  suppl fig 2'!$D$4*A1018^0.5</f>
        <v>0</v>
      </c>
      <c r="I1018" s="56" t="e">
        <f>H1018^'CALIBRATION  suppl fig 2'!$Q$15*ABS(B1018)*(1/'ESTIMATED CCS suppl fig 2 '!C1018+1/'CALIBRATION  suppl fig 2'!$D$5)^0.5</f>
        <v>#DIV/0!</v>
      </c>
    </row>
    <row r="1019" spans="1:9">
      <c r="A1019" s="52"/>
      <c r="B1019" s="1"/>
      <c r="C1019" s="1"/>
      <c r="D1019" s="189"/>
      <c r="E1019" s="187" t="e">
        <f>I1019*'CALIBRATION  suppl fig 2'!$Q$17</f>
        <v>#DIV/0!</v>
      </c>
      <c r="F1019" s="188" t="e">
        <f>(H1019*'CALIBRATION  suppl fig 2'!$Q$32+'CALIBRATION  suppl fig 2'!$Q$33)*ABS(B1019)*(1/'ESTIMATED CCS suppl fig 2 '!C1019+1/'CALIBRATION  suppl fig 2'!$D$5)^0.5</f>
        <v>#DIV/0!</v>
      </c>
      <c r="H1019" s="56">
        <f>D1019-0.001*'CALIBRATION  suppl fig 2'!$D$4*A1019^0.5</f>
        <v>0</v>
      </c>
      <c r="I1019" s="56" t="e">
        <f>H1019^'CALIBRATION  suppl fig 2'!$Q$15*ABS(B1019)*(1/'ESTIMATED CCS suppl fig 2 '!C1019+1/'CALIBRATION  suppl fig 2'!$D$5)^0.5</f>
        <v>#DIV/0!</v>
      </c>
    </row>
    <row r="1020" spans="1:9">
      <c r="A1020" s="52"/>
      <c r="B1020" s="1"/>
      <c r="C1020" s="1"/>
      <c r="D1020" s="189"/>
      <c r="E1020" s="187" t="e">
        <f>I1020*'CALIBRATION  suppl fig 2'!$Q$17</f>
        <v>#DIV/0!</v>
      </c>
      <c r="F1020" s="188" t="e">
        <f>(H1020*'CALIBRATION  suppl fig 2'!$Q$32+'CALIBRATION  suppl fig 2'!$Q$33)*ABS(B1020)*(1/'ESTIMATED CCS suppl fig 2 '!C1020+1/'CALIBRATION  suppl fig 2'!$D$5)^0.5</f>
        <v>#DIV/0!</v>
      </c>
      <c r="H1020" s="56">
        <f>D1020-0.001*'CALIBRATION  suppl fig 2'!$D$4*A1020^0.5</f>
        <v>0</v>
      </c>
      <c r="I1020" s="56" t="e">
        <f>H1020^'CALIBRATION  suppl fig 2'!$Q$15*ABS(B1020)*(1/'ESTIMATED CCS suppl fig 2 '!C1020+1/'CALIBRATION  suppl fig 2'!$D$5)^0.5</f>
        <v>#DIV/0!</v>
      </c>
    </row>
    <row r="1021" spans="1:9">
      <c r="A1021" s="52"/>
      <c r="B1021" s="1"/>
      <c r="C1021" s="1"/>
      <c r="D1021" s="189"/>
      <c r="E1021" s="187" t="e">
        <f>I1021*'CALIBRATION  suppl fig 2'!$Q$17</f>
        <v>#DIV/0!</v>
      </c>
      <c r="F1021" s="188" t="e">
        <f>(H1021*'CALIBRATION  suppl fig 2'!$Q$32+'CALIBRATION  suppl fig 2'!$Q$33)*ABS(B1021)*(1/'ESTIMATED CCS suppl fig 2 '!C1021+1/'CALIBRATION  suppl fig 2'!$D$5)^0.5</f>
        <v>#DIV/0!</v>
      </c>
      <c r="H1021" s="56">
        <f>D1021-0.001*'CALIBRATION  suppl fig 2'!$D$4*A1021^0.5</f>
        <v>0</v>
      </c>
      <c r="I1021" s="56" t="e">
        <f>H1021^'CALIBRATION  suppl fig 2'!$Q$15*ABS(B1021)*(1/'ESTIMATED CCS suppl fig 2 '!C1021+1/'CALIBRATION  suppl fig 2'!$D$5)^0.5</f>
        <v>#DIV/0!</v>
      </c>
    </row>
    <row r="1022" spans="1:9">
      <c r="A1022" s="52"/>
      <c r="B1022" s="1"/>
      <c r="C1022" s="1"/>
      <c r="D1022" s="189"/>
      <c r="E1022" s="187" t="e">
        <f>I1022*'CALIBRATION  suppl fig 2'!$Q$17</f>
        <v>#DIV/0!</v>
      </c>
      <c r="F1022" s="188" t="e">
        <f>(H1022*'CALIBRATION  suppl fig 2'!$Q$32+'CALIBRATION  suppl fig 2'!$Q$33)*ABS(B1022)*(1/'ESTIMATED CCS suppl fig 2 '!C1022+1/'CALIBRATION  suppl fig 2'!$D$5)^0.5</f>
        <v>#DIV/0!</v>
      </c>
      <c r="H1022" s="56">
        <f>D1022-0.001*'CALIBRATION  suppl fig 2'!$D$4*A1022^0.5</f>
        <v>0</v>
      </c>
      <c r="I1022" s="56" t="e">
        <f>H1022^'CALIBRATION  suppl fig 2'!$Q$15*ABS(B1022)*(1/'ESTIMATED CCS suppl fig 2 '!C1022+1/'CALIBRATION  suppl fig 2'!$D$5)^0.5</f>
        <v>#DIV/0!</v>
      </c>
    </row>
    <row r="1023" spans="1:9">
      <c r="A1023" s="52"/>
      <c r="B1023" s="1"/>
      <c r="C1023" s="1"/>
      <c r="D1023" s="189"/>
      <c r="E1023" s="187" t="e">
        <f>I1023*'CALIBRATION  suppl fig 2'!$Q$17</f>
        <v>#DIV/0!</v>
      </c>
      <c r="F1023" s="188" t="e">
        <f>(H1023*'CALIBRATION  suppl fig 2'!$Q$32+'CALIBRATION  suppl fig 2'!$Q$33)*ABS(B1023)*(1/'ESTIMATED CCS suppl fig 2 '!C1023+1/'CALIBRATION  suppl fig 2'!$D$5)^0.5</f>
        <v>#DIV/0!</v>
      </c>
      <c r="H1023" s="56">
        <f>D1023-0.001*'CALIBRATION  suppl fig 2'!$D$4*A1023^0.5</f>
        <v>0</v>
      </c>
      <c r="I1023" s="56" t="e">
        <f>H1023^'CALIBRATION  suppl fig 2'!$Q$15*ABS(B1023)*(1/'ESTIMATED CCS suppl fig 2 '!C1023+1/'CALIBRATION  suppl fig 2'!$D$5)^0.5</f>
        <v>#DIV/0!</v>
      </c>
    </row>
    <row r="1024" spans="1:9">
      <c r="A1024" s="52"/>
      <c r="B1024" s="1"/>
      <c r="C1024" s="1"/>
      <c r="D1024" s="189"/>
      <c r="E1024" s="187" t="e">
        <f>I1024*'CALIBRATION  suppl fig 2'!$Q$17</f>
        <v>#DIV/0!</v>
      </c>
      <c r="F1024" s="188" t="e">
        <f>(H1024*'CALIBRATION  suppl fig 2'!$Q$32+'CALIBRATION  suppl fig 2'!$Q$33)*ABS(B1024)*(1/'ESTIMATED CCS suppl fig 2 '!C1024+1/'CALIBRATION  suppl fig 2'!$D$5)^0.5</f>
        <v>#DIV/0!</v>
      </c>
      <c r="H1024" s="56">
        <f>D1024-0.001*'CALIBRATION  suppl fig 2'!$D$4*A1024^0.5</f>
        <v>0</v>
      </c>
      <c r="I1024" s="56" t="e">
        <f>H1024^'CALIBRATION  suppl fig 2'!$Q$15*ABS(B1024)*(1/'ESTIMATED CCS suppl fig 2 '!C1024+1/'CALIBRATION  suppl fig 2'!$D$5)^0.5</f>
        <v>#DIV/0!</v>
      </c>
    </row>
    <row r="1025" spans="1:9">
      <c r="A1025" s="52"/>
      <c r="B1025" s="1"/>
      <c r="C1025" s="1"/>
      <c r="D1025" s="189"/>
      <c r="E1025" s="187" t="e">
        <f>I1025*'CALIBRATION  suppl fig 2'!$Q$17</f>
        <v>#DIV/0!</v>
      </c>
      <c r="F1025" s="188" t="e">
        <f>(H1025*'CALIBRATION  suppl fig 2'!$Q$32+'CALIBRATION  suppl fig 2'!$Q$33)*ABS(B1025)*(1/'ESTIMATED CCS suppl fig 2 '!C1025+1/'CALIBRATION  suppl fig 2'!$D$5)^0.5</f>
        <v>#DIV/0!</v>
      </c>
      <c r="H1025" s="56">
        <f>D1025-0.001*'CALIBRATION  suppl fig 2'!$D$4*A1025^0.5</f>
        <v>0</v>
      </c>
      <c r="I1025" s="56" t="e">
        <f>H1025^'CALIBRATION  suppl fig 2'!$Q$15*ABS(B1025)*(1/'ESTIMATED CCS suppl fig 2 '!C1025+1/'CALIBRATION  suppl fig 2'!$D$5)^0.5</f>
        <v>#DIV/0!</v>
      </c>
    </row>
    <row r="1026" spans="1:9">
      <c r="A1026" s="52"/>
      <c r="B1026" s="1"/>
      <c r="C1026" s="1"/>
      <c r="D1026" s="189"/>
      <c r="E1026" s="187" t="e">
        <f>I1026*'CALIBRATION  suppl fig 2'!$Q$17</f>
        <v>#DIV/0!</v>
      </c>
      <c r="F1026" s="188" t="e">
        <f>(H1026*'CALIBRATION  suppl fig 2'!$Q$32+'CALIBRATION  suppl fig 2'!$Q$33)*ABS(B1026)*(1/'ESTIMATED CCS suppl fig 2 '!C1026+1/'CALIBRATION  suppl fig 2'!$D$5)^0.5</f>
        <v>#DIV/0!</v>
      </c>
      <c r="H1026" s="56">
        <f>D1026-0.001*'CALIBRATION  suppl fig 2'!$D$4*A1026^0.5</f>
        <v>0</v>
      </c>
      <c r="I1026" s="56" t="e">
        <f>H1026^'CALIBRATION  suppl fig 2'!$Q$15*ABS(B1026)*(1/'ESTIMATED CCS suppl fig 2 '!C1026+1/'CALIBRATION  suppl fig 2'!$D$5)^0.5</f>
        <v>#DIV/0!</v>
      </c>
    </row>
    <row r="1027" spans="1:9">
      <c r="A1027" s="52"/>
      <c r="B1027" s="1"/>
      <c r="C1027" s="1"/>
      <c r="D1027" s="189"/>
      <c r="E1027" s="187" t="e">
        <f>I1027*'CALIBRATION  suppl fig 2'!$Q$17</f>
        <v>#DIV/0!</v>
      </c>
      <c r="F1027" s="188" t="e">
        <f>(H1027*'CALIBRATION  suppl fig 2'!$Q$32+'CALIBRATION  suppl fig 2'!$Q$33)*ABS(B1027)*(1/'ESTIMATED CCS suppl fig 2 '!C1027+1/'CALIBRATION  suppl fig 2'!$D$5)^0.5</f>
        <v>#DIV/0!</v>
      </c>
      <c r="H1027" s="56">
        <f>D1027-0.001*'CALIBRATION  suppl fig 2'!$D$4*A1027^0.5</f>
        <v>0</v>
      </c>
      <c r="I1027" s="56" t="e">
        <f>H1027^'CALIBRATION  suppl fig 2'!$Q$15*ABS(B1027)*(1/'ESTIMATED CCS suppl fig 2 '!C1027+1/'CALIBRATION  suppl fig 2'!$D$5)^0.5</f>
        <v>#DIV/0!</v>
      </c>
    </row>
    <row r="1028" spans="1:9">
      <c r="A1028" s="52"/>
      <c r="B1028" s="1"/>
      <c r="C1028" s="1"/>
      <c r="D1028" s="189"/>
      <c r="E1028" s="187" t="e">
        <f>I1028*'CALIBRATION  suppl fig 2'!$Q$17</f>
        <v>#DIV/0!</v>
      </c>
      <c r="F1028" s="188" t="e">
        <f>(H1028*'CALIBRATION  suppl fig 2'!$Q$32+'CALIBRATION  suppl fig 2'!$Q$33)*ABS(B1028)*(1/'ESTIMATED CCS suppl fig 2 '!C1028+1/'CALIBRATION  suppl fig 2'!$D$5)^0.5</f>
        <v>#DIV/0!</v>
      </c>
      <c r="H1028" s="56">
        <f>D1028-0.001*'CALIBRATION  suppl fig 2'!$D$4*A1028^0.5</f>
        <v>0</v>
      </c>
      <c r="I1028" s="56" t="e">
        <f>H1028^'CALIBRATION  suppl fig 2'!$Q$15*ABS(B1028)*(1/'ESTIMATED CCS suppl fig 2 '!C1028+1/'CALIBRATION  suppl fig 2'!$D$5)^0.5</f>
        <v>#DIV/0!</v>
      </c>
    </row>
    <row r="1029" spans="1:9">
      <c r="A1029" s="52"/>
      <c r="B1029" s="1"/>
      <c r="C1029" s="1"/>
      <c r="D1029" s="189"/>
      <c r="E1029" s="187" t="e">
        <f>I1029*'CALIBRATION  suppl fig 2'!$Q$17</f>
        <v>#DIV/0!</v>
      </c>
      <c r="F1029" s="188" t="e">
        <f>(H1029*'CALIBRATION  suppl fig 2'!$Q$32+'CALIBRATION  suppl fig 2'!$Q$33)*ABS(B1029)*(1/'ESTIMATED CCS suppl fig 2 '!C1029+1/'CALIBRATION  suppl fig 2'!$D$5)^0.5</f>
        <v>#DIV/0!</v>
      </c>
      <c r="H1029" s="56">
        <f>D1029-0.001*'CALIBRATION  suppl fig 2'!$D$4*A1029^0.5</f>
        <v>0</v>
      </c>
      <c r="I1029" s="56" t="e">
        <f>H1029^'CALIBRATION  suppl fig 2'!$Q$15*ABS(B1029)*(1/'ESTIMATED CCS suppl fig 2 '!C1029+1/'CALIBRATION  suppl fig 2'!$D$5)^0.5</f>
        <v>#DIV/0!</v>
      </c>
    </row>
    <row r="1030" spans="1:9">
      <c r="A1030" s="52"/>
      <c r="B1030" s="1"/>
      <c r="C1030" s="1"/>
      <c r="D1030" s="189"/>
      <c r="E1030" s="187" t="e">
        <f>I1030*'CALIBRATION  suppl fig 2'!$Q$17</f>
        <v>#DIV/0!</v>
      </c>
      <c r="F1030" s="188" t="e">
        <f>(H1030*'CALIBRATION  suppl fig 2'!$Q$32+'CALIBRATION  suppl fig 2'!$Q$33)*ABS(B1030)*(1/'ESTIMATED CCS suppl fig 2 '!C1030+1/'CALIBRATION  suppl fig 2'!$D$5)^0.5</f>
        <v>#DIV/0!</v>
      </c>
      <c r="H1030" s="56">
        <f>D1030-0.001*'CALIBRATION  suppl fig 2'!$D$4*A1030^0.5</f>
        <v>0</v>
      </c>
      <c r="I1030" s="56" t="e">
        <f>H1030^'CALIBRATION  suppl fig 2'!$Q$15*ABS(B1030)*(1/'ESTIMATED CCS suppl fig 2 '!C1030+1/'CALIBRATION  suppl fig 2'!$D$5)^0.5</f>
        <v>#DIV/0!</v>
      </c>
    </row>
    <row r="1031" spans="1:9">
      <c r="A1031" s="52"/>
      <c r="B1031" s="1"/>
      <c r="C1031" s="1"/>
      <c r="D1031" s="189"/>
      <c r="E1031" s="187" t="e">
        <f>I1031*'CALIBRATION  suppl fig 2'!$Q$17</f>
        <v>#DIV/0!</v>
      </c>
      <c r="F1031" s="188" t="e">
        <f>(H1031*'CALIBRATION  suppl fig 2'!$Q$32+'CALIBRATION  suppl fig 2'!$Q$33)*ABS(B1031)*(1/'ESTIMATED CCS suppl fig 2 '!C1031+1/'CALIBRATION  suppl fig 2'!$D$5)^0.5</f>
        <v>#DIV/0!</v>
      </c>
      <c r="H1031" s="56">
        <f>D1031-0.001*'CALIBRATION  suppl fig 2'!$D$4*A1031^0.5</f>
        <v>0</v>
      </c>
      <c r="I1031" s="56" t="e">
        <f>H1031^'CALIBRATION  suppl fig 2'!$Q$15*ABS(B1031)*(1/'ESTIMATED CCS suppl fig 2 '!C1031+1/'CALIBRATION  suppl fig 2'!$D$5)^0.5</f>
        <v>#DIV/0!</v>
      </c>
    </row>
    <row r="1032" spans="1:9">
      <c r="A1032" s="52"/>
      <c r="B1032" s="1"/>
      <c r="C1032" s="1"/>
      <c r="D1032" s="189"/>
      <c r="E1032" s="187" t="e">
        <f>I1032*'CALIBRATION  suppl fig 2'!$Q$17</f>
        <v>#DIV/0!</v>
      </c>
      <c r="F1032" s="188" t="e">
        <f>(H1032*'CALIBRATION  suppl fig 2'!$Q$32+'CALIBRATION  suppl fig 2'!$Q$33)*ABS(B1032)*(1/'ESTIMATED CCS suppl fig 2 '!C1032+1/'CALIBRATION  suppl fig 2'!$D$5)^0.5</f>
        <v>#DIV/0!</v>
      </c>
      <c r="H1032" s="56">
        <f>D1032-0.001*'CALIBRATION  suppl fig 2'!$D$4*A1032^0.5</f>
        <v>0</v>
      </c>
      <c r="I1032" s="56" t="e">
        <f>H1032^'CALIBRATION  suppl fig 2'!$Q$15*ABS(B1032)*(1/'ESTIMATED CCS suppl fig 2 '!C1032+1/'CALIBRATION  suppl fig 2'!$D$5)^0.5</f>
        <v>#DIV/0!</v>
      </c>
    </row>
    <row r="1033" spans="1:9">
      <c r="A1033" s="52"/>
      <c r="B1033" s="1"/>
      <c r="C1033" s="1"/>
      <c r="D1033" s="189"/>
      <c r="E1033" s="187" t="e">
        <f>I1033*'CALIBRATION  suppl fig 2'!$Q$17</f>
        <v>#DIV/0!</v>
      </c>
      <c r="F1033" s="188" t="e">
        <f>(H1033*'CALIBRATION  suppl fig 2'!$Q$32+'CALIBRATION  suppl fig 2'!$Q$33)*ABS(B1033)*(1/'ESTIMATED CCS suppl fig 2 '!C1033+1/'CALIBRATION  suppl fig 2'!$D$5)^0.5</f>
        <v>#DIV/0!</v>
      </c>
      <c r="H1033" s="56">
        <f>D1033-0.001*'CALIBRATION  suppl fig 2'!$D$4*A1033^0.5</f>
        <v>0</v>
      </c>
      <c r="I1033" s="56" t="e">
        <f>H1033^'CALIBRATION  suppl fig 2'!$Q$15*ABS(B1033)*(1/'ESTIMATED CCS suppl fig 2 '!C1033+1/'CALIBRATION  suppl fig 2'!$D$5)^0.5</f>
        <v>#DIV/0!</v>
      </c>
    </row>
    <row r="1034" spans="1:9">
      <c r="A1034" s="52"/>
      <c r="B1034" s="1"/>
      <c r="C1034" s="1"/>
      <c r="D1034" s="189"/>
      <c r="E1034" s="187" t="e">
        <f>I1034*'CALIBRATION  suppl fig 2'!$Q$17</f>
        <v>#DIV/0!</v>
      </c>
      <c r="F1034" s="188" t="e">
        <f>(H1034*'CALIBRATION  suppl fig 2'!$Q$32+'CALIBRATION  suppl fig 2'!$Q$33)*ABS(B1034)*(1/'ESTIMATED CCS suppl fig 2 '!C1034+1/'CALIBRATION  suppl fig 2'!$D$5)^0.5</f>
        <v>#DIV/0!</v>
      </c>
      <c r="H1034" s="56">
        <f>D1034-0.001*'CALIBRATION  suppl fig 2'!$D$4*A1034^0.5</f>
        <v>0</v>
      </c>
      <c r="I1034" s="56" t="e">
        <f>H1034^'CALIBRATION  suppl fig 2'!$Q$15*ABS(B1034)*(1/'ESTIMATED CCS suppl fig 2 '!C1034+1/'CALIBRATION  suppl fig 2'!$D$5)^0.5</f>
        <v>#DIV/0!</v>
      </c>
    </row>
    <row r="1035" spans="1:9">
      <c r="A1035" s="52"/>
      <c r="B1035" s="1"/>
      <c r="C1035" s="1"/>
      <c r="D1035" s="189"/>
      <c r="E1035" s="187" t="e">
        <f>I1035*'CALIBRATION  suppl fig 2'!$Q$17</f>
        <v>#DIV/0!</v>
      </c>
      <c r="F1035" s="188" t="e">
        <f>(H1035*'CALIBRATION  suppl fig 2'!$Q$32+'CALIBRATION  suppl fig 2'!$Q$33)*ABS(B1035)*(1/'ESTIMATED CCS suppl fig 2 '!C1035+1/'CALIBRATION  suppl fig 2'!$D$5)^0.5</f>
        <v>#DIV/0!</v>
      </c>
      <c r="H1035" s="56">
        <f>D1035-0.001*'CALIBRATION  suppl fig 2'!$D$4*A1035^0.5</f>
        <v>0</v>
      </c>
      <c r="I1035" s="56" t="e">
        <f>H1035^'CALIBRATION  suppl fig 2'!$Q$15*ABS(B1035)*(1/'ESTIMATED CCS suppl fig 2 '!C1035+1/'CALIBRATION  suppl fig 2'!$D$5)^0.5</f>
        <v>#DIV/0!</v>
      </c>
    </row>
    <row r="1036" spans="1:9">
      <c r="A1036" s="52"/>
      <c r="B1036" s="1"/>
      <c r="C1036" s="1"/>
      <c r="D1036" s="189"/>
      <c r="E1036" s="187" t="e">
        <f>I1036*'CALIBRATION  suppl fig 2'!$Q$17</f>
        <v>#DIV/0!</v>
      </c>
      <c r="F1036" s="188" t="e">
        <f>(H1036*'CALIBRATION  suppl fig 2'!$Q$32+'CALIBRATION  suppl fig 2'!$Q$33)*ABS(B1036)*(1/'ESTIMATED CCS suppl fig 2 '!C1036+1/'CALIBRATION  suppl fig 2'!$D$5)^0.5</f>
        <v>#DIV/0!</v>
      </c>
      <c r="H1036" s="56">
        <f>D1036-0.001*'CALIBRATION  suppl fig 2'!$D$4*A1036^0.5</f>
        <v>0</v>
      </c>
      <c r="I1036" s="56" t="e">
        <f>H1036^'CALIBRATION  suppl fig 2'!$Q$15*ABS(B1036)*(1/'ESTIMATED CCS suppl fig 2 '!C1036+1/'CALIBRATION  suppl fig 2'!$D$5)^0.5</f>
        <v>#DIV/0!</v>
      </c>
    </row>
    <row r="1037" spans="1:9">
      <c r="A1037" s="52"/>
      <c r="B1037" s="1"/>
      <c r="C1037" s="1"/>
      <c r="D1037" s="189"/>
      <c r="E1037" s="187" t="e">
        <f>I1037*'CALIBRATION  suppl fig 2'!$Q$17</f>
        <v>#DIV/0!</v>
      </c>
      <c r="F1037" s="188" t="e">
        <f>(H1037*'CALIBRATION  suppl fig 2'!$Q$32+'CALIBRATION  suppl fig 2'!$Q$33)*ABS(B1037)*(1/'ESTIMATED CCS suppl fig 2 '!C1037+1/'CALIBRATION  suppl fig 2'!$D$5)^0.5</f>
        <v>#DIV/0!</v>
      </c>
      <c r="H1037" s="56">
        <f>D1037-0.001*'CALIBRATION  suppl fig 2'!$D$4*A1037^0.5</f>
        <v>0</v>
      </c>
      <c r="I1037" s="56" t="e">
        <f>H1037^'CALIBRATION  suppl fig 2'!$Q$15*ABS(B1037)*(1/'ESTIMATED CCS suppl fig 2 '!C1037+1/'CALIBRATION  suppl fig 2'!$D$5)^0.5</f>
        <v>#DIV/0!</v>
      </c>
    </row>
    <row r="1038" spans="1:9">
      <c r="A1038" s="52"/>
      <c r="B1038" s="1"/>
      <c r="C1038" s="1"/>
      <c r="D1038" s="189"/>
      <c r="E1038" s="187" t="e">
        <f>I1038*'CALIBRATION  suppl fig 2'!$Q$17</f>
        <v>#DIV/0!</v>
      </c>
      <c r="F1038" s="188" t="e">
        <f>(H1038*'CALIBRATION  suppl fig 2'!$Q$32+'CALIBRATION  suppl fig 2'!$Q$33)*ABS(B1038)*(1/'ESTIMATED CCS suppl fig 2 '!C1038+1/'CALIBRATION  suppl fig 2'!$D$5)^0.5</f>
        <v>#DIV/0!</v>
      </c>
      <c r="H1038" s="56">
        <f>D1038-0.001*'CALIBRATION  suppl fig 2'!$D$4*A1038^0.5</f>
        <v>0</v>
      </c>
      <c r="I1038" s="56" t="e">
        <f>H1038^'CALIBRATION  suppl fig 2'!$Q$15*ABS(B1038)*(1/'ESTIMATED CCS suppl fig 2 '!C1038+1/'CALIBRATION  suppl fig 2'!$D$5)^0.5</f>
        <v>#DIV/0!</v>
      </c>
    </row>
    <row r="1039" spans="1:9">
      <c r="A1039" s="52"/>
      <c r="B1039" s="1"/>
      <c r="C1039" s="1"/>
      <c r="D1039" s="189"/>
      <c r="E1039" s="187" t="e">
        <f>I1039*'CALIBRATION  suppl fig 2'!$Q$17</f>
        <v>#DIV/0!</v>
      </c>
      <c r="F1039" s="188" t="e">
        <f>(H1039*'CALIBRATION  suppl fig 2'!$Q$32+'CALIBRATION  suppl fig 2'!$Q$33)*ABS(B1039)*(1/'ESTIMATED CCS suppl fig 2 '!C1039+1/'CALIBRATION  suppl fig 2'!$D$5)^0.5</f>
        <v>#DIV/0!</v>
      </c>
      <c r="H1039" s="56">
        <f>D1039-0.001*'CALIBRATION  suppl fig 2'!$D$4*A1039^0.5</f>
        <v>0</v>
      </c>
      <c r="I1039" s="56" t="e">
        <f>H1039^'CALIBRATION  suppl fig 2'!$Q$15*ABS(B1039)*(1/'ESTIMATED CCS suppl fig 2 '!C1039+1/'CALIBRATION  suppl fig 2'!$D$5)^0.5</f>
        <v>#DIV/0!</v>
      </c>
    </row>
    <row r="1040" spans="1:9">
      <c r="A1040" s="52"/>
      <c r="B1040" s="1"/>
      <c r="C1040" s="1"/>
      <c r="D1040" s="189"/>
      <c r="E1040" s="187" t="e">
        <f>I1040*'CALIBRATION  suppl fig 2'!$Q$17</f>
        <v>#DIV/0!</v>
      </c>
      <c r="F1040" s="188" t="e">
        <f>(H1040*'CALIBRATION  suppl fig 2'!$Q$32+'CALIBRATION  suppl fig 2'!$Q$33)*ABS(B1040)*(1/'ESTIMATED CCS suppl fig 2 '!C1040+1/'CALIBRATION  suppl fig 2'!$D$5)^0.5</f>
        <v>#DIV/0!</v>
      </c>
      <c r="H1040" s="56">
        <f>D1040-0.001*'CALIBRATION  suppl fig 2'!$D$4*A1040^0.5</f>
        <v>0</v>
      </c>
      <c r="I1040" s="56" t="e">
        <f>H1040^'CALIBRATION  suppl fig 2'!$Q$15*ABS(B1040)*(1/'ESTIMATED CCS suppl fig 2 '!C1040+1/'CALIBRATION  suppl fig 2'!$D$5)^0.5</f>
        <v>#DIV/0!</v>
      </c>
    </row>
    <row r="1041" spans="1:9">
      <c r="A1041" s="52"/>
      <c r="B1041" s="1"/>
      <c r="C1041" s="1"/>
      <c r="D1041" s="189"/>
      <c r="E1041" s="187" t="e">
        <f>I1041*'CALIBRATION  suppl fig 2'!$Q$17</f>
        <v>#DIV/0!</v>
      </c>
      <c r="F1041" s="188" t="e">
        <f>(H1041*'CALIBRATION  suppl fig 2'!$Q$32+'CALIBRATION  suppl fig 2'!$Q$33)*ABS(B1041)*(1/'ESTIMATED CCS suppl fig 2 '!C1041+1/'CALIBRATION  suppl fig 2'!$D$5)^0.5</f>
        <v>#DIV/0!</v>
      </c>
      <c r="H1041" s="56">
        <f>D1041-0.001*'CALIBRATION  suppl fig 2'!$D$4*A1041^0.5</f>
        <v>0</v>
      </c>
      <c r="I1041" s="56" t="e">
        <f>H1041^'CALIBRATION  suppl fig 2'!$Q$15*ABS(B1041)*(1/'ESTIMATED CCS suppl fig 2 '!C1041+1/'CALIBRATION  suppl fig 2'!$D$5)^0.5</f>
        <v>#DIV/0!</v>
      </c>
    </row>
    <row r="1042" spans="1:9">
      <c r="A1042" s="52"/>
      <c r="B1042" s="1"/>
      <c r="C1042" s="1"/>
      <c r="D1042" s="189"/>
      <c r="E1042" s="187" t="e">
        <f>I1042*'CALIBRATION  suppl fig 2'!$Q$17</f>
        <v>#DIV/0!</v>
      </c>
      <c r="F1042" s="188" t="e">
        <f>(H1042*'CALIBRATION  suppl fig 2'!$Q$32+'CALIBRATION  suppl fig 2'!$Q$33)*ABS(B1042)*(1/'ESTIMATED CCS suppl fig 2 '!C1042+1/'CALIBRATION  suppl fig 2'!$D$5)^0.5</f>
        <v>#DIV/0!</v>
      </c>
      <c r="H1042" s="56">
        <f>D1042-0.001*'CALIBRATION  suppl fig 2'!$D$4*A1042^0.5</f>
        <v>0</v>
      </c>
      <c r="I1042" s="56" t="e">
        <f>H1042^'CALIBRATION  suppl fig 2'!$Q$15*ABS(B1042)*(1/'ESTIMATED CCS suppl fig 2 '!C1042+1/'CALIBRATION  suppl fig 2'!$D$5)^0.5</f>
        <v>#DIV/0!</v>
      </c>
    </row>
    <row r="1043" spans="1:9">
      <c r="A1043" s="52"/>
      <c r="B1043" s="1"/>
      <c r="C1043" s="1"/>
      <c r="D1043" s="189"/>
      <c r="E1043" s="187" t="e">
        <f>I1043*'CALIBRATION  suppl fig 2'!$Q$17</f>
        <v>#DIV/0!</v>
      </c>
      <c r="F1043" s="188" t="e">
        <f>(H1043*'CALIBRATION  suppl fig 2'!$Q$32+'CALIBRATION  suppl fig 2'!$Q$33)*ABS(B1043)*(1/'ESTIMATED CCS suppl fig 2 '!C1043+1/'CALIBRATION  suppl fig 2'!$D$5)^0.5</f>
        <v>#DIV/0!</v>
      </c>
      <c r="H1043" s="56">
        <f>D1043-0.001*'CALIBRATION  suppl fig 2'!$D$4*A1043^0.5</f>
        <v>0</v>
      </c>
      <c r="I1043" s="56" t="e">
        <f>H1043^'CALIBRATION  suppl fig 2'!$Q$15*ABS(B1043)*(1/'ESTIMATED CCS suppl fig 2 '!C1043+1/'CALIBRATION  suppl fig 2'!$D$5)^0.5</f>
        <v>#DIV/0!</v>
      </c>
    </row>
    <row r="1044" spans="1:9">
      <c r="A1044" s="52"/>
      <c r="B1044" s="1"/>
      <c r="C1044" s="1"/>
      <c r="D1044" s="189"/>
      <c r="E1044" s="187" t="e">
        <f>I1044*'CALIBRATION  suppl fig 2'!$Q$17</f>
        <v>#DIV/0!</v>
      </c>
      <c r="F1044" s="188" t="e">
        <f>(H1044*'CALIBRATION  suppl fig 2'!$Q$32+'CALIBRATION  suppl fig 2'!$Q$33)*ABS(B1044)*(1/'ESTIMATED CCS suppl fig 2 '!C1044+1/'CALIBRATION  suppl fig 2'!$D$5)^0.5</f>
        <v>#DIV/0!</v>
      </c>
      <c r="H1044" s="56">
        <f>D1044-0.001*'CALIBRATION  suppl fig 2'!$D$4*A1044^0.5</f>
        <v>0</v>
      </c>
      <c r="I1044" s="56" t="e">
        <f>H1044^'CALIBRATION  suppl fig 2'!$Q$15*ABS(B1044)*(1/'ESTIMATED CCS suppl fig 2 '!C1044+1/'CALIBRATION  suppl fig 2'!$D$5)^0.5</f>
        <v>#DIV/0!</v>
      </c>
    </row>
    <row r="1045" spans="1:9">
      <c r="A1045" s="52"/>
      <c r="B1045" s="1"/>
      <c r="C1045" s="1"/>
      <c r="D1045" s="189"/>
      <c r="E1045" s="187" t="e">
        <f>I1045*'CALIBRATION  suppl fig 2'!$Q$17</f>
        <v>#DIV/0!</v>
      </c>
      <c r="F1045" s="188" t="e">
        <f>(H1045*'CALIBRATION  suppl fig 2'!$Q$32+'CALIBRATION  suppl fig 2'!$Q$33)*ABS(B1045)*(1/'ESTIMATED CCS suppl fig 2 '!C1045+1/'CALIBRATION  suppl fig 2'!$D$5)^0.5</f>
        <v>#DIV/0!</v>
      </c>
      <c r="H1045" s="56">
        <f>D1045-0.001*'CALIBRATION  suppl fig 2'!$D$4*A1045^0.5</f>
        <v>0</v>
      </c>
      <c r="I1045" s="56" t="e">
        <f>H1045^'CALIBRATION  suppl fig 2'!$Q$15*ABS(B1045)*(1/'ESTIMATED CCS suppl fig 2 '!C1045+1/'CALIBRATION  suppl fig 2'!$D$5)^0.5</f>
        <v>#DIV/0!</v>
      </c>
    </row>
    <row r="1046" spans="1:9">
      <c r="A1046" s="52"/>
      <c r="B1046" s="1"/>
      <c r="C1046" s="1"/>
      <c r="D1046" s="189"/>
      <c r="E1046" s="187" t="e">
        <f>I1046*'CALIBRATION  suppl fig 2'!$Q$17</f>
        <v>#DIV/0!</v>
      </c>
      <c r="F1046" s="188" t="e">
        <f>(H1046*'CALIBRATION  suppl fig 2'!$Q$32+'CALIBRATION  suppl fig 2'!$Q$33)*ABS(B1046)*(1/'ESTIMATED CCS suppl fig 2 '!C1046+1/'CALIBRATION  suppl fig 2'!$D$5)^0.5</f>
        <v>#DIV/0!</v>
      </c>
      <c r="H1046" s="56">
        <f>D1046-0.001*'CALIBRATION  suppl fig 2'!$D$4*A1046^0.5</f>
        <v>0</v>
      </c>
      <c r="I1046" s="56" t="e">
        <f>H1046^'CALIBRATION  suppl fig 2'!$Q$15*ABS(B1046)*(1/'ESTIMATED CCS suppl fig 2 '!C1046+1/'CALIBRATION  suppl fig 2'!$D$5)^0.5</f>
        <v>#DIV/0!</v>
      </c>
    </row>
    <row r="1047" spans="1:9">
      <c r="A1047" s="52"/>
      <c r="B1047" s="1"/>
      <c r="C1047" s="1"/>
      <c r="D1047" s="189"/>
      <c r="E1047" s="187" t="e">
        <f>I1047*'CALIBRATION  suppl fig 2'!$Q$17</f>
        <v>#DIV/0!</v>
      </c>
      <c r="F1047" s="188" t="e">
        <f>(H1047*'CALIBRATION  suppl fig 2'!$Q$32+'CALIBRATION  suppl fig 2'!$Q$33)*ABS(B1047)*(1/'ESTIMATED CCS suppl fig 2 '!C1047+1/'CALIBRATION  suppl fig 2'!$D$5)^0.5</f>
        <v>#DIV/0!</v>
      </c>
      <c r="H1047" s="56">
        <f>D1047-0.001*'CALIBRATION  suppl fig 2'!$D$4*A1047^0.5</f>
        <v>0</v>
      </c>
      <c r="I1047" s="56" t="e">
        <f>H1047^'CALIBRATION  suppl fig 2'!$Q$15*ABS(B1047)*(1/'ESTIMATED CCS suppl fig 2 '!C1047+1/'CALIBRATION  suppl fig 2'!$D$5)^0.5</f>
        <v>#DIV/0!</v>
      </c>
    </row>
    <row r="1048" spans="1:9">
      <c r="A1048" s="52"/>
      <c r="B1048" s="1"/>
      <c r="C1048" s="1"/>
      <c r="D1048" s="189"/>
      <c r="E1048" s="187" t="e">
        <f>I1048*'CALIBRATION  suppl fig 2'!$Q$17</f>
        <v>#DIV/0!</v>
      </c>
      <c r="F1048" s="188" t="e">
        <f>(H1048*'CALIBRATION  suppl fig 2'!$Q$32+'CALIBRATION  suppl fig 2'!$Q$33)*ABS(B1048)*(1/'ESTIMATED CCS suppl fig 2 '!C1048+1/'CALIBRATION  suppl fig 2'!$D$5)^0.5</f>
        <v>#DIV/0!</v>
      </c>
      <c r="H1048" s="56">
        <f>D1048-0.001*'CALIBRATION  suppl fig 2'!$D$4*A1048^0.5</f>
        <v>0</v>
      </c>
      <c r="I1048" s="56" t="e">
        <f>H1048^'CALIBRATION  suppl fig 2'!$Q$15*ABS(B1048)*(1/'ESTIMATED CCS suppl fig 2 '!C1048+1/'CALIBRATION  suppl fig 2'!$D$5)^0.5</f>
        <v>#DIV/0!</v>
      </c>
    </row>
    <row r="1049" spans="1:9">
      <c r="A1049" s="52"/>
      <c r="B1049" s="1"/>
      <c r="C1049" s="1"/>
      <c r="D1049" s="189"/>
      <c r="E1049" s="187" t="e">
        <f>I1049*'CALIBRATION  suppl fig 2'!$Q$17</f>
        <v>#DIV/0!</v>
      </c>
      <c r="F1049" s="188" t="e">
        <f>(H1049*'CALIBRATION  suppl fig 2'!$Q$32+'CALIBRATION  suppl fig 2'!$Q$33)*ABS(B1049)*(1/'ESTIMATED CCS suppl fig 2 '!C1049+1/'CALIBRATION  suppl fig 2'!$D$5)^0.5</f>
        <v>#DIV/0!</v>
      </c>
      <c r="H1049" s="56">
        <f>D1049-0.001*'CALIBRATION  suppl fig 2'!$D$4*A1049^0.5</f>
        <v>0</v>
      </c>
      <c r="I1049" s="56" t="e">
        <f>H1049^'CALIBRATION  suppl fig 2'!$Q$15*ABS(B1049)*(1/'ESTIMATED CCS suppl fig 2 '!C1049+1/'CALIBRATION  suppl fig 2'!$D$5)^0.5</f>
        <v>#DIV/0!</v>
      </c>
    </row>
    <row r="1050" spans="1:9">
      <c r="A1050" s="52"/>
      <c r="B1050" s="1"/>
      <c r="C1050" s="1"/>
      <c r="D1050" s="189"/>
      <c r="E1050" s="187" t="e">
        <f>I1050*'CALIBRATION  suppl fig 2'!$Q$17</f>
        <v>#DIV/0!</v>
      </c>
      <c r="F1050" s="188" t="e">
        <f>(H1050*'CALIBRATION  suppl fig 2'!$Q$32+'CALIBRATION  suppl fig 2'!$Q$33)*ABS(B1050)*(1/'ESTIMATED CCS suppl fig 2 '!C1050+1/'CALIBRATION  suppl fig 2'!$D$5)^0.5</f>
        <v>#DIV/0!</v>
      </c>
      <c r="H1050" s="56">
        <f>D1050-0.001*'CALIBRATION  suppl fig 2'!$D$4*A1050^0.5</f>
        <v>0</v>
      </c>
      <c r="I1050" s="56" t="e">
        <f>H1050^'CALIBRATION  suppl fig 2'!$Q$15*ABS(B1050)*(1/'ESTIMATED CCS suppl fig 2 '!C1050+1/'CALIBRATION  suppl fig 2'!$D$5)^0.5</f>
        <v>#DIV/0!</v>
      </c>
    </row>
    <row r="1051" spans="1:9">
      <c r="A1051" s="52"/>
      <c r="B1051" s="1"/>
      <c r="C1051" s="1"/>
      <c r="D1051" s="189"/>
      <c r="E1051" s="187" t="e">
        <f>I1051*'CALIBRATION  suppl fig 2'!$Q$17</f>
        <v>#DIV/0!</v>
      </c>
      <c r="F1051" s="188" t="e">
        <f>(H1051*'CALIBRATION  suppl fig 2'!$Q$32+'CALIBRATION  suppl fig 2'!$Q$33)*ABS(B1051)*(1/'ESTIMATED CCS suppl fig 2 '!C1051+1/'CALIBRATION  suppl fig 2'!$D$5)^0.5</f>
        <v>#DIV/0!</v>
      </c>
      <c r="H1051" s="56">
        <f>D1051-0.001*'CALIBRATION  suppl fig 2'!$D$4*A1051^0.5</f>
        <v>0</v>
      </c>
      <c r="I1051" s="56" t="e">
        <f>H1051^'CALIBRATION  suppl fig 2'!$Q$15*ABS(B1051)*(1/'ESTIMATED CCS suppl fig 2 '!C1051+1/'CALIBRATION  suppl fig 2'!$D$5)^0.5</f>
        <v>#DIV/0!</v>
      </c>
    </row>
    <row r="1052" spans="1:9">
      <c r="A1052" s="52"/>
      <c r="B1052" s="1"/>
      <c r="C1052" s="1"/>
      <c r="D1052" s="189"/>
      <c r="E1052" s="187" t="e">
        <f>I1052*'CALIBRATION  suppl fig 2'!$Q$17</f>
        <v>#DIV/0!</v>
      </c>
      <c r="F1052" s="188" t="e">
        <f>(H1052*'CALIBRATION  suppl fig 2'!$Q$32+'CALIBRATION  suppl fig 2'!$Q$33)*ABS(B1052)*(1/'ESTIMATED CCS suppl fig 2 '!C1052+1/'CALIBRATION  suppl fig 2'!$D$5)^0.5</f>
        <v>#DIV/0!</v>
      </c>
      <c r="H1052" s="56">
        <f>D1052-0.001*'CALIBRATION  suppl fig 2'!$D$4*A1052^0.5</f>
        <v>0</v>
      </c>
      <c r="I1052" s="56" t="e">
        <f>H1052^'CALIBRATION  suppl fig 2'!$Q$15*ABS(B1052)*(1/'ESTIMATED CCS suppl fig 2 '!C1052+1/'CALIBRATION  suppl fig 2'!$D$5)^0.5</f>
        <v>#DIV/0!</v>
      </c>
    </row>
    <row r="1053" spans="1:9">
      <c r="A1053" s="52"/>
      <c r="B1053" s="1"/>
      <c r="C1053" s="1"/>
      <c r="D1053" s="189"/>
      <c r="E1053" s="187" t="e">
        <f>I1053*'CALIBRATION  suppl fig 2'!$Q$17</f>
        <v>#DIV/0!</v>
      </c>
      <c r="F1053" s="188" t="e">
        <f>(H1053*'CALIBRATION  suppl fig 2'!$Q$32+'CALIBRATION  suppl fig 2'!$Q$33)*ABS(B1053)*(1/'ESTIMATED CCS suppl fig 2 '!C1053+1/'CALIBRATION  suppl fig 2'!$D$5)^0.5</f>
        <v>#DIV/0!</v>
      </c>
      <c r="H1053" s="56">
        <f>D1053-0.001*'CALIBRATION  suppl fig 2'!$D$4*A1053^0.5</f>
        <v>0</v>
      </c>
      <c r="I1053" s="56" t="e">
        <f>H1053^'CALIBRATION  suppl fig 2'!$Q$15*ABS(B1053)*(1/'ESTIMATED CCS suppl fig 2 '!C1053+1/'CALIBRATION  suppl fig 2'!$D$5)^0.5</f>
        <v>#DIV/0!</v>
      </c>
    </row>
    <row r="1054" spans="1:9">
      <c r="A1054" s="52"/>
      <c r="B1054" s="1"/>
      <c r="C1054" s="1"/>
      <c r="D1054" s="189"/>
      <c r="E1054" s="187" t="e">
        <f>I1054*'CALIBRATION  suppl fig 2'!$Q$17</f>
        <v>#DIV/0!</v>
      </c>
      <c r="F1054" s="188" t="e">
        <f>(H1054*'CALIBRATION  suppl fig 2'!$Q$32+'CALIBRATION  suppl fig 2'!$Q$33)*ABS(B1054)*(1/'ESTIMATED CCS suppl fig 2 '!C1054+1/'CALIBRATION  suppl fig 2'!$D$5)^0.5</f>
        <v>#DIV/0!</v>
      </c>
      <c r="H1054" s="56">
        <f>D1054-0.001*'CALIBRATION  suppl fig 2'!$D$4*A1054^0.5</f>
        <v>0</v>
      </c>
      <c r="I1054" s="56" t="e">
        <f>H1054^'CALIBRATION  suppl fig 2'!$Q$15*ABS(B1054)*(1/'ESTIMATED CCS suppl fig 2 '!C1054+1/'CALIBRATION  suppl fig 2'!$D$5)^0.5</f>
        <v>#DIV/0!</v>
      </c>
    </row>
    <row r="1055" spans="1:9">
      <c r="A1055" s="52"/>
      <c r="B1055" s="1"/>
      <c r="C1055" s="1"/>
      <c r="D1055" s="189"/>
      <c r="E1055" s="187" t="e">
        <f>I1055*'CALIBRATION  suppl fig 2'!$Q$17</f>
        <v>#DIV/0!</v>
      </c>
      <c r="F1055" s="188" t="e">
        <f>(H1055*'CALIBRATION  suppl fig 2'!$Q$32+'CALIBRATION  suppl fig 2'!$Q$33)*ABS(B1055)*(1/'ESTIMATED CCS suppl fig 2 '!C1055+1/'CALIBRATION  suppl fig 2'!$D$5)^0.5</f>
        <v>#DIV/0!</v>
      </c>
      <c r="H1055" s="56">
        <f>D1055-0.001*'CALIBRATION  suppl fig 2'!$D$4*A1055^0.5</f>
        <v>0</v>
      </c>
      <c r="I1055" s="56" t="e">
        <f>H1055^'CALIBRATION  suppl fig 2'!$Q$15*ABS(B1055)*(1/'ESTIMATED CCS suppl fig 2 '!C1055+1/'CALIBRATION  suppl fig 2'!$D$5)^0.5</f>
        <v>#DIV/0!</v>
      </c>
    </row>
    <row r="1056" spans="1:9">
      <c r="A1056" s="52"/>
      <c r="B1056" s="1"/>
      <c r="C1056" s="1"/>
      <c r="D1056" s="189"/>
      <c r="E1056" s="187" t="e">
        <f>I1056*'CALIBRATION  suppl fig 2'!$Q$17</f>
        <v>#DIV/0!</v>
      </c>
      <c r="F1056" s="188" t="e">
        <f>(H1056*'CALIBRATION  suppl fig 2'!$Q$32+'CALIBRATION  suppl fig 2'!$Q$33)*ABS(B1056)*(1/'ESTIMATED CCS suppl fig 2 '!C1056+1/'CALIBRATION  suppl fig 2'!$D$5)^0.5</f>
        <v>#DIV/0!</v>
      </c>
      <c r="H1056" s="56">
        <f>D1056-0.001*'CALIBRATION  suppl fig 2'!$D$4*A1056^0.5</f>
        <v>0</v>
      </c>
      <c r="I1056" s="56" t="e">
        <f>H1056^'CALIBRATION  suppl fig 2'!$Q$15*ABS(B1056)*(1/'ESTIMATED CCS suppl fig 2 '!C1056+1/'CALIBRATION  suppl fig 2'!$D$5)^0.5</f>
        <v>#DIV/0!</v>
      </c>
    </row>
    <row r="1057" spans="1:9">
      <c r="A1057" s="52"/>
      <c r="B1057" s="1"/>
      <c r="C1057" s="1"/>
      <c r="D1057" s="189"/>
      <c r="E1057" s="187" t="e">
        <f>I1057*'CALIBRATION  suppl fig 2'!$Q$17</f>
        <v>#DIV/0!</v>
      </c>
      <c r="F1057" s="188" t="e">
        <f>(H1057*'CALIBRATION  suppl fig 2'!$Q$32+'CALIBRATION  suppl fig 2'!$Q$33)*ABS(B1057)*(1/'ESTIMATED CCS suppl fig 2 '!C1057+1/'CALIBRATION  suppl fig 2'!$D$5)^0.5</f>
        <v>#DIV/0!</v>
      </c>
      <c r="H1057" s="56">
        <f>D1057-0.001*'CALIBRATION  suppl fig 2'!$D$4*A1057^0.5</f>
        <v>0</v>
      </c>
      <c r="I1057" s="56" t="e">
        <f>H1057^'CALIBRATION  suppl fig 2'!$Q$15*ABS(B1057)*(1/'ESTIMATED CCS suppl fig 2 '!C1057+1/'CALIBRATION  suppl fig 2'!$D$5)^0.5</f>
        <v>#DIV/0!</v>
      </c>
    </row>
    <row r="1058" spans="1:9">
      <c r="A1058" s="52"/>
      <c r="B1058" s="1"/>
      <c r="C1058" s="1"/>
      <c r="D1058" s="189"/>
      <c r="E1058" s="187" t="e">
        <f>I1058*'CALIBRATION  suppl fig 2'!$Q$17</f>
        <v>#DIV/0!</v>
      </c>
      <c r="F1058" s="188" t="e">
        <f>(H1058*'CALIBRATION  suppl fig 2'!$Q$32+'CALIBRATION  suppl fig 2'!$Q$33)*ABS(B1058)*(1/'ESTIMATED CCS suppl fig 2 '!C1058+1/'CALIBRATION  suppl fig 2'!$D$5)^0.5</f>
        <v>#DIV/0!</v>
      </c>
      <c r="H1058" s="56">
        <f>D1058-0.001*'CALIBRATION  suppl fig 2'!$D$4*A1058^0.5</f>
        <v>0</v>
      </c>
      <c r="I1058" s="56" t="e">
        <f>H1058^'CALIBRATION  suppl fig 2'!$Q$15*ABS(B1058)*(1/'ESTIMATED CCS suppl fig 2 '!C1058+1/'CALIBRATION  suppl fig 2'!$D$5)^0.5</f>
        <v>#DIV/0!</v>
      </c>
    </row>
    <row r="1059" spans="1:9">
      <c r="A1059" s="52"/>
      <c r="B1059" s="1"/>
      <c r="C1059" s="1"/>
      <c r="D1059" s="189"/>
      <c r="E1059" s="187" t="e">
        <f>I1059*'CALIBRATION  suppl fig 2'!$Q$17</f>
        <v>#DIV/0!</v>
      </c>
      <c r="F1059" s="188" t="e">
        <f>(H1059*'CALIBRATION  suppl fig 2'!$Q$32+'CALIBRATION  suppl fig 2'!$Q$33)*ABS(B1059)*(1/'ESTIMATED CCS suppl fig 2 '!C1059+1/'CALIBRATION  suppl fig 2'!$D$5)^0.5</f>
        <v>#DIV/0!</v>
      </c>
      <c r="H1059" s="56">
        <f>D1059-0.001*'CALIBRATION  suppl fig 2'!$D$4*A1059^0.5</f>
        <v>0</v>
      </c>
      <c r="I1059" s="56" t="e">
        <f>H1059^'CALIBRATION  suppl fig 2'!$Q$15*ABS(B1059)*(1/'ESTIMATED CCS suppl fig 2 '!C1059+1/'CALIBRATION  suppl fig 2'!$D$5)^0.5</f>
        <v>#DIV/0!</v>
      </c>
    </row>
    <row r="1060" spans="1:9">
      <c r="A1060" s="52"/>
      <c r="B1060" s="1"/>
      <c r="C1060" s="1"/>
      <c r="D1060" s="189"/>
      <c r="E1060" s="187" t="e">
        <f>I1060*'CALIBRATION  suppl fig 2'!$Q$17</f>
        <v>#DIV/0!</v>
      </c>
      <c r="F1060" s="188" t="e">
        <f>(H1060*'CALIBRATION  suppl fig 2'!$Q$32+'CALIBRATION  suppl fig 2'!$Q$33)*ABS(B1060)*(1/'ESTIMATED CCS suppl fig 2 '!C1060+1/'CALIBRATION  suppl fig 2'!$D$5)^0.5</f>
        <v>#DIV/0!</v>
      </c>
      <c r="H1060" s="56">
        <f>D1060-0.001*'CALIBRATION  suppl fig 2'!$D$4*A1060^0.5</f>
        <v>0</v>
      </c>
      <c r="I1060" s="56" t="e">
        <f>H1060^'CALIBRATION  suppl fig 2'!$Q$15*ABS(B1060)*(1/'ESTIMATED CCS suppl fig 2 '!C1060+1/'CALIBRATION  suppl fig 2'!$D$5)^0.5</f>
        <v>#DIV/0!</v>
      </c>
    </row>
    <row r="1061" spans="1:9">
      <c r="A1061" s="52"/>
      <c r="B1061" s="1"/>
      <c r="C1061" s="1"/>
      <c r="D1061" s="189"/>
      <c r="E1061" s="187" t="e">
        <f>I1061*'CALIBRATION  suppl fig 2'!$Q$17</f>
        <v>#DIV/0!</v>
      </c>
      <c r="F1061" s="188" t="e">
        <f>(H1061*'CALIBRATION  suppl fig 2'!$Q$32+'CALIBRATION  suppl fig 2'!$Q$33)*ABS(B1061)*(1/'ESTIMATED CCS suppl fig 2 '!C1061+1/'CALIBRATION  suppl fig 2'!$D$5)^0.5</f>
        <v>#DIV/0!</v>
      </c>
      <c r="H1061" s="56">
        <f>D1061-0.001*'CALIBRATION  suppl fig 2'!$D$4*A1061^0.5</f>
        <v>0</v>
      </c>
      <c r="I1061" s="56" t="e">
        <f>H1061^'CALIBRATION  suppl fig 2'!$Q$15*ABS(B1061)*(1/'ESTIMATED CCS suppl fig 2 '!C1061+1/'CALIBRATION  suppl fig 2'!$D$5)^0.5</f>
        <v>#DIV/0!</v>
      </c>
    </row>
    <row r="1062" spans="1:9">
      <c r="A1062" s="52"/>
      <c r="B1062" s="1"/>
      <c r="C1062" s="1"/>
      <c r="D1062" s="189"/>
      <c r="E1062" s="187" t="e">
        <f>I1062*'CALIBRATION  suppl fig 2'!$Q$17</f>
        <v>#DIV/0!</v>
      </c>
      <c r="F1062" s="188" t="e">
        <f>(H1062*'CALIBRATION  suppl fig 2'!$Q$32+'CALIBRATION  suppl fig 2'!$Q$33)*ABS(B1062)*(1/'ESTIMATED CCS suppl fig 2 '!C1062+1/'CALIBRATION  suppl fig 2'!$D$5)^0.5</f>
        <v>#DIV/0!</v>
      </c>
      <c r="H1062" s="56">
        <f>D1062-0.001*'CALIBRATION  suppl fig 2'!$D$4*A1062^0.5</f>
        <v>0</v>
      </c>
      <c r="I1062" s="56" t="e">
        <f>H1062^'CALIBRATION  suppl fig 2'!$Q$15*ABS(B1062)*(1/'ESTIMATED CCS suppl fig 2 '!C1062+1/'CALIBRATION  suppl fig 2'!$D$5)^0.5</f>
        <v>#DIV/0!</v>
      </c>
    </row>
    <row r="1063" spans="1:9">
      <c r="A1063" s="52"/>
      <c r="B1063" s="1"/>
      <c r="C1063" s="1"/>
      <c r="D1063" s="189"/>
      <c r="E1063" s="187" t="e">
        <f>I1063*'CALIBRATION  suppl fig 2'!$Q$17</f>
        <v>#DIV/0!</v>
      </c>
      <c r="F1063" s="188" t="e">
        <f>(H1063*'CALIBRATION  suppl fig 2'!$Q$32+'CALIBRATION  suppl fig 2'!$Q$33)*ABS(B1063)*(1/'ESTIMATED CCS suppl fig 2 '!C1063+1/'CALIBRATION  suppl fig 2'!$D$5)^0.5</f>
        <v>#DIV/0!</v>
      </c>
      <c r="H1063" s="56">
        <f>D1063-0.001*'CALIBRATION  suppl fig 2'!$D$4*A1063^0.5</f>
        <v>0</v>
      </c>
      <c r="I1063" s="56" t="e">
        <f>H1063^'CALIBRATION  suppl fig 2'!$Q$15*ABS(B1063)*(1/'ESTIMATED CCS suppl fig 2 '!C1063+1/'CALIBRATION  suppl fig 2'!$D$5)^0.5</f>
        <v>#DIV/0!</v>
      </c>
    </row>
    <row r="1064" spans="1:9">
      <c r="A1064" s="52"/>
      <c r="B1064" s="1"/>
      <c r="C1064" s="1"/>
      <c r="D1064" s="189"/>
      <c r="E1064" s="187" t="e">
        <f>I1064*'CALIBRATION  suppl fig 2'!$Q$17</f>
        <v>#DIV/0!</v>
      </c>
      <c r="F1064" s="188" t="e">
        <f>(H1064*'CALIBRATION  suppl fig 2'!$Q$32+'CALIBRATION  suppl fig 2'!$Q$33)*ABS(B1064)*(1/'ESTIMATED CCS suppl fig 2 '!C1064+1/'CALIBRATION  suppl fig 2'!$D$5)^0.5</f>
        <v>#DIV/0!</v>
      </c>
      <c r="H1064" s="56">
        <f>D1064-0.001*'CALIBRATION  suppl fig 2'!$D$4*A1064^0.5</f>
        <v>0</v>
      </c>
      <c r="I1064" s="56" t="e">
        <f>H1064^'CALIBRATION  suppl fig 2'!$Q$15*ABS(B1064)*(1/'ESTIMATED CCS suppl fig 2 '!C1064+1/'CALIBRATION  suppl fig 2'!$D$5)^0.5</f>
        <v>#DIV/0!</v>
      </c>
    </row>
    <row r="1065" spans="1:9">
      <c r="A1065" s="52"/>
      <c r="B1065" s="1"/>
      <c r="C1065" s="1"/>
      <c r="D1065" s="189"/>
      <c r="E1065" s="187" t="e">
        <f>I1065*'CALIBRATION  suppl fig 2'!$Q$17</f>
        <v>#DIV/0!</v>
      </c>
      <c r="F1065" s="188" t="e">
        <f>(H1065*'CALIBRATION  suppl fig 2'!$Q$32+'CALIBRATION  suppl fig 2'!$Q$33)*ABS(B1065)*(1/'ESTIMATED CCS suppl fig 2 '!C1065+1/'CALIBRATION  suppl fig 2'!$D$5)^0.5</f>
        <v>#DIV/0!</v>
      </c>
      <c r="H1065" s="56">
        <f>D1065-0.001*'CALIBRATION  suppl fig 2'!$D$4*A1065^0.5</f>
        <v>0</v>
      </c>
      <c r="I1065" s="56" t="e">
        <f>H1065^'CALIBRATION  suppl fig 2'!$Q$15*ABS(B1065)*(1/'ESTIMATED CCS suppl fig 2 '!C1065+1/'CALIBRATION  suppl fig 2'!$D$5)^0.5</f>
        <v>#DIV/0!</v>
      </c>
    </row>
    <row r="1066" spans="1:9">
      <c r="A1066" s="52"/>
      <c r="B1066" s="1"/>
      <c r="C1066" s="1"/>
      <c r="D1066" s="189"/>
      <c r="E1066" s="187" t="e">
        <f>I1066*'CALIBRATION  suppl fig 2'!$Q$17</f>
        <v>#DIV/0!</v>
      </c>
      <c r="F1066" s="188" t="e">
        <f>(H1066*'CALIBRATION  suppl fig 2'!$Q$32+'CALIBRATION  suppl fig 2'!$Q$33)*ABS(B1066)*(1/'ESTIMATED CCS suppl fig 2 '!C1066+1/'CALIBRATION  suppl fig 2'!$D$5)^0.5</f>
        <v>#DIV/0!</v>
      </c>
      <c r="H1066" s="56">
        <f>D1066-0.001*'CALIBRATION  suppl fig 2'!$D$4*A1066^0.5</f>
        <v>0</v>
      </c>
      <c r="I1066" s="56" t="e">
        <f>H1066^'CALIBRATION  suppl fig 2'!$Q$15*ABS(B1066)*(1/'ESTIMATED CCS suppl fig 2 '!C1066+1/'CALIBRATION  suppl fig 2'!$D$5)^0.5</f>
        <v>#DIV/0!</v>
      </c>
    </row>
    <row r="1067" spans="1:9">
      <c r="A1067" s="52"/>
      <c r="B1067" s="1"/>
      <c r="C1067" s="1"/>
      <c r="D1067" s="189"/>
      <c r="E1067" s="187" t="e">
        <f>I1067*'CALIBRATION  suppl fig 2'!$Q$17</f>
        <v>#DIV/0!</v>
      </c>
      <c r="F1067" s="188" t="e">
        <f>(H1067*'CALIBRATION  suppl fig 2'!$Q$32+'CALIBRATION  suppl fig 2'!$Q$33)*ABS(B1067)*(1/'ESTIMATED CCS suppl fig 2 '!C1067+1/'CALIBRATION  suppl fig 2'!$D$5)^0.5</f>
        <v>#DIV/0!</v>
      </c>
      <c r="H1067" s="56">
        <f>D1067-0.001*'CALIBRATION  suppl fig 2'!$D$4*A1067^0.5</f>
        <v>0</v>
      </c>
      <c r="I1067" s="56" t="e">
        <f>H1067^'CALIBRATION  suppl fig 2'!$Q$15*ABS(B1067)*(1/'ESTIMATED CCS suppl fig 2 '!C1067+1/'CALIBRATION  suppl fig 2'!$D$5)^0.5</f>
        <v>#DIV/0!</v>
      </c>
    </row>
    <row r="1068" spans="1:9">
      <c r="A1068" s="52"/>
      <c r="B1068" s="1"/>
      <c r="C1068" s="1"/>
      <c r="D1068" s="189"/>
      <c r="E1068" s="187" t="e">
        <f>I1068*'CALIBRATION  suppl fig 2'!$Q$17</f>
        <v>#DIV/0!</v>
      </c>
      <c r="F1068" s="188" t="e">
        <f>(H1068*'CALIBRATION  suppl fig 2'!$Q$32+'CALIBRATION  suppl fig 2'!$Q$33)*ABS(B1068)*(1/'ESTIMATED CCS suppl fig 2 '!C1068+1/'CALIBRATION  suppl fig 2'!$D$5)^0.5</f>
        <v>#DIV/0!</v>
      </c>
      <c r="H1068" s="56">
        <f>D1068-0.001*'CALIBRATION  suppl fig 2'!$D$4*A1068^0.5</f>
        <v>0</v>
      </c>
      <c r="I1068" s="56" t="e">
        <f>H1068^'CALIBRATION  suppl fig 2'!$Q$15*ABS(B1068)*(1/'ESTIMATED CCS suppl fig 2 '!C1068+1/'CALIBRATION  suppl fig 2'!$D$5)^0.5</f>
        <v>#DIV/0!</v>
      </c>
    </row>
    <row r="1069" spans="1:9">
      <c r="A1069" s="52"/>
      <c r="B1069" s="1"/>
      <c r="C1069" s="1"/>
      <c r="D1069" s="189"/>
      <c r="E1069" s="187" t="e">
        <f>I1069*'CALIBRATION  suppl fig 2'!$Q$17</f>
        <v>#DIV/0!</v>
      </c>
      <c r="F1069" s="188" t="e">
        <f>(H1069*'CALIBRATION  suppl fig 2'!$Q$32+'CALIBRATION  suppl fig 2'!$Q$33)*ABS(B1069)*(1/'ESTIMATED CCS suppl fig 2 '!C1069+1/'CALIBRATION  suppl fig 2'!$D$5)^0.5</f>
        <v>#DIV/0!</v>
      </c>
      <c r="H1069" s="56">
        <f>D1069-0.001*'CALIBRATION  suppl fig 2'!$D$4*A1069^0.5</f>
        <v>0</v>
      </c>
      <c r="I1069" s="56" t="e">
        <f>H1069^'CALIBRATION  suppl fig 2'!$Q$15*ABS(B1069)*(1/'ESTIMATED CCS suppl fig 2 '!C1069+1/'CALIBRATION  suppl fig 2'!$D$5)^0.5</f>
        <v>#DIV/0!</v>
      </c>
    </row>
    <row r="1070" spans="1:9">
      <c r="A1070" s="52"/>
      <c r="B1070" s="1"/>
      <c r="C1070" s="1"/>
      <c r="D1070" s="189"/>
      <c r="E1070" s="187" t="e">
        <f>I1070*'CALIBRATION  suppl fig 2'!$Q$17</f>
        <v>#DIV/0!</v>
      </c>
      <c r="F1070" s="188" t="e">
        <f>(H1070*'CALIBRATION  suppl fig 2'!$Q$32+'CALIBRATION  suppl fig 2'!$Q$33)*ABS(B1070)*(1/'ESTIMATED CCS suppl fig 2 '!C1070+1/'CALIBRATION  suppl fig 2'!$D$5)^0.5</f>
        <v>#DIV/0!</v>
      </c>
      <c r="H1070" s="56">
        <f>D1070-0.001*'CALIBRATION  suppl fig 2'!$D$4*A1070^0.5</f>
        <v>0</v>
      </c>
      <c r="I1070" s="56" t="e">
        <f>H1070^'CALIBRATION  suppl fig 2'!$Q$15*ABS(B1070)*(1/'ESTIMATED CCS suppl fig 2 '!C1070+1/'CALIBRATION  suppl fig 2'!$D$5)^0.5</f>
        <v>#DIV/0!</v>
      </c>
    </row>
    <row r="1071" spans="1:9">
      <c r="A1071" s="52"/>
      <c r="B1071" s="1"/>
      <c r="C1071" s="1"/>
      <c r="D1071" s="189"/>
      <c r="E1071" s="187" t="e">
        <f>I1071*'CALIBRATION  suppl fig 2'!$Q$17</f>
        <v>#DIV/0!</v>
      </c>
      <c r="F1071" s="188" t="e">
        <f>(H1071*'CALIBRATION  suppl fig 2'!$Q$32+'CALIBRATION  suppl fig 2'!$Q$33)*ABS(B1071)*(1/'ESTIMATED CCS suppl fig 2 '!C1071+1/'CALIBRATION  suppl fig 2'!$D$5)^0.5</f>
        <v>#DIV/0!</v>
      </c>
      <c r="H1071" s="56">
        <f>D1071-0.001*'CALIBRATION  suppl fig 2'!$D$4*A1071^0.5</f>
        <v>0</v>
      </c>
      <c r="I1071" s="56" t="e">
        <f>H1071^'CALIBRATION  suppl fig 2'!$Q$15*ABS(B1071)*(1/'ESTIMATED CCS suppl fig 2 '!C1071+1/'CALIBRATION  suppl fig 2'!$D$5)^0.5</f>
        <v>#DIV/0!</v>
      </c>
    </row>
    <row r="1072" spans="1:9">
      <c r="A1072" s="52"/>
      <c r="B1072" s="1"/>
      <c r="C1072" s="1"/>
      <c r="D1072" s="189"/>
      <c r="E1072" s="187" t="e">
        <f>I1072*'CALIBRATION  suppl fig 2'!$Q$17</f>
        <v>#DIV/0!</v>
      </c>
      <c r="F1072" s="188" t="e">
        <f>(H1072*'CALIBRATION  suppl fig 2'!$Q$32+'CALIBRATION  suppl fig 2'!$Q$33)*ABS(B1072)*(1/'ESTIMATED CCS suppl fig 2 '!C1072+1/'CALIBRATION  suppl fig 2'!$D$5)^0.5</f>
        <v>#DIV/0!</v>
      </c>
      <c r="H1072" s="56">
        <f>D1072-0.001*'CALIBRATION  suppl fig 2'!$D$4*A1072^0.5</f>
        <v>0</v>
      </c>
      <c r="I1072" s="56" t="e">
        <f>H1072^'CALIBRATION  suppl fig 2'!$Q$15*ABS(B1072)*(1/'ESTIMATED CCS suppl fig 2 '!C1072+1/'CALIBRATION  suppl fig 2'!$D$5)^0.5</f>
        <v>#DIV/0!</v>
      </c>
    </row>
    <row r="1073" spans="1:9">
      <c r="A1073" s="52"/>
      <c r="B1073" s="1"/>
      <c r="C1073" s="1"/>
      <c r="D1073" s="189"/>
      <c r="E1073" s="187" t="e">
        <f>I1073*'CALIBRATION  suppl fig 2'!$Q$17</f>
        <v>#DIV/0!</v>
      </c>
      <c r="F1073" s="188" t="e">
        <f>(H1073*'CALIBRATION  suppl fig 2'!$Q$32+'CALIBRATION  suppl fig 2'!$Q$33)*ABS(B1073)*(1/'ESTIMATED CCS suppl fig 2 '!C1073+1/'CALIBRATION  suppl fig 2'!$D$5)^0.5</f>
        <v>#DIV/0!</v>
      </c>
      <c r="H1073" s="56">
        <f>D1073-0.001*'CALIBRATION  suppl fig 2'!$D$4*A1073^0.5</f>
        <v>0</v>
      </c>
      <c r="I1073" s="56" t="e">
        <f>H1073^'CALIBRATION  suppl fig 2'!$Q$15*ABS(B1073)*(1/'ESTIMATED CCS suppl fig 2 '!C1073+1/'CALIBRATION  suppl fig 2'!$D$5)^0.5</f>
        <v>#DIV/0!</v>
      </c>
    </row>
    <row r="1074" spans="1:9">
      <c r="A1074" s="52"/>
      <c r="B1074" s="1"/>
      <c r="C1074" s="1"/>
      <c r="D1074" s="189"/>
      <c r="E1074" s="187" t="e">
        <f>I1074*'CALIBRATION  suppl fig 2'!$Q$17</f>
        <v>#DIV/0!</v>
      </c>
      <c r="F1074" s="188" t="e">
        <f>(H1074*'CALIBRATION  suppl fig 2'!$Q$32+'CALIBRATION  suppl fig 2'!$Q$33)*ABS(B1074)*(1/'ESTIMATED CCS suppl fig 2 '!C1074+1/'CALIBRATION  suppl fig 2'!$D$5)^0.5</f>
        <v>#DIV/0!</v>
      </c>
      <c r="H1074" s="56">
        <f>D1074-0.001*'CALIBRATION  suppl fig 2'!$D$4*A1074^0.5</f>
        <v>0</v>
      </c>
      <c r="I1074" s="56" t="e">
        <f>H1074^'CALIBRATION  suppl fig 2'!$Q$15*ABS(B1074)*(1/'ESTIMATED CCS suppl fig 2 '!C1074+1/'CALIBRATION  suppl fig 2'!$D$5)^0.5</f>
        <v>#DIV/0!</v>
      </c>
    </row>
    <row r="1075" spans="1:9">
      <c r="A1075" s="52"/>
      <c r="B1075" s="1"/>
      <c r="C1075" s="1"/>
      <c r="D1075" s="189"/>
      <c r="E1075" s="187" t="e">
        <f>I1075*'CALIBRATION  suppl fig 2'!$Q$17</f>
        <v>#DIV/0!</v>
      </c>
      <c r="F1075" s="188" t="e">
        <f>(H1075*'CALIBRATION  suppl fig 2'!$Q$32+'CALIBRATION  suppl fig 2'!$Q$33)*ABS(B1075)*(1/'ESTIMATED CCS suppl fig 2 '!C1075+1/'CALIBRATION  suppl fig 2'!$D$5)^0.5</f>
        <v>#DIV/0!</v>
      </c>
      <c r="H1075" s="56">
        <f>D1075-0.001*'CALIBRATION  suppl fig 2'!$D$4*A1075^0.5</f>
        <v>0</v>
      </c>
      <c r="I1075" s="56" t="e">
        <f>H1075^'CALIBRATION  suppl fig 2'!$Q$15*ABS(B1075)*(1/'ESTIMATED CCS suppl fig 2 '!C1075+1/'CALIBRATION  suppl fig 2'!$D$5)^0.5</f>
        <v>#DIV/0!</v>
      </c>
    </row>
    <row r="1076" spans="1:9">
      <c r="A1076" s="52"/>
      <c r="B1076" s="1"/>
      <c r="C1076" s="1"/>
      <c r="D1076" s="189"/>
      <c r="E1076" s="187" t="e">
        <f>I1076*'CALIBRATION  suppl fig 2'!$Q$17</f>
        <v>#DIV/0!</v>
      </c>
      <c r="F1076" s="188" t="e">
        <f>(H1076*'CALIBRATION  suppl fig 2'!$Q$32+'CALIBRATION  suppl fig 2'!$Q$33)*ABS(B1076)*(1/'ESTIMATED CCS suppl fig 2 '!C1076+1/'CALIBRATION  suppl fig 2'!$D$5)^0.5</f>
        <v>#DIV/0!</v>
      </c>
      <c r="H1076" s="56">
        <f>D1076-0.001*'CALIBRATION  suppl fig 2'!$D$4*A1076^0.5</f>
        <v>0</v>
      </c>
      <c r="I1076" s="56" t="e">
        <f>H1076^'CALIBRATION  suppl fig 2'!$Q$15*ABS(B1076)*(1/'ESTIMATED CCS suppl fig 2 '!C1076+1/'CALIBRATION  suppl fig 2'!$D$5)^0.5</f>
        <v>#DIV/0!</v>
      </c>
    </row>
    <row r="1077" spans="1:9">
      <c r="A1077" s="52"/>
      <c r="B1077" s="1"/>
      <c r="C1077" s="1"/>
      <c r="D1077" s="189"/>
      <c r="E1077" s="187" t="e">
        <f>I1077*'CALIBRATION  suppl fig 2'!$Q$17</f>
        <v>#DIV/0!</v>
      </c>
      <c r="F1077" s="188" t="e">
        <f>(H1077*'CALIBRATION  suppl fig 2'!$Q$32+'CALIBRATION  suppl fig 2'!$Q$33)*ABS(B1077)*(1/'ESTIMATED CCS suppl fig 2 '!C1077+1/'CALIBRATION  suppl fig 2'!$D$5)^0.5</f>
        <v>#DIV/0!</v>
      </c>
      <c r="H1077" s="56">
        <f>D1077-0.001*'CALIBRATION  suppl fig 2'!$D$4*A1077^0.5</f>
        <v>0</v>
      </c>
      <c r="I1077" s="56" t="e">
        <f>H1077^'CALIBRATION  suppl fig 2'!$Q$15*ABS(B1077)*(1/'ESTIMATED CCS suppl fig 2 '!C1077+1/'CALIBRATION  suppl fig 2'!$D$5)^0.5</f>
        <v>#DIV/0!</v>
      </c>
    </row>
    <row r="1078" spans="1:9">
      <c r="A1078" s="52"/>
      <c r="B1078" s="1"/>
      <c r="C1078" s="1"/>
      <c r="D1078" s="189"/>
      <c r="E1078" s="187" t="e">
        <f>I1078*'CALIBRATION  suppl fig 2'!$Q$17</f>
        <v>#DIV/0!</v>
      </c>
      <c r="F1078" s="188" t="e">
        <f>(H1078*'CALIBRATION  suppl fig 2'!$Q$32+'CALIBRATION  suppl fig 2'!$Q$33)*ABS(B1078)*(1/'ESTIMATED CCS suppl fig 2 '!C1078+1/'CALIBRATION  suppl fig 2'!$D$5)^0.5</f>
        <v>#DIV/0!</v>
      </c>
      <c r="H1078" s="56">
        <f>D1078-0.001*'CALIBRATION  suppl fig 2'!$D$4*A1078^0.5</f>
        <v>0</v>
      </c>
      <c r="I1078" s="56" t="e">
        <f>H1078^'CALIBRATION  suppl fig 2'!$Q$15*ABS(B1078)*(1/'ESTIMATED CCS suppl fig 2 '!C1078+1/'CALIBRATION  suppl fig 2'!$D$5)^0.5</f>
        <v>#DIV/0!</v>
      </c>
    </row>
    <row r="1079" spans="1:9">
      <c r="A1079" s="52"/>
      <c r="B1079" s="1"/>
      <c r="C1079" s="1"/>
      <c r="D1079" s="189"/>
      <c r="E1079" s="187" t="e">
        <f>I1079*'CALIBRATION  suppl fig 2'!$Q$17</f>
        <v>#DIV/0!</v>
      </c>
      <c r="F1079" s="188" t="e">
        <f>(H1079*'CALIBRATION  suppl fig 2'!$Q$32+'CALIBRATION  suppl fig 2'!$Q$33)*ABS(B1079)*(1/'ESTIMATED CCS suppl fig 2 '!C1079+1/'CALIBRATION  suppl fig 2'!$D$5)^0.5</f>
        <v>#DIV/0!</v>
      </c>
      <c r="H1079" s="56">
        <f>D1079-0.001*'CALIBRATION  suppl fig 2'!$D$4*A1079^0.5</f>
        <v>0</v>
      </c>
      <c r="I1079" s="56" t="e">
        <f>H1079^'CALIBRATION  suppl fig 2'!$Q$15*ABS(B1079)*(1/'ESTIMATED CCS suppl fig 2 '!C1079+1/'CALIBRATION  suppl fig 2'!$D$5)^0.5</f>
        <v>#DIV/0!</v>
      </c>
    </row>
    <row r="1080" spans="1:9">
      <c r="A1080" s="52"/>
      <c r="B1080" s="1"/>
      <c r="C1080" s="1"/>
      <c r="D1080" s="189"/>
      <c r="E1080" s="187" t="e">
        <f>I1080*'CALIBRATION  suppl fig 2'!$Q$17</f>
        <v>#DIV/0!</v>
      </c>
      <c r="F1080" s="188" t="e">
        <f>(H1080*'CALIBRATION  suppl fig 2'!$Q$32+'CALIBRATION  suppl fig 2'!$Q$33)*ABS(B1080)*(1/'ESTIMATED CCS suppl fig 2 '!C1080+1/'CALIBRATION  suppl fig 2'!$D$5)^0.5</f>
        <v>#DIV/0!</v>
      </c>
      <c r="H1080" s="56">
        <f>D1080-0.001*'CALIBRATION  suppl fig 2'!$D$4*A1080^0.5</f>
        <v>0</v>
      </c>
      <c r="I1080" s="56" t="e">
        <f>H1080^'CALIBRATION  suppl fig 2'!$Q$15*ABS(B1080)*(1/'ESTIMATED CCS suppl fig 2 '!C1080+1/'CALIBRATION  suppl fig 2'!$D$5)^0.5</f>
        <v>#DIV/0!</v>
      </c>
    </row>
    <row r="1081" spans="1:9">
      <c r="A1081" s="52"/>
      <c r="B1081" s="1"/>
      <c r="C1081" s="1"/>
      <c r="D1081" s="189"/>
      <c r="E1081" s="187" t="e">
        <f>I1081*'CALIBRATION  suppl fig 2'!$Q$17</f>
        <v>#DIV/0!</v>
      </c>
      <c r="F1081" s="188" t="e">
        <f>(H1081*'CALIBRATION  suppl fig 2'!$Q$32+'CALIBRATION  suppl fig 2'!$Q$33)*ABS(B1081)*(1/'ESTIMATED CCS suppl fig 2 '!C1081+1/'CALIBRATION  suppl fig 2'!$D$5)^0.5</f>
        <v>#DIV/0!</v>
      </c>
      <c r="H1081" s="56">
        <f>D1081-0.001*'CALIBRATION  suppl fig 2'!$D$4*A1081^0.5</f>
        <v>0</v>
      </c>
      <c r="I1081" s="56" t="e">
        <f>H1081^'CALIBRATION  suppl fig 2'!$Q$15*ABS(B1081)*(1/'ESTIMATED CCS suppl fig 2 '!C1081+1/'CALIBRATION  suppl fig 2'!$D$5)^0.5</f>
        <v>#DIV/0!</v>
      </c>
    </row>
    <row r="1082" spans="1:9">
      <c r="A1082" s="52"/>
      <c r="B1082" s="1"/>
      <c r="C1082" s="1"/>
      <c r="D1082" s="189"/>
      <c r="E1082" s="187" t="e">
        <f>I1082*'CALIBRATION  suppl fig 2'!$Q$17</f>
        <v>#DIV/0!</v>
      </c>
      <c r="F1082" s="188" t="e">
        <f>(H1082*'CALIBRATION  suppl fig 2'!$Q$32+'CALIBRATION  suppl fig 2'!$Q$33)*ABS(B1082)*(1/'ESTIMATED CCS suppl fig 2 '!C1082+1/'CALIBRATION  suppl fig 2'!$D$5)^0.5</f>
        <v>#DIV/0!</v>
      </c>
      <c r="H1082" s="56">
        <f>D1082-0.001*'CALIBRATION  suppl fig 2'!$D$4*A1082^0.5</f>
        <v>0</v>
      </c>
      <c r="I1082" s="56" t="e">
        <f>H1082^'CALIBRATION  suppl fig 2'!$Q$15*ABS(B1082)*(1/'ESTIMATED CCS suppl fig 2 '!C1082+1/'CALIBRATION  suppl fig 2'!$D$5)^0.5</f>
        <v>#DIV/0!</v>
      </c>
    </row>
    <row r="1083" spans="1:9">
      <c r="A1083" s="52"/>
      <c r="B1083" s="1"/>
      <c r="C1083" s="1"/>
      <c r="D1083" s="189"/>
      <c r="E1083" s="187" t="e">
        <f>I1083*'CALIBRATION  suppl fig 2'!$Q$17</f>
        <v>#DIV/0!</v>
      </c>
      <c r="F1083" s="188" t="e">
        <f>(H1083*'CALIBRATION  suppl fig 2'!$Q$32+'CALIBRATION  suppl fig 2'!$Q$33)*ABS(B1083)*(1/'ESTIMATED CCS suppl fig 2 '!C1083+1/'CALIBRATION  suppl fig 2'!$D$5)^0.5</f>
        <v>#DIV/0!</v>
      </c>
      <c r="H1083" s="56">
        <f>D1083-0.001*'CALIBRATION  suppl fig 2'!$D$4*A1083^0.5</f>
        <v>0</v>
      </c>
      <c r="I1083" s="56" t="e">
        <f>H1083^'CALIBRATION  suppl fig 2'!$Q$15*ABS(B1083)*(1/'ESTIMATED CCS suppl fig 2 '!C1083+1/'CALIBRATION  suppl fig 2'!$D$5)^0.5</f>
        <v>#DIV/0!</v>
      </c>
    </row>
    <row r="1084" spans="1:9">
      <c r="A1084" s="52"/>
      <c r="B1084" s="1"/>
      <c r="C1084" s="1"/>
      <c r="D1084" s="189"/>
      <c r="E1084" s="187" t="e">
        <f>I1084*'CALIBRATION  suppl fig 2'!$Q$17</f>
        <v>#DIV/0!</v>
      </c>
      <c r="F1084" s="188" t="e">
        <f>(H1084*'CALIBRATION  suppl fig 2'!$Q$32+'CALIBRATION  suppl fig 2'!$Q$33)*ABS(B1084)*(1/'ESTIMATED CCS suppl fig 2 '!C1084+1/'CALIBRATION  suppl fig 2'!$D$5)^0.5</f>
        <v>#DIV/0!</v>
      </c>
      <c r="H1084" s="56">
        <f>D1084-0.001*'CALIBRATION  suppl fig 2'!$D$4*A1084^0.5</f>
        <v>0</v>
      </c>
      <c r="I1084" s="56" t="e">
        <f>H1084^'CALIBRATION  suppl fig 2'!$Q$15*ABS(B1084)*(1/'ESTIMATED CCS suppl fig 2 '!C1084+1/'CALIBRATION  suppl fig 2'!$D$5)^0.5</f>
        <v>#DIV/0!</v>
      </c>
    </row>
    <row r="1085" spans="1:9">
      <c r="A1085" s="52"/>
      <c r="B1085" s="1"/>
      <c r="C1085" s="1"/>
      <c r="D1085" s="189"/>
      <c r="E1085" s="187" t="e">
        <f>I1085*'CALIBRATION  suppl fig 2'!$Q$17</f>
        <v>#DIV/0!</v>
      </c>
      <c r="F1085" s="188" t="e">
        <f>(H1085*'CALIBRATION  suppl fig 2'!$Q$32+'CALIBRATION  suppl fig 2'!$Q$33)*ABS(B1085)*(1/'ESTIMATED CCS suppl fig 2 '!C1085+1/'CALIBRATION  suppl fig 2'!$D$5)^0.5</f>
        <v>#DIV/0!</v>
      </c>
      <c r="H1085" s="56">
        <f>D1085-0.001*'CALIBRATION  suppl fig 2'!$D$4*A1085^0.5</f>
        <v>0</v>
      </c>
      <c r="I1085" s="56" t="e">
        <f>H1085^'CALIBRATION  suppl fig 2'!$Q$15*ABS(B1085)*(1/'ESTIMATED CCS suppl fig 2 '!C1085+1/'CALIBRATION  suppl fig 2'!$D$5)^0.5</f>
        <v>#DIV/0!</v>
      </c>
    </row>
    <row r="1086" spans="1:9">
      <c r="A1086" s="52"/>
      <c r="B1086" s="1"/>
      <c r="C1086" s="1"/>
      <c r="D1086" s="189"/>
      <c r="E1086" s="187" t="e">
        <f>I1086*'CALIBRATION  suppl fig 2'!$Q$17</f>
        <v>#DIV/0!</v>
      </c>
      <c r="F1086" s="188" t="e">
        <f>(H1086*'CALIBRATION  suppl fig 2'!$Q$32+'CALIBRATION  suppl fig 2'!$Q$33)*ABS(B1086)*(1/'ESTIMATED CCS suppl fig 2 '!C1086+1/'CALIBRATION  suppl fig 2'!$D$5)^0.5</f>
        <v>#DIV/0!</v>
      </c>
      <c r="H1086" s="56">
        <f>D1086-0.001*'CALIBRATION  suppl fig 2'!$D$4*A1086^0.5</f>
        <v>0</v>
      </c>
      <c r="I1086" s="56" t="e">
        <f>H1086^'CALIBRATION  suppl fig 2'!$Q$15*ABS(B1086)*(1/'ESTIMATED CCS suppl fig 2 '!C1086+1/'CALIBRATION  suppl fig 2'!$D$5)^0.5</f>
        <v>#DIV/0!</v>
      </c>
    </row>
    <row r="1087" spans="1:9">
      <c r="A1087" s="52"/>
      <c r="B1087" s="1"/>
      <c r="C1087" s="1"/>
      <c r="D1087" s="189"/>
      <c r="E1087" s="187" t="e">
        <f>I1087*'CALIBRATION  suppl fig 2'!$Q$17</f>
        <v>#DIV/0!</v>
      </c>
      <c r="F1087" s="188" t="e">
        <f>(H1087*'CALIBRATION  suppl fig 2'!$Q$32+'CALIBRATION  suppl fig 2'!$Q$33)*ABS(B1087)*(1/'ESTIMATED CCS suppl fig 2 '!C1087+1/'CALIBRATION  suppl fig 2'!$D$5)^0.5</f>
        <v>#DIV/0!</v>
      </c>
      <c r="H1087" s="56">
        <f>D1087-0.001*'CALIBRATION  suppl fig 2'!$D$4*A1087^0.5</f>
        <v>0</v>
      </c>
      <c r="I1087" s="56" t="e">
        <f>H1087^'CALIBRATION  suppl fig 2'!$Q$15*ABS(B1087)*(1/'ESTIMATED CCS suppl fig 2 '!C1087+1/'CALIBRATION  suppl fig 2'!$D$5)^0.5</f>
        <v>#DIV/0!</v>
      </c>
    </row>
    <row r="1088" spans="1:9">
      <c r="A1088" s="52"/>
      <c r="B1088" s="1"/>
      <c r="C1088" s="1"/>
      <c r="D1088" s="189"/>
      <c r="E1088" s="187" t="e">
        <f>I1088*'CALIBRATION  suppl fig 2'!$Q$17</f>
        <v>#DIV/0!</v>
      </c>
      <c r="F1088" s="188" t="e">
        <f>(H1088*'CALIBRATION  suppl fig 2'!$Q$32+'CALIBRATION  suppl fig 2'!$Q$33)*ABS(B1088)*(1/'ESTIMATED CCS suppl fig 2 '!C1088+1/'CALIBRATION  suppl fig 2'!$D$5)^0.5</f>
        <v>#DIV/0!</v>
      </c>
      <c r="H1088" s="56">
        <f>D1088-0.001*'CALIBRATION  suppl fig 2'!$D$4*A1088^0.5</f>
        <v>0</v>
      </c>
      <c r="I1088" s="56" t="e">
        <f>H1088^'CALIBRATION  suppl fig 2'!$Q$15*ABS(B1088)*(1/'ESTIMATED CCS suppl fig 2 '!C1088+1/'CALIBRATION  suppl fig 2'!$D$5)^0.5</f>
        <v>#DIV/0!</v>
      </c>
    </row>
    <row r="1089" spans="1:9">
      <c r="A1089" s="52"/>
      <c r="B1089" s="1"/>
      <c r="C1089" s="1"/>
      <c r="D1089" s="189"/>
      <c r="E1089" s="187" t="e">
        <f>I1089*'CALIBRATION  suppl fig 2'!$Q$17</f>
        <v>#DIV/0!</v>
      </c>
      <c r="F1089" s="188" t="e">
        <f>(H1089*'CALIBRATION  suppl fig 2'!$Q$32+'CALIBRATION  suppl fig 2'!$Q$33)*ABS(B1089)*(1/'ESTIMATED CCS suppl fig 2 '!C1089+1/'CALIBRATION  suppl fig 2'!$D$5)^0.5</f>
        <v>#DIV/0!</v>
      </c>
      <c r="H1089" s="56">
        <f>D1089-0.001*'CALIBRATION  suppl fig 2'!$D$4*A1089^0.5</f>
        <v>0</v>
      </c>
      <c r="I1089" s="56" t="e">
        <f>H1089^'CALIBRATION  suppl fig 2'!$Q$15*ABS(B1089)*(1/'ESTIMATED CCS suppl fig 2 '!C1089+1/'CALIBRATION  suppl fig 2'!$D$5)^0.5</f>
        <v>#DIV/0!</v>
      </c>
    </row>
    <row r="1090" spans="1:9">
      <c r="A1090" s="52"/>
      <c r="B1090" s="1"/>
      <c r="C1090" s="1"/>
      <c r="D1090" s="189"/>
      <c r="E1090" s="187" t="e">
        <f>I1090*'CALIBRATION  suppl fig 2'!$Q$17</f>
        <v>#DIV/0!</v>
      </c>
      <c r="F1090" s="188" t="e">
        <f>(H1090*'CALIBRATION  suppl fig 2'!$Q$32+'CALIBRATION  suppl fig 2'!$Q$33)*ABS(B1090)*(1/'ESTIMATED CCS suppl fig 2 '!C1090+1/'CALIBRATION  suppl fig 2'!$D$5)^0.5</f>
        <v>#DIV/0!</v>
      </c>
      <c r="H1090" s="56">
        <f>D1090-0.001*'CALIBRATION  suppl fig 2'!$D$4*A1090^0.5</f>
        <v>0</v>
      </c>
      <c r="I1090" s="56" t="e">
        <f>H1090^'CALIBRATION  suppl fig 2'!$Q$15*ABS(B1090)*(1/'ESTIMATED CCS suppl fig 2 '!C1090+1/'CALIBRATION  suppl fig 2'!$D$5)^0.5</f>
        <v>#DIV/0!</v>
      </c>
    </row>
    <row r="1091" spans="1:9">
      <c r="A1091" s="52"/>
      <c r="B1091" s="1"/>
      <c r="C1091" s="1"/>
      <c r="D1091" s="189"/>
      <c r="E1091" s="187" t="e">
        <f>I1091*'CALIBRATION  suppl fig 2'!$Q$17</f>
        <v>#DIV/0!</v>
      </c>
      <c r="F1091" s="188" t="e">
        <f>(H1091*'CALIBRATION  suppl fig 2'!$Q$32+'CALIBRATION  suppl fig 2'!$Q$33)*ABS(B1091)*(1/'ESTIMATED CCS suppl fig 2 '!C1091+1/'CALIBRATION  suppl fig 2'!$D$5)^0.5</f>
        <v>#DIV/0!</v>
      </c>
      <c r="H1091" s="56">
        <f>D1091-0.001*'CALIBRATION  suppl fig 2'!$D$4*A1091^0.5</f>
        <v>0</v>
      </c>
      <c r="I1091" s="56" t="e">
        <f>H1091^'CALIBRATION  suppl fig 2'!$Q$15*ABS(B1091)*(1/'ESTIMATED CCS suppl fig 2 '!C1091+1/'CALIBRATION  suppl fig 2'!$D$5)^0.5</f>
        <v>#DIV/0!</v>
      </c>
    </row>
    <row r="1092" spans="1:9">
      <c r="A1092" s="52"/>
      <c r="B1092" s="1"/>
      <c r="C1092" s="1"/>
      <c r="D1092" s="189"/>
      <c r="E1092" s="187" t="e">
        <f>I1092*'CALIBRATION  suppl fig 2'!$Q$17</f>
        <v>#DIV/0!</v>
      </c>
      <c r="F1092" s="188" t="e">
        <f>(H1092*'CALIBRATION  suppl fig 2'!$Q$32+'CALIBRATION  suppl fig 2'!$Q$33)*ABS(B1092)*(1/'ESTIMATED CCS suppl fig 2 '!C1092+1/'CALIBRATION  suppl fig 2'!$D$5)^0.5</f>
        <v>#DIV/0!</v>
      </c>
      <c r="H1092" s="56">
        <f>D1092-0.001*'CALIBRATION  suppl fig 2'!$D$4*A1092^0.5</f>
        <v>0</v>
      </c>
      <c r="I1092" s="56" t="e">
        <f>H1092^'CALIBRATION  suppl fig 2'!$Q$15*ABS(B1092)*(1/'ESTIMATED CCS suppl fig 2 '!C1092+1/'CALIBRATION  suppl fig 2'!$D$5)^0.5</f>
        <v>#DIV/0!</v>
      </c>
    </row>
    <row r="1093" spans="1:9">
      <c r="A1093" s="52"/>
      <c r="B1093" s="1"/>
      <c r="C1093" s="1"/>
      <c r="D1093" s="189"/>
      <c r="E1093" s="187" t="e">
        <f>I1093*'CALIBRATION  suppl fig 2'!$Q$17</f>
        <v>#DIV/0!</v>
      </c>
      <c r="F1093" s="188" t="e">
        <f>(H1093*'CALIBRATION  suppl fig 2'!$Q$32+'CALIBRATION  suppl fig 2'!$Q$33)*ABS(B1093)*(1/'ESTIMATED CCS suppl fig 2 '!C1093+1/'CALIBRATION  suppl fig 2'!$D$5)^0.5</f>
        <v>#DIV/0!</v>
      </c>
      <c r="H1093" s="56">
        <f>D1093-0.001*'CALIBRATION  suppl fig 2'!$D$4*A1093^0.5</f>
        <v>0</v>
      </c>
      <c r="I1093" s="56" t="e">
        <f>H1093^'CALIBRATION  suppl fig 2'!$Q$15*ABS(B1093)*(1/'ESTIMATED CCS suppl fig 2 '!C1093+1/'CALIBRATION  suppl fig 2'!$D$5)^0.5</f>
        <v>#DIV/0!</v>
      </c>
    </row>
    <row r="1094" spans="1:9">
      <c r="A1094" s="52"/>
      <c r="B1094" s="1"/>
      <c r="C1094" s="1"/>
      <c r="D1094" s="189"/>
      <c r="E1094" s="187" t="e">
        <f>I1094*'CALIBRATION  suppl fig 2'!$Q$17</f>
        <v>#DIV/0!</v>
      </c>
      <c r="F1094" s="188" t="e">
        <f>(H1094*'CALIBRATION  suppl fig 2'!$Q$32+'CALIBRATION  suppl fig 2'!$Q$33)*ABS(B1094)*(1/'ESTIMATED CCS suppl fig 2 '!C1094+1/'CALIBRATION  suppl fig 2'!$D$5)^0.5</f>
        <v>#DIV/0!</v>
      </c>
      <c r="H1094" s="56">
        <f>D1094-0.001*'CALIBRATION  suppl fig 2'!$D$4*A1094^0.5</f>
        <v>0</v>
      </c>
      <c r="I1094" s="56" t="e">
        <f>H1094^'CALIBRATION  suppl fig 2'!$Q$15*ABS(B1094)*(1/'ESTIMATED CCS suppl fig 2 '!C1094+1/'CALIBRATION  suppl fig 2'!$D$5)^0.5</f>
        <v>#DIV/0!</v>
      </c>
    </row>
    <row r="1095" spans="1:9">
      <c r="A1095" s="52"/>
      <c r="B1095" s="1"/>
      <c r="C1095" s="1"/>
      <c r="D1095" s="189"/>
      <c r="E1095" s="187" t="e">
        <f>I1095*'CALIBRATION  suppl fig 2'!$Q$17</f>
        <v>#DIV/0!</v>
      </c>
      <c r="F1095" s="188" t="e">
        <f>(H1095*'CALIBRATION  suppl fig 2'!$Q$32+'CALIBRATION  suppl fig 2'!$Q$33)*ABS(B1095)*(1/'ESTIMATED CCS suppl fig 2 '!C1095+1/'CALIBRATION  suppl fig 2'!$D$5)^0.5</f>
        <v>#DIV/0!</v>
      </c>
      <c r="H1095" s="56">
        <f>D1095-0.001*'CALIBRATION  suppl fig 2'!$D$4*A1095^0.5</f>
        <v>0</v>
      </c>
      <c r="I1095" s="56" t="e">
        <f>H1095^'CALIBRATION  suppl fig 2'!$Q$15*ABS(B1095)*(1/'ESTIMATED CCS suppl fig 2 '!C1095+1/'CALIBRATION  suppl fig 2'!$D$5)^0.5</f>
        <v>#DIV/0!</v>
      </c>
    </row>
    <row r="1096" spans="1:9">
      <c r="A1096" s="52"/>
      <c r="B1096" s="1"/>
      <c r="C1096" s="1"/>
      <c r="D1096" s="189"/>
      <c r="E1096" s="187" t="e">
        <f>I1096*'CALIBRATION  suppl fig 2'!$Q$17</f>
        <v>#DIV/0!</v>
      </c>
      <c r="F1096" s="188" t="e">
        <f>(H1096*'CALIBRATION  suppl fig 2'!$Q$32+'CALIBRATION  suppl fig 2'!$Q$33)*ABS(B1096)*(1/'ESTIMATED CCS suppl fig 2 '!C1096+1/'CALIBRATION  suppl fig 2'!$D$5)^0.5</f>
        <v>#DIV/0!</v>
      </c>
      <c r="H1096" s="56">
        <f>D1096-0.001*'CALIBRATION  suppl fig 2'!$D$4*A1096^0.5</f>
        <v>0</v>
      </c>
      <c r="I1096" s="56" t="e">
        <f>H1096^'CALIBRATION  suppl fig 2'!$Q$15*ABS(B1096)*(1/'ESTIMATED CCS suppl fig 2 '!C1096+1/'CALIBRATION  suppl fig 2'!$D$5)^0.5</f>
        <v>#DIV/0!</v>
      </c>
    </row>
    <row r="1097" spans="1:9">
      <c r="A1097" s="52"/>
      <c r="B1097" s="1"/>
      <c r="C1097" s="1"/>
      <c r="D1097" s="189"/>
      <c r="E1097" s="187" t="e">
        <f>I1097*'CALIBRATION  suppl fig 2'!$Q$17</f>
        <v>#DIV/0!</v>
      </c>
      <c r="F1097" s="188" t="e">
        <f>(H1097*'CALIBRATION  suppl fig 2'!$Q$32+'CALIBRATION  suppl fig 2'!$Q$33)*ABS(B1097)*(1/'ESTIMATED CCS suppl fig 2 '!C1097+1/'CALIBRATION  suppl fig 2'!$D$5)^0.5</f>
        <v>#DIV/0!</v>
      </c>
      <c r="H1097" s="56">
        <f>D1097-0.001*'CALIBRATION  suppl fig 2'!$D$4*A1097^0.5</f>
        <v>0</v>
      </c>
      <c r="I1097" s="56" t="e">
        <f>H1097^'CALIBRATION  suppl fig 2'!$Q$15*ABS(B1097)*(1/'ESTIMATED CCS suppl fig 2 '!C1097+1/'CALIBRATION  suppl fig 2'!$D$5)^0.5</f>
        <v>#DIV/0!</v>
      </c>
    </row>
    <row r="1098" spans="1:9">
      <c r="A1098" s="52"/>
      <c r="B1098" s="1"/>
      <c r="C1098" s="1"/>
      <c r="D1098" s="189"/>
      <c r="E1098" s="187" t="e">
        <f>I1098*'CALIBRATION  suppl fig 2'!$Q$17</f>
        <v>#DIV/0!</v>
      </c>
      <c r="F1098" s="188" t="e">
        <f>(H1098*'CALIBRATION  suppl fig 2'!$Q$32+'CALIBRATION  suppl fig 2'!$Q$33)*ABS(B1098)*(1/'ESTIMATED CCS suppl fig 2 '!C1098+1/'CALIBRATION  suppl fig 2'!$D$5)^0.5</f>
        <v>#DIV/0!</v>
      </c>
      <c r="H1098" s="56">
        <f>D1098-0.001*'CALIBRATION  suppl fig 2'!$D$4*A1098^0.5</f>
        <v>0</v>
      </c>
      <c r="I1098" s="56" t="e">
        <f>H1098^'CALIBRATION  suppl fig 2'!$Q$15*ABS(B1098)*(1/'ESTIMATED CCS suppl fig 2 '!C1098+1/'CALIBRATION  suppl fig 2'!$D$5)^0.5</f>
        <v>#DIV/0!</v>
      </c>
    </row>
    <row r="1099" spans="1:9">
      <c r="A1099" s="52"/>
      <c r="B1099" s="1"/>
      <c r="C1099" s="1"/>
      <c r="D1099" s="189"/>
      <c r="E1099" s="187" t="e">
        <f>I1099*'CALIBRATION  suppl fig 2'!$Q$17</f>
        <v>#DIV/0!</v>
      </c>
      <c r="F1099" s="188" t="e">
        <f>(H1099*'CALIBRATION  suppl fig 2'!$Q$32+'CALIBRATION  suppl fig 2'!$Q$33)*ABS(B1099)*(1/'ESTIMATED CCS suppl fig 2 '!C1099+1/'CALIBRATION  suppl fig 2'!$D$5)^0.5</f>
        <v>#DIV/0!</v>
      </c>
      <c r="H1099" s="56">
        <f>D1099-0.001*'CALIBRATION  suppl fig 2'!$D$4*A1099^0.5</f>
        <v>0</v>
      </c>
      <c r="I1099" s="56" t="e">
        <f>H1099^'CALIBRATION  suppl fig 2'!$Q$15*ABS(B1099)*(1/'ESTIMATED CCS suppl fig 2 '!C1099+1/'CALIBRATION  suppl fig 2'!$D$5)^0.5</f>
        <v>#DIV/0!</v>
      </c>
    </row>
    <row r="1100" spans="1:9">
      <c r="A1100" s="52"/>
      <c r="B1100" s="1"/>
      <c r="C1100" s="1"/>
      <c r="D1100" s="189"/>
      <c r="E1100" s="187" t="e">
        <f>I1100*'CALIBRATION  suppl fig 2'!$Q$17</f>
        <v>#DIV/0!</v>
      </c>
      <c r="F1100" s="188" t="e">
        <f>(H1100*'CALIBRATION  suppl fig 2'!$Q$32+'CALIBRATION  suppl fig 2'!$Q$33)*ABS(B1100)*(1/'ESTIMATED CCS suppl fig 2 '!C1100+1/'CALIBRATION  suppl fig 2'!$D$5)^0.5</f>
        <v>#DIV/0!</v>
      </c>
      <c r="H1100" s="56">
        <f>D1100-0.001*'CALIBRATION  suppl fig 2'!$D$4*A1100^0.5</f>
        <v>0</v>
      </c>
      <c r="I1100" s="56" t="e">
        <f>H1100^'CALIBRATION  suppl fig 2'!$Q$15*ABS(B1100)*(1/'ESTIMATED CCS suppl fig 2 '!C1100+1/'CALIBRATION  suppl fig 2'!$D$5)^0.5</f>
        <v>#DIV/0!</v>
      </c>
    </row>
    <row r="1101" spans="1:9">
      <c r="A1101" s="52"/>
      <c r="B1101" s="1"/>
      <c r="C1101" s="1"/>
      <c r="D1101" s="189"/>
      <c r="E1101" s="187" t="e">
        <f>I1101*'CALIBRATION  suppl fig 2'!$Q$17</f>
        <v>#DIV/0!</v>
      </c>
      <c r="F1101" s="188" t="e">
        <f>(H1101*'CALIBRATION  suppl fig 2'!$Q$32+'CALIBRATION  suppl fig 2'!$Q$33)*ABS(B1101)*(1/'ESTIMATED CCS suppl fig 2 '!C1101+1/'CALIBRATION  suppl fig 2'!$D$5)^0.5</f>
        <v>#DIV/0!</v>
      </c>
      <c r="H1101" s="56">
        <f>D1101-0.001*'CALIBRATION  suppl fig 2'!$D$4*A1101^0.5</f>
        <v>0</v>
      </c>
      <c r="I1101" s="56" t="e">
        <f>H1101^'CALIBRATION  suppl fig 2'!$Q$15*ABS(B1101)*(1/'ESTIMATED CCS suppl fig 2 '!C1101+1/'CALIBRATION  suppl fig 2'!$D$5)^0.5</f>
        <v>#DIV/0!</v>
      </c>
    </row>
    <row r="1102" spans="1:9">
      <c r="A1102" s="52"/>
      <c r="B1102" s="1"/>
      <c r="C1102" s="1"/>
      <c r="D1102" s="189"/>
      <c r="E1102" s="187" t="e">
        <f>I1102*'CALIBRATION  suppl fig 2'!$Q$17</f>
        <v>#DIV/0!</v>
      </c>
      <c r="F1102" s="188" t="e">
        <f>(H1102*'CALIBRATION  suppl fig 2'!$Q$32+'CALIBRATION  suppl fig 2'!$Q$33)*ABS(B1102)*(1/'ESTIMATED CCS suppl fig 2 '!C1102+1/'CALIBRATION  suppl fig 2'!$D$5)^0.5</f>
        <v>#DIV/0!</v>
      </c>
      <c r="H1102" s="56">
        <f>D1102-0.001*'CALIBRATION  suppl fig 2'!$D$4*A1102^0.5</f>
        <v>0</v>
      </c>
      <c r="I1102" s="56" t="e">
        <f>H1102^'CALIBRATION  suppl fig 2'!$Q$15*ABS(B1102)*(1/'ESTIMATED CCS suppl fig 2 '!C1102+1/'CALIBRATION  suppl fig 2'!$D$5)^0.5</f>
        <v>#DIV/0!</v>
      </c>
    </row>
    <row r="1103" spans="1:9">
      <c r="A1103" s="52"/>
      <c r="B1103" s="1"/>
      <c r="C1103" s="1"/>
      <c r="D1103" s="189"/>
      <c r="E1103" s="187" t="e">
        <f>I1103*'CALIBRATION  suppl fig 2'!$Q$17</f>
        <v>#DIV/0!</v>
      </c>
      <c r="F1103" s="188" t="e">
        <f>(H1103*'CALIBRATION  suppl fig 2'!$Q$32+'CALIBRATION  suppl fig 2'!$Q$33)*ABS(B1103)*(1/'ESTIMATED CCS suppl fig 2 '!C1103+1/'CALIBRATION  suppl fig 2'!$D$5)^0.5</f>
        <v>#DIV/0!</v>
      </c>
      <c r="H1103" s="56">
        <f>D1103-0.001*'CALIBRATION  suppl fig 2'!$D$4*A1103^0.5</f>
        <v>0</v>
      </c>
      <c r="I1103" s="56" t="e">
        <f>H1103^'CALIBRATION  suppl fig 2'!$Q$15*ABS(B1103)*(1/'ESTIMATED CCS suppl fig 2 '!C1103+1/'CALIBRATION  suppl fig 2'!$D$5)^0.5</f>
        <v>#DIV/0!</v>
      </c>
    </row>
    <row r="1104" spans="1:9">
      <c r="A1104" s="52"/>
      <c r="B1104" s="1"/>
      <c r="C1104" s="1"/>
      <c r="D1104" s="189"/>
      <c r="E1104" s="187" t="e">
        <f>I1104*'CALIBRATION  suppl fig 2'!$Q$17</f>
        <v>#DIV/0!</v>
      </c>
      <c r="F1104" s="188" t="e">
        <f>(H1104*'CALIBRATION  suppl fig 2'!$Q$32+'CALIBRATION  suppl fig 2'!$Q$33)*ABS(B1104)*(1/'ESTIMATED CCS suppl fig 2 '!C1104+1/'CALIBRATION  suppl fig 2'!$D$5)^0.5</f>
        <v>#DIV/0!</v>
      </c>
      <c r="H1104" s="56">
        <f>D1104-0.001*'CALIBRATION  suppl fig 2'!$D$4*A1104^0.5</f>
        <v>0</v>
      </c>
      <c r="I1104" s="56" t="e">
        <f>H1104^'CALIBRATION  suppl fig 2'!$Q$15*ABS(B1104)*(1/'ESTIMATED CCS suppl fig 2 '!C1104+1/'CALIBRATION  suppl fig 2'!$D$5)^0.5</f>
        <v>#DIV/0!</v>
      </c>
    </row>
    <row r="1105" spans="1:9">
      <c r="A1105" s="52"/>
      <c r="B1105" s="1"/>
      <c r="C1105" s="1"/>
      <c r="D1105" s="189"/>
      <c r="E1105" s="187" t="e">
        <f>I1105*'CALIBRATION  suppl fig 2'!$Q$17</f>
        <v>#DIV/0!</v>
      </c>
      <c r="F1105" s="188" t="e">
        <f>(H1105*'CALIBRATION  suppl fig 2'!$Q$32+'CALIBRATION  suppl fig 2'!$Q$33)*ABS(B1105)*(1/'ESTIMATED CCS suppl fig 2 '!C1105+1/'CALIBRATION  suppl fig 2'!$D$5)^0.5</f>
        <v>#DIV/0!</v>
      </c>
      <c r="H1105" s="56">
        <f>D1105-0.001*'CALIBRATION  suppl fig 2'!$D$4*A1105^0.5</f>
        <v>0</v>
      </c>
      <c r="I1105" s="56" t="e">
        <f>H1105^'CALIBRATION  suppl fig 2'!$Q$15*ABS(B1105)*(1/'ESTIMATED CCS suppl fig 2 '!C1105+1/'CALIBRATION  suppl fig 2'!$D$5)^0.5</f>
        <v>#DIV/0!</v>
      </c>
    </row>
    <row r="1106" spans="1:9">
      <c r="A1106" s="52"/>
      <c r="B1106" s="1"/>
      <c r="C1106" s="1"/>
      <c r="D1106" s="189"/>
      <c r="E1106" s="187" t="e">
        <f>I1106*'CALIBRATION  suppl fig 2'!$Q$17</f>
        <v>#DIV/0!</v>
      </c>
      <c r="F1106" s="188" t="e">
        <f>(H1106*'CALIBRATION  suppl fig 2'!$Q$32+'CALIBRATION  suppl fig 2'!$Q$33)*ABS(B1106)*(1/'ESTIMATED CCS suppl fig 2 '!C1106+1/'CALIBRATION  suppl fig 2'!$D$5)^0.5</f>
        <v>#DIV/0!</v>
      </c>
      <c r="H1106" s="56">
        <f>D1106-0.001*'CALIBRATION  suppl fig 2'!$D$4*A1106^0.5</f>
        <v>0</v>
      </c>
      <c r="I1106" s="56" t="e">
        <f>H1106^'CALIBRATION  suppl fig 2'!$Q$15*ABS(B1106)*(1/'ESTIMATED CCS suppl fig 2 '!C1106+1/'CALIBRATION  suppl fig 2'!$D$5)^0.5</f>
        <v>#DIV/0!</v>
      </c>
    </row>
    <row r="1107" spans="1:9">
      <c r="A1107" s="52"/>
      <c r="B1107" s="1"/>
      <c r="C1107" s="1"/>
      <c r="D1107" s="189"/>
      <c r="E1107" s="187" t="e">
        <f>I1107*'CALIBRATION  suppl fig 2'!$Q$17</f>
        <v>#DIV/0!</v>
      </c>
      <c r="F1107" s="188" t="e">
        <f>(H1107*'CALIBRATION  suppl fig 2'!$Q$32+'CALIBRATION  suppl fig 2'!$Q$33)*ABS(B1107)*(1/'ESTIMATED CCS suppl fig 2 '!C1107+1/'CALIBRATION  suppl fig 2'!$D$5)^0.5</f>
        <v>#DIV/0!</v>
      </c>
      <c r="H1107" s="56">
        <f>D1107-0.001*'CALIBRATION  suppl fig 2'!$D$4*A1107^0.5</f>
        <v>0</v>
      </c>
      <c r="I1107" s="56" t="e">
        <f>H1107^'CALIBRATION  suppl fig 2'!$Q$15*ABS(B1107)*(1/'ESTIMATED CCS suppl fig 2 '!C1107+1/'CALIBRATION  suppl fig 2'!$D$5)^0.5</f>
        <v>#DIV/0!</v>
      </c>
    </row>
    <row r="1108" spans="1:9">
      <c r="A1108" s="52"/>
      <c r="B1108" s="1"/>
      <c r="C1108" s="1"/>
      <c r="D1108" s="189"/>
      <c r="E1108" s="187" t="e">
        <f>I1108*'CALIBRATION  suppl fig 2'!$Q$17</f>
        <v>#DIV/0!</v>
      </c>
      <c r="F1108" s="188" t="e">
        <f>(H1108*'CALIBRATION  suppl fig 2'!$Q$32+'CALIBRATION  suppl fig 2'!$Q$33)*ABS(B1108)*(1/'ESTIMATED CCS suppl fig 2 '!C1108+1/'CALIBRATION  suppl fig 2'!$D$5)^0.5</f>
        <v>#DIV/0!</v>
      </c>
      <c r="H1108" s="56">
        <f>D1108-0.001*'CALIBRATION  suppl fig 2'!$D$4*A1108^0.5</f>
        <v>0</v>
      </c>
      <c r="I1108" s="56" t="e">
        <f>H1108^'CALIBRATION  suppl fig 2'!$Q$15*ABS(B1108)*(1/'ESTIMATED CCS suppl fig 2 '!C1108+1/'CALIBRATION  suppl fig 2'!$D$5)^0.5</f>
        <v>#DIV/0!</v>
      </c>
    </row>
    <row r="1109" spans="1:9">
      <c r="A1109" s="52"/>
      <c r="B1109" s="1"/>
      <c r="C1109" s="1"/>
      <c r="D1109" s="189"/>
      <c r="E1109" s="187" t="e">
        <f>I1109*'CALIBRATION  suppl fig 2'!$Q$17</f>
        <v>#DIV/0!</v>
      </c>
      <c r="F1109" s="188" t="e">
        <f>(H1109*'CALIBRATION  suppl fig 2'!$Q$32+'CALIBRATION  suppl fig 2'!$Q$33)*ABS(B1109)*(1/'ESTIMATED CCS suppl fig 2 '!C1109+1/'CALIBRATION  suppl fig 2'!$D$5)^0.5</f>
        <v>#DIV/0!</v>
      </c>
      <c r="H1109" s="56">
        <f>D1109-0.001*'CALIBRATION  suppl fig 2'!$D$4*A1109^0.5</f>
        <v>0</v>
      </c>
      <c r="I1109" s="56" t="e">
        <f>H1109^'CALIBRATION  suppl fig 2'!$Q$15*ABS(B1109)*(1/'ESTIMATED CCS suppl fig 2 '!C1109+1/'CALIBRATION  suppl fig 2'!$D$5)^0.5</f>
        <v>#DIV/0!</v>
      </c>
    </row>
    <row r="1110" spans="1:9">
      <c r="A1110" s="52"/>
      <c r="B1110" s="1"/>
      <c r="C1110" s="1"/>
      <c r="D1110" s="189"/>
      <c r="E1110" s="187" t="e">
        <f>I1110*'CALIBRATION  suppl fig 2'!$Q$17</f>
        <v>#DIV/0!</v>
      </c>
      <c r="F1110" s="188" t="e">
        <f>(H1110*'CALIBRATION  suppl fig 2'!$Q$32+'CALIBRATION  suppl fig 2'!$Q$33)*ABS(B1110)*(1/'ESTIMATED CCS suppl fig 2 '!C1110+1/'CALIBRATION  suppl fig 2'!$D$5)^0.5</f>
        <v>#DIV/0!</v>
      </c>
      <c r="H1110" s="56">
        <f>D1110-0.001*'CALIBRATION  suppl fig 2'!$D$4*A1110^0.5</f>
        <v>0</v>
      </c>
      <c r="I1110" s="56" t="e">
        <f>H1110^'CALIBRATION  suppl fig 2'!$Q$15*ABS(B1110)*(1/'ESTIMATED CCS suppl fig 2 '!C1110+1/'CALIBRATION  suppl fig 2'!$D$5)^0.5</f>
        <v>#DIV/0!</v>
      </c>
    </row>
    <row r="1111" spans="1:9">
      <c r="A1111" s="52"/>
      <c r="B1111" s="1"/>
      <c r="C1111" s="1"/>
      <c r="D1111" s="189"/>
      <c r="E1111" s="187" t="e">
        <f>I1111*'CALIBRATION  suppl fig 2'!$Q$17</f>
        <v>#DIV/0!</v>
      </c>
      <c r="F1111" s="188" t="e">
        <f>(H1111*'CALIBRATION  suppl fig 2'!$Q$32+'CALIBRATION  suppl fig 2'!$Q$33)*ABS(B1111)*(1/'ESTIMATED CCS suppl fig 2 '!C1111+1/'CALIBRATION  suppl fig 2'!$D$5)^0.5</f>
        <v>#DIV/0!</v>
      </c>
      <c r="H1111" s="56">
        <f>D1111-0.001*'CALIBRATION  suppl fig 2'!$D$4*A1111^0.5</f>
        <v>0</v>
      </c>
      <c r="I1111" s="56" t="e">
        <f>H1111^'CALIBRATION  suppl fig 2'!$Q$15*ABS(B1111)*(1/'ESTIMATED CCS suppl fig 2 '!C1111+1/'CALIBRATION  suppl fig 2'!$D$5)^0.5</f>
        <v>#DIV/0!</v>
      </c>
    </row>
    <row r="1112" spans="1:9">
      <c r="A1112" s="52"/>
      <c r="B1112" s="1"/>
      <c r="C1112" s="1"/>
      <c r="D1112" s="189"/>
      <c r="E1112" s="187" t="e">
        <f>I1112*'CALIBRATION  suppl fig 2'!$Q$17</f>
        <v>#DIV/0!</v>
      </c>
      <c r="F1112" s="188" t="e">
        <f>(H1112*'CALIBRATION  suppl fig 2'!$Q$32+'CALIBRATION  suppl fig 2'!$Q$33)*ABS(B1112)*(1/'ESTIMATED CCS suppl fig 2 '!C1112+1/'CALIBRATION  suppl fig 2'!$D$5)^0.5</f>
        <v>#DIV/0!</v>
      </c>
      <c r="H1112" s="56">
        <f>D1112-0.001*'CALIBRATION  suppl fig 2'!$D$4*A1112^0.5</f>
        <v>0</v>
      </c>
      <c r="I1112" s="56" t="e">
        <f>H1112^'CALIBRATION  suppl fig 2'!$Q$15*ABS(B1112)*(1/'ESTIMATED CCS suppl fig 2 '!C1112+1/'CALIBRATION  suppl fig 2'!$D$5)^0.5</f>
        <v>#DIV/0!</v>
      </c>
    </row>
    <row r="1113" spans="1:9">
      <c r="A1113" s="52"/>
      <c r="B1113" s="1"/>
      <c r="C1113" s="1"/>
      <c r="D1113" s="189"/>
      <c r="E1113" s="187" t="e">
        <f>I1113*'CALIBRATION  suppl fig 2'!$Q$17</f>
        <v>#DIV/0!</v>
      </c>
      <c r="F1113" s="188" t="e">
        <f>(H1113*'CALIBRATION  suppl fig 2'!$Q$32+'CALIBRATION  suppl fig 2'!$Q$33)*ABS(B1113)*(1/'ESTIMATED CCS suppl fig 2 '!C1113+1/'CALIBRATION  suppl fig 2'!$D$5)^0.5</f>
        <v>#DIV/0!</v>
      </c>
      <c r="H1113" s="56">
        <f>D1113-0.001*'CALIBRATION  suppl fig 2'!$D$4*A1113^0.5</f>
        <v>0</v>
      </c>
      <c r="I1113" s="56" t="e">
        <f>H1113^'CALIBRATION  suppl fig 2'!$Q$15*ABS(B1113)*(1/'ESTIMATED CCS suppl fig 2 '!C1113+1/'CALIBRATION  suppl fig 2'!$D$5)^0.5</f>
        <v>#DIV/0!</v>
      </c>
    </row>
    <row r="1114" spans="1:9">
      <c r="A1114" s="52"/>
      <c r="B1114" s="1"/>
      <c r="C1114" s="1"/>
      <c r="D1114" s="189"/>
      <c r="E1114" s="187" t="e">
        <f>I1114*'CALIBRATION  suppl fig 2'!$Q$17</f>
        <v>#DIV/0!</v>
      </c>
      <c r="F1114" s="188" t="e">
        <f>(H1114*'CALIBRATION  suppl fig 2'!$Q$32+'CALIBRATION  suppl fig 2'!$Q$33)*ABS(B1114)*(1/'ESTIMATED CCS suppl fig 2 '!C1114+1/'CALIBRATION  suppl fig 2'!$D$5)^0.5</f>
        <v>#DIV/0!</v>
      </c>
      <c r="H1114" s="56">
        <f>D1114-0.001*'CALIBRATION  suppl fig 2'!$D$4*A1114^0.5</f>
        <v>0</v>
      </c>
      <c r="I1114" s="56" t="e">
        <f>H1114^'CALIBRATION  suppl fig 2'!$Q$15*ABS(B1114)*(1/'ESTIMATED CCS suppl fig 2 '!C1114+1/'CALIBRATION  suppl fig 2'!$D$5)^0.5</f>
        <v>#DIV/0!</v>
      </c>
    </row>
    <row r="1115" spans="1:9">
      <c r="A1115" s="52"/>
      <c r="B1115" s="1"/>
      <c r="C1115" s="1"/>
      <c r="D1115" s="189"/>
      <c r="E1115" s="187" t="e">
        <f>I1115*'CALIBRATION  suppl fig 2'!$Q$17</f>
        <v>#DIV/0!</v>
      </c>
      <c r="F1115" s="188" t="e">
        <f>(H1115*'CALIBRATION  suppl fig 2'!$Q$32+'CALIBRATION  suppl fig 2'!$Q$33)*ABS(B1115)*(1/'ESTIMATED CCS suppl fig 2 '!C1115+1/'CALIBRATION  suppl fig 2'!$D$5)^0.5</f>
        <v>#DIV/0!</v>
      </c>
      <c r="H1115" s="56">
        <f>D1115-0.001*'CALIBRATION  suppl fig 2'!$D$4*A1115^0.5</f>
        <v>0</v>
      </c>
      <c r="I1115" s="56" t="e">
        <f>H1115^'CALIBRATION  suppl fig 2'!$Q$15*ABS(B1115)*(1/'ESTIMATED CCS suppl fig 2 '!C1115+1/'CALIBRATION  suppl fig 2'!$D$5)^0.5</f>
        <v>#DIV/0!</v>
      </c>
    </row>
    <row r="1116" spans="1:9">
      <c r="A1116" s="52"/>
      <c r="B1116" s="1"/>
      <c r="C1116" s="1"/>
      <c r="D1116" s="189"/>
      <c r="E1116" s="187" t="e">
        <f>I1116*'CALIBRATION  suppl fig 2'!$Q$17</f>
        <v>#DIV/0!</v>
      </c>
      <c r="F1116" s="188" t="e">
        <f>(H1116*'CALIBRATION  suppl fig 2'!$Q$32+'CALIBRATION  suppl fig 2'!$Q$33)*ABS(B1116)*(1/'ESTIMATED CCS suppl fig 2 '!C1116+1/'CALIBRATION  suppl fig 2'!$D$5)^0.5</f>
        <v>#DIV/0!</v>
      </c>
      <c r="H1116" s="56">
        <f>D1116-0.001*'CALIBRATION  suppl fig 2'!$D$4*A1116^0.5</f>
        <v>0</v>
      </c>
      <c r="I1116" s="56" t="e">
        <f>H1116^'CALIBRATION  suppl fig 2'!$Q$15*ABS(B1116)*(1/'ESTIMATED CCS suppl fig 2 '!C1116+1/'CALIBRATION  suppl fig 2'!$D$5)^0.5</f>
        <v>#DIV/0!</v>
      </c>
    </row>
    <row r="1117" spans="1:9">
      <c r="A1117" s="52"/>
      <c r="B1117" s="1"/>
      <c r="C1117" s="1"/>
      <c r="D1117" s="189"/>
      <c r="E1117" s="187" t="e">
        <f>I1117*'CALIBRATION  suppl fig 2'!$Q$17</f>
        <v>#DIV/0!</v>
      </c>
      <c r="F1117" s="188" t="e">
        <f>(H1117*'CALIBRATION  suppl fig 2'!$Q$32+'CALIBRATION  suppl fig 2'!$Q$33)*ABS(B1117)*(1/'ESTIMATED CCS suppl fig 2 '!C1117+1/'CALIBRATION  suppl fig 2'!$D$5)^0.5</f>
        <v>#DIV/0!</v>
      </c>
      <c r="H1117" s="56">
        <f>D1117-0.001*'CALIBRATION  suppl fig 2'!$D$4*A1117^0.5</f>
        <v>0</v>
      </c>
      <c r="I1117" s="56" t="e">
        <f>H1117^'CALIBRATION  suppl fig 2'!$Q$15*ABS(B1117)*(1/'ESTIMATED CCS suppl fig 2 '!C1117+1/'CALIBRATION  suppl fig 2'!$D$5)^0.5</f>
        <v>#DIV/0!</v>
      </c>
    </row>
    <row r="1118" spans="1:9">
      <c r="A1118" s="52"/>
      <c r="B1118" s="1"/>
      <c r="C1118" s="1"/>
      <c r="D1118" s="189"/>
      <c r="E1118" s="187" t="e">
        <f>I1118*'CALIBRATION  suppl fig 2'!$Q$17</f>
        <v>#DIV/0!</v>
      </c>
      <c r="F1118" s="188" t="e">
        <f>(H1118*'CALIBRATION  suppl fig 2'!$Q$32+'CALIBRATION  suppl fig 2'!$Q$33)*ABS(B1118)*(1/'ESTIMATED CCS suppl fig 2 '!C1118+1/'CALIBRATION  suppl fig 2'!$D$5)^0.5</f>
        <v>#DIV/0!</v>
      </c>
      <c r="H1118" s="56">
        <f>D1118-0.001*'CALIBRATION  suppl fig 2'!$D$4*A1118^0.5</f>
        <v>0</v>
      </c>
      <c r="I1118" s="56" t="e">
        <f>H1118^'CALIBRATION  suppl fig 2'!$Q$15*ABS(B1118)*(1/'ESTIMATED CCS suppl fig 2 '!C1118+1/'CALIBRATION  suppl fig 2'!$D$5)^0.5</f>
        <v>#DIV/0!</v>
      </c>
    </row>
    <row r="1119" spans="1:9">
      <c r="A1119" s="52"/>
      <c r="B1119" s="1"/>
      <c r="C1119" s="1"/>
      <c r="D1119" s="189"/>
      <c r="E1119" s="187" t="e">
        <f>I1119*'CALIBRATION  suppl fig 2'!$Q$17</f>
        <v>#DIV/0!</v>
      </c>
      <c r="F1119" s="188" t="e">
        <f>(H1119*'CALIBRATION  suppl fig 2'!$Q$32+'CALIBRATION  suppl fig 2'!$Q$33)*ABS(B1119)*(1/'ESTIMATED CCS suppl fig 2 '!C1119+1/'CALIBRATION  suppl fig 2'!$D$5)^0.5</f>
        <v>#DIV/0!</v>
      </c>
      <c r="H1119" s="56">
        <f>D1119-0.001*'CALIBRATION  suppl fig 2'!$D$4*A1119^0.5</f>
        <v>0</v>
      </c>
      <c r="I1119" s="56" t="e">
        <f>H1119^'CALIBRATION  suppl fig 2'!$Q$15*ABS(B1119)*(1/'ESTIMATED CCS suppl fig 2 '!C1119+1/'CALIBRATION  suppl fig 2'!$D$5)^0.5</f>
        <v>#DIV/0!</v>
      </c>
    </row>
    <row r="1120" spans="1:9">
      <c r="A1120" s="52"/>
      <c r="B1120" s="1"/>
      <c r="C1120" s="1"/>
      <c r="D1120" s="189"/>
      <c r="E1120" s="187" t="e">
        <f>I1120*'CALIBRATION  suppl fig 2'!$Q$17</f>
        <v>#DIV/0!</v>
      </c>
      <c r="F1120" s="188" t="e">
        <f>(H1120*'CALIBRATION  suppl fig 2'!$Q$32+'CALIBRATION  suppl fig 2'!$Q$33)*ABS(B1120)*(1/'ESTIMATED CCS suppl fig 2 '!C1120+1/'CALIBRATION  suppl fig 2'!$D$5)^0.5</f>
        <v>#DIV/0!</v>
      </c>
      <c r="H1120" s="56">
        <f>D1120-0.001*'CALIBRATION  suppl fig 2'!$D$4*A1120^0.5</f>
        <v>0</v>
      </c>
      <c r="I1120" s="56" t="e">
        <f>H1120^'CALIBRATION  suppl fig 2'!$Q$15*ABS(B1120)*(1/'ESTIMATED CCS suppl fig 2 '!C1120+1/'CALIBRATION  suppl fig 2'!$D$5)^0.5</f>
        <v>#DIV/0!</v>
      </c>
    </row>
    <row r="1121" spans="1:9">
      <c r="A1121" s="52"/>
      <c r="B1121" s="1"/>
      <c r="C1121" s="1"/>
      <c r="D1121" s="189"/>
      <c r="E1121" s="187" t="e">
        <f>I1121*'CALIBRATION  suppl fig 2'!$Q$17</f>
        <v>#DIV/0!</v>
      </c>
      <c r="F1121" s="188" t="e">
        <f>(H1121*'CALIBRATION  suppl fig 2'!$Q$32+'CALIBRATION  suppl fig 2'!$Q$33)*ABS(B1121)*(1/'ESTIMATED CCS suppl fig 2 '!C1121+1/'CALIBRATION  suppl fig 2'!$D$5)^0.5</f>
        <v>#DIV/0!</v>
      </c>
      <c r="H1121" s="56">
        <f>D1121-0.001*'CALIBRATION  suppl fig 2'!$D$4*A1121^0.5</f>
        <v>0</v>
      </c>
      <c r="I1121" s="56" t="e">
        <f>H1121^'CALIBRATION  suppl fig 2'!$Q$15*ABS(B1121)*(1/'ESTIMATED CCS suppl fig 2 '!C1121+1/'CALIBRATION  suppl fig 2'!$D$5)^0.5</f>
        <v>#DIV/0!</v>
      </c>
    </row>
    <row r="1122" spans="1:9">
      <c r="A1122" s="52"/>
      <c r="B1122" s="1"/>
      <c r="C1122" s="1"/>
      <c r="D1122" s="189"/>
      <c r="E1122" s="187" t="e">
        <f>I1122*'CALIBRATION  suppl fig 2'!$Q$17</f>
        <v>#DIV/0!</v>
      </c>
      <c r="F1122" s="188" t="e">
        <f>(H1122*'CALIBRATION  suppl fig 2'!$Q$32+'CALIBRATION  suppl fig 2'!$Q$33)*ABS(B1122)*(1/'ESTIMATED CCS suppl fig 2 '!C1122+1/'CALIBRATION  suppl fig 2'!$D$5)^0.5</f>
        <v>#DIV/0!</v>
      </c>
      <c r="H1122" s="56">
        <f>D1122-0.001*'CALIBRATION  suppl fig 2'!$D$4*A1122^0.5</f>
        <v>0</v>
      </c>
      <c r="I1122" s="56" t="e">
        <f>H1122^'CALIBRATION  suppl fig 2'!$Q$15*ABS(B1122)*(1/'ESTIMATED CCS suppl fig 2 '!C1122+1/'CALIBRATION  suppl fig 2'!$D$5)^0.5</f>
        <v>#DIV/0!</v>
      </c>
    </row>
    <row r="1123" spans="1:9">
      <c r="A1123" s="52"/>
      <c r="B1123" s="1"/>
      <c r="C1123" s="1"/>
      <c r="D1123" s="189"/>
      <c r="E1123" s="187" t="e">
        <f>I1123*'CALIBRATION  suppl fig 2'!$Q$17</f>
        <v>#DIV/0!</v>
      </c>
      <c r="F1123" s="188" t="e">
        <f>(H1123*'CALIBRATION  suppl fig 2'!$Q$32+'CALIBRATION  suppl fig 2'!$Q$33)*ABS(B1123)*(1/'ESTIMATED CCS suppl fig 2 '!C1123+1/'CALIBRATION  suppl fig 2'!$D$5)^0.5</f>
        <v>#DIV/0!</v>
      </c>
      <c r="H1123" s="56">
        <f>D1123-0.001*'CALIBRATION  suppl fig 2'!$D$4*A1123^0.5</f>
        <v>0</v>
      </c>
      <c r="I1123" s="56" t="e">
        <f>H1123^'CALIBRATION  suppl fig 2'!$Q$15*ABS(B1123)*(1/'ESTIMATED CCS suppl fig 2 '!C1123+1/'CALIBRATION  suppl fig 2'!$D$5)^0.5</f>
        <v>#DIV/0!</v>
      </c>
    </row>
    <row r="1124" spans="1:9">
      <c r="A1124" s="52"/>
      <c r="B1124" s="1"/>
      <c r="C1124" s="1"/>
      <c r="D1124" s="189"/>
      <c r="E1124" s="187" t="e">
        <f>I1124*'CALIBRATION  suppl fig 2'!$Q$17</f>
        <v>#DIV/0!</v>
      </c>
      <c r="F1124" s="188" t="e">
        <f>(H1124*'CALIBRATION  suppl fig 2'!$Q$32+'CALIBRATION  suppl fig 2'!$Q$33)*ABS(B1124)*(1/'ESTIMATED CCS suppl fig 2 '!C1124+1/'CALIBRATION  suppl fig 2'!$D$5)^0.5</f>
        <v>#DIV/0!</v>
      </c>
      <c r="H1124" s="56">
        <f>D1124-0.001*'CALIBRATION  suppl fig 2'!$D$4*A1124^0.5</f>
        <v>0</v>
      </c>
      <c r="I1124" s="56" t="e">
        <f>H1124^'CALIBRATION  suppl fig 2'!$Q$15*ABS(B1124)*(1/'ESTIMATED CCS suppl fig 2 '!C1124+1/'CALIBRATION  suppl fig 2'!$D$5)^0.5</f>
        <v>#DIV/0!</v>
      </c>
    </row>
    <row r="1125" spans="1:9">
      <c r="A1125" s="52"/>
      <c r="B1125" s="1"/>
      <c r="C1125" s="1"/>
      <c r="D1125" s="189"/>
      <c r="E1125" s="187" t="e">
        <f>I1125*'CALIBRATION  suppl fig 2'!$Q$17</f>
        <v>#DIV/0!</v>
      </c>
      <c r="F1125" s="188" t="e">
        <f>(H1125*'CALIBRATION  suppl fig 2'!$Q$32+'CALIBRATION  suppl fig 2'!$Q$33)*ABS(B1125)*(1/'ESTIMATED CCS suppl fig 2 '!C1125+1/'CALIBRATION  suppl fig 2'!$D$5)^0.5</f>
        <v>#DIV/0!</v>
      </c>
      <c r="H1125" s="56">
        <f>D1125-0.001*'CALIBRATION  suppl fig 2'!$D$4*A1125^0.5</f>
        <v>0</v>
      </c>
      <c r="I1125" s="56" t="e">
        <f>H1125^'CALIBRATION  suppl fig 2'!$Q$15*ABS(B1125)*(1/'ESTIMATED CCS suppl fig 2 '!C1125+1/'CALIBRATION  suppl fig 2'!$D$5)^0.5</f>
        <v>#DIV/0!</v>
      </c>
    </row>
    <row r="1126" spans="1:9">
      <c r="A1126" s="52"/>
      <c r="B1126" s="1"/>
      <c r="C1126" s="1"/>
      <c r="D1126" s="189"/>
      <c r="E1126" s="187" t="e">
        <f>I1126*'CALIBRATION  suppl fig 2'!$Q$17</f>
        <v>#DIV/0!</v>
      </c>
      <c r="F1126" s="188" t="e">
        <f>(H1126*'CALIBRATION  suppl fig 2'!$Q$32+'CALIBRATION  suppl fig 2'!$Q$33)*ABS(B1126)*(1/'ESTIMATED CCS suppl fig 2 '!C1126+1/'CALIBRATION  suppl fig 2'!$D$5)^0.5</f>
        <v>#DIV/0!</v>
      </c>
      <c r="H1126" s="56">
        <f>D1126-0.001*'CALIBRATION  suppl fig 2'!$D$4*A1126^0.5</f>
        <v>0</v>
      </c>
      <c r="I1126" s="56" t="e">
        <f>H1126^'CALIBRATION  suppl fig 2'!$Q$15*ABS(B1126)*(1/'ESTIMATED CCS suppl fig 2 '!C1126+1/'CALIBRATION  suppl fig 2'!$D$5)^0.5</f>
        <v>#DIV/0!</v>
      </c>
    </row>
    <row r="1127" spans="1:9">
      <c r="A1127" s="52"/>
      <c r="B1127" s="1"/>
      <c r="C1127" s="1"/>
      <c r="D1127" s="189"/>
      <c r="E1127" s="187" t="e">
        <f>I1127*'CALIBRATION  suppl fig 2'!$Q$17</f>
        <v>#DIV/0!</v>
      </c>
      <c r="F1127" s="188" t="e">
        <f>(H1127*'CALIBRATION  suppl fig 2'!$Q$32+'CALIBRATION  suppl fig 2'!$Q$33)*ABS(B1127)*(1/'ESTIMATED CCS suppl fig 2 '!C1127+1/'CALIBRATION  suppl fig 2'!$D$5)^0.5</f>
        <v>#DIV/0!</v>
      </c>
      <c r="H1127" s="56">
        <f>D1127-0.001*'CALIBRATION  suppl fig 2'!$D$4*A1127^0.5</f>
        <v>0</v>
      </c>
      <c r="I1127" s="56" t="e">
        <f>H1127^'CALIBRATION  suppl fig 2'!$Q$15*ABS(B1127)*(1/'ESTIMATED CCS suppl fig 2 '!C1127+1/'CALIBRATION  suppl fig 2'!$D$5)^0.5</f>
        <v>#DIV/0!</v>
      </c>
    </row>
    <row r="1128" spans="1:9">
      <c r="A1128" s="52"/>
      <c r="B1128" s="1"/>
      <c r="C1128" s="1"/>
      <c r="D1128" s="189"/>
      <c r="E1128" s="187" t="e">
        <f>I1128*'CALIBRATION  suppl fig 2'!$Q$17</f>
        <v>#DIV/0!</v>
      </c>
      <c r="F1128" s="188" t="e">
        <f>(H1128*'CALIBRATION  suppl fig 2'!$Q$32+'CALIBRATION  suppl fig 2'!$Q$33)*ABS(B1128)*(1/'ESTIMATED CCS suppl fig 2 '!C1128+1/'CALIBRATION  suppl fig 2'!$D$5)^0.5</f>
        <v>#DIV/0!</v>
      </c>
      <c r="H1128" s="56">
        <f>D1128-0.001*'CALIBRATION  suppl fig 2'!$D$4*A1128^0.5</f>
        <v>0</v>
      </c>
      <c r="I1128" s="56" t="e">
        <f>H1128^'CALIBRATION  suppl fig 2'!$Q$15*ABS(B1128)*(1/'ESTIMATED CCS suppl fig 2 '!C1128+1/'CALIBRATION  suppl fig 2'!$D$5)^0.5</f>
        <v>#DIV/0!</v>
      </c>
    </row>
    <row r="1129" spans="1:9">
      <c r="A1129" s="52"/>
      <c r="B1129" s="1"/>
      <c r="C1129" s="1"/>
      <c r="D1129" s="189"/>
      <c r="E1129" s="187" t="e">
        <f>I1129*'CALIBRATION  suppl fig 2'!$Q$17</f>
        <v>#DIV/0!</v>
      </c>
      <c r="F1129" s="188" t="e">
        <f>(H1129*'CALIBRATION  suppl fig 2'!$Q$32+'CALIBRATION  suppl fig 2'!$Q$33)*ABS(B1129)*(1/'ESTIMATED CCS suppl fig 2 '!C1129+1/'CALIBRATION  suppl fig 2'!$D$5)^0.5</f>
        <v>#DIV/0!</v>
      </c>
      <c r="H1129" s="56">
        <f>D1129-0.001*'CALIBRATION  suppl fig 2'!$D$4*A1129^0.5</f>
        <v>0</v>
      </c>
      <c r="I1129" s="56" t="e">
        <f>H1129^'CALIBRATION  suppl fig 2'!$Q$15*ABS(B1129)*(1/'ESTIMATED CCS suppl fig 2 '!C1129+1/'CALIBRATION  suppl fig 2'!$D$5)^0.5</f>
        <v>#DIV/0!</v>
      </c>
    </row>
    <row r="1130" spans="1:9">
      <c r="A1130" s="52"/>
      <c r="B1130" s="1"/>
      <c r="C1130" s="1"/>
      <c r="D1130" s="189"/>
      <c r="E1130" s="187" t="e">
        <f>I1130*'CALIBRATION  suppl fig 2'!$Q$17</f>
        <v>#DIV/0!</v>
      </c>
      <c r="F1130" s="188" t="e">
        <f>(H1130*'CALIBRATION  suppl fig 2'!$Q$32+'CALIBRATION  suppl fig 2'!$Q$33)*ABS(B1130)*(1/'ESTIMATED CCS suppl fig 2 '!C1130+1/'CALIBRATION  suppl fig 2'!$D$5)^0.5</f>
        <v>#DIV/0!</v>
      </c>
      <c r="H1130" s="56">
        <f>D1130-0.001*'CALIBRATION  suppl fig 2'!$D$4*A1130^0.5</f>
        <v>0</v>
      </c>
      <c r="I1130" s="56" t="e">
        <f>H1130^'CALIBRATION  suppl fig 2'!$Q$15*ABS(B1130)*(1/'ESTIMATED CCS suppl fig 2 '!C1130+1/'CALIBRATION  suppl fig 2'!$D$5)^0.5</f>
        <v>#DIV/0!</v>
      </c>
    </row>
    <row r="1131" spans="1:9">
      <c r="A1131" s="52"/>
      <c r="B1131" s="1"/>
      <c r="C1131" s="1"/>
      <c r="D1131" s="189"/>
      <c r="E1131" s="187" t="e">
        <f>I1131*'CALIBRATION  suppl fig 2'!$Q$17</f>
        <v>#DIV/0!</v>
      </c>
      <c r="F1131" s="188" t="e">
        <f>(H1131*'CALIBRATION  suppl fig 2'!$Q$32+'CALIBRATION  suppl fig 2'!$Q$33)*ABS(B1131)*(1/'ESTIMATED CCS suppl fig 2 '!C1131+1/'CALIBRATION  suppl fig 2'!$D$5)^0.5</f>
        <v>#DIV/0!</v>
      </c>
      <c r="H1131" s="56">
        <f>D1131-0.001*'CALIBRATION  suppl fig 2'!$D$4*A1131^0.5</f>
        <v>0</v>
      </c>
      <c r="I1131" s="56" t="e">
        <f>H1131^'CALIBRATION  suppl fig 2'!$Q$15*ABS(B1131)*(1/'ESTIMATED CCS suppl fig 2 '!C1131+1/'CALIBRATION  suppl fig 2'!$D$5)^0.5</f>
        <v>#DIV/0!</v>
      </c>
    </row>
    <row r="1132" spans="1:9">
      <c r="A1132" s="52"/>
      <c r="B1132" s="1"/>
      <c r="C1132" s="1"/>
      <c r="D1132" s="189"/>
      <c r="E1132" s="187" t="e">
        <f>I1132*'CALIBRATION  suppl fig 2'!$Q$17</f>
        <v>#DIV/0!</v>
      </c>
      <c r="F1132" s="188" t="e">
        <f>(H1132*'CALIBRATION  suppl fig 2'!$Q$32+'CALIBRATION  suppl fig 2'!$Q$33)*ABS(B1132)*(1/'ESTIMATED CCS suppl fig 2 '!C1132+1/'CALIBRATION  suppl fig 2'!$D$5)^0.5</f>
        <v>#DIV/0!</v>
      </c>
      <c r="H1132" s="56">
        <f>D1132-0.001*'CALIBRATION  suppl fig 2'!$D$4*A1132^0.5</f>
        <v>0</v>
      </c>
      <c r="I1132" s="56" t="e">
        <f>H1132^'CALIBRATION  suppl fig 2'!$Q$15*ABS(B1132)*(1/'ESTIMATED CCS suppl fig 2 '!C1132+1/'CALIBRATION  suppl fig 2'!$D$5)^0.5</f>
        <v>#DIV/0!</v>
      </c>
    </row>
    <row r="1133" spans="1:9">
      <c r="A1133" s="52"/>
      <c r="B1133" s="1"/>
      <c r="C1133" s="1"/>
      <c r="D1133" s="189"/>
      <c r="E1133" s="187" t="e">
        <f>I1133*'CALIBRATION  suppl fig 2'!$Q$17</f>
        <v>#DIV/0!</v>
      </c>
      <c r="F1133" s="188" t="e">
        <f>(H1133*'CALIBRATION  suppl fig 2'!$Q$32+'CALIBRATION  suppl fig 2'!$Q$33)*ABS(B1133)*(1/'ESTIMATED CCS suppl fig 2 '!C1133+1/'CALIBRATION  suppl fig 2'!$D$5)^0.5</f>
        <v>#DIV/0!</v>
      </c>
      <c r="H1133" s="56">
        <f>D1133-0.001*'CALIBRATION  suppl fig 2'!$D$4*A1133^0.5</f>
        <v>0</v>
      </c>
      <c r="I1133" s="56" t="e">
        <f>H1133^'CALIBRATION  suppl fig 2'!$Q$15*ABS(B1133)*(1/'ESTIMATED CCS suppl fig 2 '!C1133+1/'CALIBRATION  suppl fig 2'!$D$5)^0.5</f>
        <v>#DIV/0!</v>
      </c>
    </row>
    <row r="1134" spans="1:9">
      <c r="A1134" s="52"/>
      <c r="B1134" s="1"/>
      <c r="C1134" s="1"/>
      <c r="D1134" s="189"/>
      <c r="E1134" s="187" t="e">
        <f>I1134*'CALIBRATION  suppl fig 2'!$Q$17</f>
        <v>#DIV/0!</v>
      </c>
      <c r="F1134" s="188" t="e">
        <f>(H1134*'CALIBRATION  suppl fig 2'!$Q$32+'CALIBRATION  suppl fig 2'!$Q$33)*ABS(B1134)*(1/'ESTIMATED CCS suppl fig 2 '!C1134+1/'CALIBRATION  suppl fig 2'!$D$5)^0.5</f>
        <v>#DIV/0!</v>
      </c>
      <c r="H1134" s="56">
        <f>D1134-0.001*'CALIBRATION  suppl fig 2'!$D$4*A1134^0.5</f>
        <v>0</v>
      </c>
      <c r="I1134" s="56" t="e">
        <f>H1134^'CALIBRATION  suppl fig 2'!$Q$15*ABS(B1134)*(1/'ESTIMATED CCS suppl fig 2 '!C1134+1/'CALIBRATION  suppl fig 2'!$D$5)^0.5</f>
        <v>#DIV/0!</v>
      </c>
    </row>
    <row r="1135" spans="1:9">
      <c r="A1135" s="52"/>
      <c r="B1135" s="1"/>
      <c r="C1135" s="1"/>
      <c r="D1135" s="189"/>
      <c r="E1135" s="187" t="e">
        <f>I1135*'CALIBRATION  suppl fig 2'!$Q$17</f>
        <v>#DIV/0!</v>
      </c>
      <c r="F1135" s="188" t="e">
        <f>(H1135*'CALIBRATION  suppl fig 2'!$Q$32+'CALIBRATION  suppl fig 2'!$Q$33)*ABS(B1135)*(1/'ESTIMATED CCS suppl fig 2 '!C1135+1/'CALIBRATION  suppl fig 2'!$D$5)^0.5</f>
        <v>#DIV/0!</v>
      </c>
      <c r="H1135" s="56">
        <f>D1135-0.001*'CALIBRATION  suppl fig 2'!$D$4*A1135^0.5</f>
        <v>0</v>
      </c>
      <c r="I1135" s="56" t="e">
        <f>H1135^'CALIBRATION  suppl fig 2'!$Q$15*ABS(B1135)*(1/'ESTIMATED CCS suppl fig 2 '!C1135+1/'CALIBRATION  suppl fig 2'!$D$5)^0.5</f>
        <v>#DIV/0!</v>
      </c>
    </row>
    <row r="1136" spans="1:9">
      <c r="A1136" s="52"/>
      <c r="B1136" s="1"/>
      <c r="C1136" s="1"/>
      <c r="D1136" s="189"/>
      <c r="E1136" s="187" t="e">
        <f>I1136*'CALIBRATION  suppl fig 2'!$Q$17</f>
        <v>#DIV/0!</v>
      </c>
      <c r="F1136" s="188" t="e">
        <f>(H1136*'CALIBRATION  suppl fig 2'!$Q$32+'CALIBRATION  suppl fig 2'!$Q$33)*ABS(B1136)*(1/'ESTIMATED CCS suppl fig 2 '!C1136+1/'CALIBRATION  suppl fig 2'!$D$5)^0.5</f>
        <v>#DIV/0!</v>
      </c>
      <c r="H1136" s="56">
        <f>D1136-0.001*'CALIBRATION  suppl fig 2'!$D$4*A1136^0.5</f>
        <v>0</v>
      </c>
      <c r="I1136" s="56" t="e">
        <f>H1136^'CALIBRATION  suppl fig 2'!$Q$15*ABS(B1136)*(1/'ESTIMATED CCS suppl fig 2 '!C1136+1/'CALIBRATION  suppl fig 2'!$D$5)^0.5</f>
        <v>#DIV/0!</v>
      </c>
    </row>
    <row r="1137" spans="1:9">
      <c r="A1137" s="52"/>
      <c r="B1137" s="1"/>
      <c r="C1137" s="1"/>
      <c r="D1137" s="189"/>
      <c r="E1137" s="187" t="e">
        <f>I1137*'CALIBRATION  suppl fig 2'!$Q$17</f>
        <v>#DIV/0!</v>
      </c>
      <c r="F1137" s="188" t="e">
        <f>(H1137*'CALIBRATION  suppl fig 2'!$Q$32+'CALIBRATION  suppl fig 2'!$Q$33)*ABS(B1137)*(1/'ESTIMATED CCS suppl fig 2 '!C1137+1/'CALIBRATION  suppl fig 2'!$D$5)^0.5</f>
        <v>#DIV/0!</v>
      </c>
      <c r="H1137" s="56">
        <f>D1137-0.001*'CALIBRATION  suppl fig 2'!$D$4*A1137^0.5</f>
        <v>0</v>
      </c>
      <c r="I1137" s="56" t="e">
        <f>H1137^'CALIBRATION  suppl fig 2'!$Q$15*ABS(B1137)*(1/'ESTIMATED CCS suppl fig 2 '!C1137+1/'CALIBRATION  suppl fig 2'!$D$5)^0.5</f>
        <v>#DIV/0!</v>
      </c>
    </row>
    <row r="1138" spans="1:9">
      <c r="A1138" s="52"/>
      <c r="B1138" s="1"/>
      <c r="C1138" s="1"/>
      <c r="D1138" s="189"/>
      <c r="E1138" s="187" t="e">
        <f>I1138*'CALIBRATION  suppl fig 2'!$Q$17</f>
        <v>#DIV/0!</v>
      </c>
      <c r="F1138" s="188" t="e">
        <f>(H1138*'CALIBRATION  suppl fig 2'!$Q$32+'CALIBRATION  suppl fig 2'!$Q$33)*ABS(B1138)*(1/'ESTIMATED CCS suppl fig 2 '!C1138+1/'CALIBRATION  suppl fig 2'!$D$5)^0.5</f>
        <v>#DIV/0!</v>
      </c>
      <c r="H1138" s="56">
        <f>D1138-0.001*'CALIBRATION  suppl fig 2'!$D$4*A1138^0.5</f>
        <v>0</v>
      </c>
      <c r="I1138" s="56" t="e">
        <f>H1138^'CALIBRATION  suppl fig 2'!$Q$15*ABS(B1138)*(1/'ESTIMATED CCS suppl fig 2 '!C1138+1/'CALIBRATION  suppl fig 2'!$D$5)^0.5</f>
        <v>#DIV/0!</v>
      </c>
    </row>
    <row r="1139" spans="1:9">
      <c r="A1139" s="52"/>
      <c r="B1139" s="1"/>
      <c r="C1139" s="1"/>
      <c r="D1139" s="189"/>
      <c r="E1139" s="187" t="e">
        <f>I1139*'CALIBRATION  suppl fig 2'!$Q$17</f>
        <v>#DIV/0!</v>
      </c>
      <c r="F1139" s="188" t="e">
        <f>(H1139*'CALIBRATION  suppl fig 2'!$Q$32+'CALIBRATION  suppl fig 2'!$Q$33)*ABS(B1139)*(1/'ESTIMATED CCS suppl fig 2 '!C1139+1/'CALIBRATION  suppl fig 2'!$D$5)^0.5</f>
        <v>#DIV/0!</v>
      </c>
      <c r="H1139" s="56">
        <f>D1139-0.001*'CALIBRATION  suppl fig 2'!$D$4*A1139^0.5</f>
        <v>0</v>
      </c>
      <c r="I1139" s="56" t="e">
        <f>H1139^'CALIBRATION  suppl fig 2'!$Q$15*ABS(B1139)*(1/'ESTIMATED CCS suppl fig 2 '!C1139+1/'CALIBRATION  suppl fig 2'!$D$5)^0.5</f>
        <v>#DIV/0!</v>
      </c>
    </row>
    <row r="1140" spans="1:9">
      <c r="A1140" s="52"/>
      <c r="B1140" s="1"/>
      <c r="C1140" s="1"/>
      <c r="D1140" s="189"/>
      <c r="E1140" s="187" t="e">
        <f>I1140*'CALIBRATION  suppl fig 2'!$Q$17</f>
        <v>#DIV/0!</v>
      </c>
      <c r="F1140" s="188" t="e">
        <f>(H1140*'CALIBRATION  suppl fig 2'!$Q$32+'CALIBRATION  suppl fig 2'!$Q$33)*ABS(B1140)*(1/'ESTIMATED CCS suppl fig 2 '!C1140+1/'CALIBRATION  suppl fig 2'!$D$5)^0.5</f>
        <v>#DIV/0!</v>
      </c>
      <c r="H1140" s="56">
        <f>D1140-0.001*'CALIBRATION  suppl fig 2'!$D$4*A1140^0.5</f>
        <v>0</v>
      </c>
      <c r="I1140" s="56" t="e">
        <f>H1140^'CALIBRATION  suppl fig 2'!$Q$15*ABS(B1140)*(1/'ESTIMATED CCS suppl fig 2 '!C1140+1/'CALIBRATION  suppl fig 2'!$D$5)^0.5</f>
        <v>#DIV/0!</v>
      </c>
    </row>
    <row r="1141" spans="1:9">
      <c r="A1141" s="52"/>
      <c r="B1141" s="1"/>
      <c r="C1141" s="1"/>
      <c r="D1141" s="189"/>
      <c r="E1141" s="187" t="e">
        <f>I1141*'CALIBRATION  suppl fig 2'!$Q$17</f>
        <v>#DIV/0!</v>
      </c>
      <c r="F1141" s="188" t="e">
        <f>(H1141*'CALIBRATION  suppl fig 2'!$Q$32+'CALIBRATION  suppl fig 2'!$Q$33)*ABS(B1141)*(1/'ESTIMATED CCS suppl fig 2 '!C1141+1/'CALIBRATION  suppl fig 2'!$D$5)^0.5</f>
        <v>#DIV/0!</v>
      </c>
      <c r="H1141" s="56">
        <f>D1141-0.001*'CALIBRATION  suppl fig 2'!$D$4*A1141^0.5</f>
        <v>0</v>
      </c>
      <c r="I1141" s="56" t="e">
        <f>H1141^'CALIBRATION  suppl fig 2'!$Q$15*ABS(B1141)*(1/'ESTIMATED CCS suppl fig 2 '!C1141+1/'CALIBRATION  suppl fig 2'!$D$5)^0.5</f>
        <v>#DIV/0!</v>
      </c>
    </row>
    <row r="1142" spans="1:9">
      <c r="A1142" s="52"/>
      <c r="B1142" s="1"/>
      <c r="C1142" s="1"/>
      <c r="D1142" s="189"/>
      <c r="E1142" s="187" t="e">
        <f>I1142*'CALIBRATION  suppl fig 2'!$Q$17</f>
        <v>#DIV/0!</v>
      </c>
      <c r="F1142" s="188" t="e">
        <f>(H1142*'CALIBRATION  suppl fig 2'!$Q$32+'CALIBRATION  suppl fig 2'!$Q$33)*ABS(B1142)*(1/'ESTIMATED CCS suppl fig 2 '!C1142+1/'CALIBRATION  suppl fig 2'!$D$5)^0.5</f>
        <v>#DIV/0!</v>
      </c>
      <c r="H1142" s="56">
        <f>D1142-0.001*'CALIBRATION  suppl fig 2'!$D$4*A1142^0.5</f>
        <v>0</v>
      </c>
      <c r="I1142" s="56" t="e">
        <f>H1142^'CALIBRATION  suppl fig 2'!$Q$15*ABS(B1142)*(1/'ESTIMATED CCS suppl fig 2 '!C1142+1/'CALIBRATION  suppl fig 2'!$D$5)^0.5</f>
        <v>#DIV/0!</v>
      </c>
    </row>
    <row r="1143" spans="1:9">
      <c r="A1143" s="52"/>
      <c r="B1143" s="1"/>
      <c r="C1143" s="1"/>
      <c r="D1143" s="189"/>
      <c r="E1143" s="187" t="e">
        <f>I1143*'CALIBRATION  suppl fig 2'!$Q$17</f>
        <v>#DIV/0!</v>
      </c>
      <c r="F1143" s="188" t="e">
        <f>(H1143*'CALIBRATION  suppl fig 2'!$Q$32+'CALIBRATION  suppl fig 2'!$Q$33)*ABS(B1143)*(1/'ESTIMATED CCS suppl fig 2 '!C1143+1/'CALIBRATION  suppl fig 2'!$D$5)^0.5</f>
        <v>#DIV/0!</v>
      </c>
      <c r="H1143" s="56">
        <f>D1143-0.001*'CALIBRATION  suppl fig 2'!$D$4*A1143^0.5</f>
        <v>0</v>
      </c>
      <c r="I1143" s="56" t="e">
        <f>H1143^'CALIBRATION  suppl fig 2'!$Q$15*ABS(B1143)*(1/'ESTIMATED CCS suppl fig 2 '!C1143+1/'CALIBRATION  suppl fig 2'!$D$5)^0.5</f>
        <v>#DIV/0!</v>
      </c>
    </row>
    <row r="1144" spans="1:9">
      <c r="A1144" s="52"/>
      <c r="B1144" s="1"/>
      <c r="C1144" s="1"/>
      <c r="D1144" s="189"/>
      <c r="E1144" s="187" t="e">
        <f>I1144*'CALIBRATION  suppl fig 2'!$Q$17</f>
        <v>#DIV/0!</v>
      </c>
      <c r="F1144" s="188" t="e">
        <f>(H1144*'CALIBRATION  suppl fig 2'!$Q$32+'CALIBRATION  suppl fig 2'!$Q$33)*ABS(B1144)*(1/'ESTIMATED CCS suppl fig 2 '!C1144+1/'CALIBRATION  suppl fig 2'!$D$5)^0.5</f>
        <v>#DIV/0!</v>
      </c>
      <c r="H1144" s="56">
        <f>D1144-0.001*'CALIBRATION  suppl fig 2'!$D$4*A1144^0.5</f>
        <v>0</v>
      </c>
      <c r="I1144" s="56" t="e">
        <f>H1144^'CALIBRATION  suppl fig 2'!$Q$15*ABS(B1144)*(1/'ESTIMATED CCS suppl fig 2 '!C1144+1/'CALIBRATION  suppl fig 2'!$D$5)^0.5</f>
        <v>#DIV/0!</v>
      </c>
    </row>
    <row r="1145" spans="1:9">
      <c r="A1145" s="52"/>
      <c r="B1145" s="1"/>
      <c r="C1145" s="1"/>
      <c r="D1145" s="189"/>
      <c r="E1145" s="187" t="e">
        <f>I1145*'CALIBRATION  suppl fig 2'!$Q$17</f>
        <v>#DIV/0!</v>
      </c>
      <c r="F1145" s="188" t="e">
        <f>(H1145*'CALIBRATION  suppl fig 2'!$Q$32+'CALIBRATION  suppl fig 2'!$Q$33)*ABS(B1145)*(1/'ESTIMATED CCS suppl fig 2 '!C1145+1/'CALIBRATION  suppl fig 2'!$D$5)^0.5</f>
        <v>#DIV/0!</v>
      </c>
      <c r="H1145" s="56">
        <f>D1145-0.001*'CALIBRATION  suppl fig 2'!$D$4*A1145^0.5</f>
        <v>0</v>
      </c>
      <c r="I1145" s="56" t="e">
        <f>H1145^'CALIBRATION  suppl fig 2'!$Q$15*ABS(B1145)*(1/'ESTIMATED CCS suppl fig 2 '!C1145+1/'CALIBRATION  suppl fig 2'!$D$5)^0.5</f>
        <v>#DIV/0!</v>
      </c>
    </row>
    <row r="1146" spans="1:9">
      <c r="A1146" s="52"/>
      <c r="B1146" s="1"/>
      <c r="C1146" s="1"/>
      <c r="D1146" s="189"/>
      <c r="E1146" s="187" t="e">
        <f>I1146*'CALIBRATION  suppl fig 2'!$Q$17</f>
        <v>#DIV/0!</v>
      </c>
      <c r="F1146" s="188" t="e">
        <f>(H1146*'CALIBRATION  suppl fig 2'!$Q$32+'CALIBRATION  suppl fig 2'!$Q$33)*ABS(B1146)*(1/'ESTIMATED CCS suppl fig 2 '!C1146+1/'CALIBRATION  suppl fig 2'!$D$5)^0.5</f>
        <v>#DIV/0!</v>
      </c>
      <c r="H1146" s="56">
        <f>D1146-0.001*'CALIBRATION  suppl fig 2'!$D$4*A1146^0.5</f>
        <v>0</v>
      </c>
      <c r="I1146" s="56" t="e">
        <f>H1146^'CALIBRATION  suppl fig 2'!$Q$15*ABS(B1146)*(1/'ESTIMATED CCS suppl fig 2 '!C1146+1/'CALIBRATION  suppl fig 2'!$D$5)^0.5</f>
        <v>#DIV/0!</v>
      </c>
    </row>
    <row r="1147" spans="1:9">
      <c r="A1147" s="52"/>
      <c r="B1147" s="1"/>
      <c r="C1147" s="1"/>
      <c r="D1147" s="189"/>
      <c r="E1147" s="187" t="e">
        <f>I1147*'CALIBRATION  suppl fig 2'!$Q$17</f>
        <v>#DIV/0!</v>
      </c>
      <c r="F1147" s="188" t="e">
        <f>(H1147*'CALIBRATION  suppl fig 2'!$Q$32+'CALIBRATION  suppl fig 2'!$Q$33)*ABS(B1147)*(1/'ESTIMATED CCS suppl fig 2 '!C1147+1/'CALIBRATION  suppl fig 2'!$D$5)^0.5</f>
        <v>#DIV/0!</v>
      </c>
      <c r="H1147" s="56">
        <f>D1147-0.001*'CALIBRATION  suppl fig 2'!$D$4*A1147^0.5</f>
        <v>0</v>
      </c>
      <c r="I1147" s="56" t="e">
        <f>H1147^'CALIBRATION  suppl fig 2'!$Q$15*ABS(B1147)*(1/'ESTIMATED CCS suppl fig 2 '!C1147+1/'CALIBRATION  suppl fig 2'!$D$5)^0.5</f>
        <v>#DIV/0!</v>
      </c>
    </row>
    <row r="1148" spans="1:9">
      <c r="A1148" s="52"/>
      <c r="B1148" s="1"/>
      <c r="C1148" s="1"/>
      <c r="D1148" s="189"/>
      <c r="E1148" s="187" t="e">
        <f>I1148*'CALIBRATION  suppl fig 2'!$Q$17</f>
        <v>#DIV/0!</v>
      </c>
      <c r="F1148" s="188" t="e">
        <f>(H1148*'CALIBRATION  suppl fig 2'!$Q$32+'CALIBRATION  suppl fig 2'!$Q$33)*ABS(B1148)*(1/'ESTIMATED CCS suppl fig 2 '!C1148+1/'CALIBRATION  suppl fig 2'!$D$5)^0.5</f>
        <v>#DIV/0!</v>
      </c>
      <c r="H1148" s="56">
        <f>D1148-0.001*'CALIBRATION  suppl fig 2'!$D$4*A1148^0.5</f>
        <v>0</v>
      </c>
      <c r="I1148" s="56" t="e">
        <f>H1148^'CALIBRATION  suppl fig 2'!$Q$15*ABS(B1148)*(1/'ESTIMATED CCS suppl fig 2 '!C1148+1/'CALIBRATION  suppl fig 2'!$D$5)^0.5</f>
        <v>#DIV/0!</v>
      </c>
    </row>
    <row r="1149" spans="1:9">
      <c r="A1149" s="52"/>
      <c r="B1149" s="1"/>
      <c r="C1149" s="1"/>
      <c r="D1149" s="189"/>
      <c r="E1149" s="187" t="e">
        <f>I1149*'CALIBRATION  suppl fig 2'!$Q$17</f>
        <v>#DIV/0!</v>
      </c>
      <c r="F1149" s="188" t="e">
        <f>(H1149*'CALIBRATION  suppl fig 2'!$Q$32+'CALIBRATION  suppl fig 2'!$Q$33)*ABS(B1149)*(1/'ESTIMATED CCS suppl fig 2 '!C1149+1/'CALIBRATION  suppl fig 2'!$D$5)^0.5</f>
        <v>#DIV/0!</v>
      </c>
      <c r="H1149" s="56">
        <f>D1149-0.001*'CALIBRATION  suppl fig 2'!$D$4*A1149^0.5</f>
        <v>0</v>
      </c>
      <c r="I1149" s="56" t="e">
        <f>H1149^'CALIBRATION  suppl fig 2'!$Q$15*ABS(B1149)*(1/'ESTIMATED CCS suppl fig 2 '!C1149+1/'CALIBRATION  suppl fig 2'!$D$5)^0.5</f>
        <v>#DIV/0!</v>
      </c>
    </row>
    <row r="1150" spans="1:9">
      <c r="A1150" s="52"/>
      <c r="B1150" s="1"/>
      <c r="C1150" s="1"/>
      <c r="D1150" s="189"/>
      <c r="E1150" s="187" t="e">
        <f>I1150*'CALIBRATION  suppl fig 2'!$Q$17</f>
        <v>#DIV/0!</v>
      </c>
      <c r="F1150" s="188" t="e">
        <f>(H1150*'CALIBRATION  suppl fig 2'!$Q$32+'CALIBRATION  suppl fig 2'!$Q$33)*ABS(B1150)*(1/'ESTIMATED CCS suppl fig 2 '!C1150+1/'CALIBRATION  suppl fig 2'!$D$5)^0.5</f>
        <v>#DIV/0!</v>
      </c>
      <c r="H1150" s="56">
        <f>D1150-0.001*'CALIBRATION  suppl fig 2'!$D$4*A1150^0.5</f>
        <v>0</v>
      </c>
      <c r="I1150" s="56" t="e">
        <f>H1150^'CALIBRATION  suppl fig 2'!$Q$15*ABS(B1150)*(1/'ESTIMATED CCS suppl fig 2 '!C1150+1/'CALIBRATION  suppl fig 2'!$D$5)^0.5</f>
        <v>#DIV/0!</v>
      </c>
    </row>
    <row r="1151" spans="1:9">
      <c r="A1151" s="52"/>
      <c r="B1151" s="1"/>
      <c r="C1151" s="1"/>
      <c r="D1151" s="189"/>
      <c r="E1151" s="187" t="e">
        <f>I1151*'CALIBRATION  suppl fig 2'!$Q$17</f>
        <v>#DIV/0!</v>
      </c>
      <c r="F1151" s="188" t="e">
        <f>(H1151*'CALIBRATION  suppl fig 2'!$Q$32+'CALIBRATION  suppl fig 2'!$Q$33)*ABS(B1151)*(1/'ESTIMATED CCS suppl fig 2 '!C1151+1/'CALIBRATION  suppl fig 2'!$D$5)^0.5</f>
        <v>#DIV/0!</v>
      </c>
      <c r="H1151" s="56">
        <f>D1151-0.001*'CALIBRATION  suppl fig 2'!$D$4*A1151^0.5</f>
        <v>0</v>
      </c>
      <c r="I1151" s="56" t="e">
        <f>H1151^'CALIBRATION  suppl fig 2'!$Q$15*ABS(B1151)*(1/'ESTIMATED CCS suppl fig 2 '!C1151+1/'CALIBRATION  suppl fig 2'!$D$5)^0.5</f>
        <v>#DIV/0!</v>
      </c>
    </row>
    <row r="1152" spans="1:9">
      <c r="A1152" s="52"/>
      <c r="B1152" s="1"/>
      <c r="C1152" s="1"/>
      <c r="D1152" s="189"/>
      <c r="E1152" s="187" t="e">
        <f>I1152*'CALIBRATION  suppl fig 2'!$Q$17</f>
        <v>#DIV/0!</v>
      </c>
      <c r="F1152" s="188" t="e">
        <f>(H1152*'CALIBRATION  suppl fig 2'!$Q$32+'CALIBRATION  suppl fig 2'!$Q$33)*ABS(B1152)*(1/'ESTIMATED CCS suppl fig 2 '!C1152+1/'CALIBRATION  suppl fig 2'!$D$5)^0.5</f>
        <v>#DIV/0!</v>
      </c>
      <c r="H1152" s="56">
        <f>D1152-0.001*'CALIBRATION  suppl fig 2'!$D$4*A1152^0.5</f>
        <v>0</v>
      </c>
      <c r="I1152" s="56" t="e">
        <f>H1152^'CALIBRATION  suppl fig 2'!$Q$15*ABS(B1152)*(1/'ESTIMATED CCS suppl fig 2 '!C1152+1/'CALIBRATION  suppl fig 2'!$D$5)^0.5</f>
        <v>#DIV/0!</v>
      </c>
    </row>
    <row r="1153" spans="1:9">
      <c r="A1153" s="52"/>
      <c r="B1153" s="1"/>
      <c r="C1153" s="1"/>
      <c r="D1153" s="189"/>
      <c r="E1153" s="187" t="e">
        <f>I1153*'CALIBRATION  suppl fig 2'!$Q$17</f>
        <v>#DIV/0!</v>
      </c>
      <c r="F1153" s="188" t="e">
        <f>(H1153*'CALIBRATION  suppl fig 2'!$Q$32+'CALIBRATION  suppl fig 2'!$Q$33)*ABS(B1153)*(1/'ESTIMATED CCS suppl fig 2 '!C1153+1/'CALIBRATION  suppl fig 2'!$D$5)^0.5</f>
        <v>#DIV/0!</v>
      </c>
      <c r="H1153" s="56">
        <f>D1153-0.001*'CALIBRATION  suppl fig 2'!$D$4*A1153^0.5</f>
        <v>0</v>
      </c>
      <c r="I1153" s="56" t="e">
        <f>H1153^'CALIBRATION  suppl fig 2'!$Q$15*ABS(B1153)*(1/'ESTIMATED CCS suppl fig 2 '!C1153+1/'CALIBRATION  suppl fig 2'!$D$5)^0.5</f>
        <v>#DIV/0!</v>
      </c>
    </row>
    <row r="1154" spans="1:9">
      <c r="A1154" s="52"/>
      <c r="B1154" s="1"/>
      <c r="C1154" s="1"/>
      <c r="D1154" s="189"/>
      <c r="E1154" s="187" t="e">
        <f>I1154*'CALIBRATION  suppl fig 2'!$Q$17</f>
        <v>#DIV/0!</v>
      </c>
      <c r="F1154" s="188" t="e">
        <f>(H1154*'CALIBRATION  suppl fig 2'!$Q$32+'CALIBRATION  suppl fig 2'!$Q$33)*ABS(B1154)*(1/'ESTIMATED CCS suppl fig 2 '!C1154+1/'CALIBRATION  suppl fig 2'!$D$5)^0.5</f>
        <v>#DIV/0!</v>
      </c>
      <c r="H1154" s="56">
        <f>D1154-0.001*'CALIBRATION  suppl fig 2'!$D$4*A1154^0.5</f>
        <v>0</v>
      </c>
      <c r="I1154" s="56" t="e">
        <f>H1154^'CALIBRATION  suppl fig 2'!$Q$15*ABS(B1154)*(1/'ESTIMATED CCS suppl fig 2 '!C1154+1/'CALIBRATION  suppl fig 2'!$D$5)^0.5</f>
        <v>#DIV/0!</v>
      </c>
    </row>
    <row r="1155" spans="1:9">
      <c r="A1155" s="52"/>
      <c r="B1155" s="1"/>
      <c r="C1155" s="1"/>
      <c r="D1155" s="189"/>
      <c r="E1155" s="187" t="e">
        <f>I1155*'CALIBRATION  suppl fig 2'!$Q$17</f>
        <v>#DIV/0!</v>
      </c>
      <c r="F1155" s="188" t="e">
        <f>(H1155*'CALIBRATION  suppl fig 2'!$Q$32+'CALIBRATION  suppl fig 2'!$Q$33)*ABS(B1155)*(1/'ESTIMATED CCS suppl fig 2 '!C1155+1/'CALIBRATION  suppl fig 2'!$D$5)^0.5</f>
        <v>#DIV/0!</v>
      </c>
      <c r="H1155" s="56">
        <f>D1155-0.001*'CALIBRATION  suppl fig 2'!$D$4*A1155^0.5</f>
        <v>0</v>
      </c>
      <c r="I1155" s="56" t="e">
        <f>H1155^'CALIBRATION  suppl fig 2'!$Q$15*ABS(B1155)*(1/'ESTIMATED CCS suppl fig 2 '!C1155+1/'CALIBRATION  suppl fig 2'!$D$5)^0.5</f>
        <v>#DIV/0!</v>
      </c>
    </row>
    <row r="1156" spans="1:9">
      <c r="A1156" s="52"/>
      <c r="B1156" s="1"/>
      <c r="C1156" s="1"/>
      <c r="D1156" s="189"/>
      <c r="E1156" s="187" t="e">
        <f>I1156*'CALIBRATION  suppl fig 2'!$Q$17</f>
        <v>#DIV/0!</v>
      </c>
      <c r="F1156" s="188" t="e">
        <f>(H1156*'CALIBRATION  suppl fig 2'!$Q$32+'CALIBRATION  suppl fig 2'!$Q$33)*ABS(B1156)*(1/'ESTIMATED CCS suppl fig 2 '!C1156+1/'CALIBRATION  suppl fig 2'!$D$5)^0.5</f>
        <v>#DIV/0!</v>
      </c>
      <c r="H1156" s="56">
        <f>D1156-0.001*'CALIBRATION  suppl fig 2'!$D$4*A1156^0.5</f>
        <v>0</v>
      </c>
      <c r="I1156" s="56" t="e">
        <f>H1156^'CALIBRATION  suppl fig 2'!$Q$15*ABS(B1156)*(1/'ESTIMATED CCS suppl fig 2 '!C1156+1/'CALIBRATION  suppl fig 2'!$D$5)^0.5</f>
        <v>#DIV/0!</v>
      </c>
    </row>
    <row r="1157" spans="1:9">
      <c r="A1157" s="52"/>
      <c r="B1157" s="1"/>
      <c r="C1157" s="1"/>
      <c r="D1157" s="189"/>
      <c r="E1157" s="187" t="e">
        <f>I1157*'CALIBRATION  suppl fig 2'!$Q$17</f>
        <v>#DIV/0!</v>
      </c>
      <c r="F1157" s="188" t="e">
        <f>(H1157*'CALIBRATION  suppl fig 2'!$Q$32+'CALIBRATION  suppl fig 2'!$Q$33)*ABS(B1157)*(1/'ESTIMATED CCS suppl fig 2 '!C1157+1/'CALIBRATION  suppl fig 2'!$D$5)^0.5</f>
        <v>#DIV/0!</v>
      </c>
      <c r="H1157" s="56">
        <f>D1157-0.001*'CALIBRATION  suppl fig 2'!$D$4*A1157^0.5</f>
        <v>0</v>
      </c>
      <c r="I1157" s="56" t="e">
        <f>H1157^'CALIBRATION  suppl fig 2'!$Q$15*ABS(B1157)*(1/'ESTIMATED CCS suppl fig 2 '!C1157+1/'CALIBRATION  suppl fig 2'!$D$5)^0.5</f>
        <v>#DIV/0!</v>
      </c>
    </row>
    <row r="1158" spans="1:9">
      <c r="A1158" s="52"/>
      <c r="B1158" s="1"/>
      <c r="C1158" s="1"/>
      <c r="D1158" s="189"/>
      <c r="E1158" s="187" t="e">
        <f>I1158*'CALIBRATION  suppl fig 2'!$Q$17</f>
        <v>#DIV/0!</v>
      </c>
      <c r="F1158" s="188" t="e">
        <f>(H1158*'CALIBRATION  suppl fig 2'!$Q$32+'CALIBRATION  suppl fig 2'!$Q$33)*ABS(B1158)*(1/'ESTIMATED CCS suppl fig 2 '!C1158+1/'CALIBRATION  suppl fig 2'!$D$5)^0.5</f>
        <v>#DIV/0!</v>
      </c>
      <c r="H1158" s="56">
        <f>D1158-0.001*'CALIBRATION  suppl fig 2'!$D$4*A1158^0.5</f>
        <v>0</v>
      </c>
      <c r="I1158" s="56" t="e">
        <f>H1158^'CALIBRATION  suppl fig 2'!$Q$15*ABS(B1158)*(1/'ESTIMATED CCS suppl fig 2 '!C1158+1/'CALIBRATION  suppl fig 2'!$D$5)^0.5</f>
        <v>#DIV/0!</v>
      </c>
    </row>
    <row r="1159" spans="1:9">
      <c r="A1159" s="52"/>
      <c r="B1159" s="1"/>
      <c r="C1159" s="1"/>
      <c r="D1159" s="189"/>
      <c r="E1159" s="187" t="e">
        <f>I1159*'CALIBRATION  suppl fig 2'!$Q$17</f>
        <v>#DIV/0!</v>
      </c>
      <c r="F1159" s="188" t="e">
        <f>(H1159*'CALIBRATION  suppl fig 2'!$Q$32+'CALIBRATION  suppl fig 2'!$Q$33)*ABS(B1159)*(1/'ESTIMATED CCS suppl fig 2 '!C1159+1/'CALIBRATION  suppl fig 2'!$D$5)^0.5</f>
        <v>#DIV/0!</v>
      </c>
      <c r="H1159" s="56">
        <f>D1159-0.001*'CALIBRATION  suppl fig 2'!$D$4*A1159^0.5</f>
        <v>0</v>
      </c>
      <c r="I1159" s="56" t="e">
        <f>H1159^'CALIBRATION  suppl fig 2'!$Q$15*ABS(B1159)*(1/'ESTIMATED CCS suppl fig 2 '!C1159+1/'CALIBRATION  suppl fig 2'!$D$5)^0.5</f>
        <v>#DIV/0!</v>
      </c>
    </row>
    <row r="1160" spans="1:9">
      <c r="A1160" s="52"/>
      <c r="B1160" s="1"/>
      <c r="C1160" s="1"/>
      <c r="D1160" s="189"/>
      <c r="E1160" s="187" t="e">
        <f>I1160*'CALIBRATION  suppl fig 2'!$Q$17</f>
        <v>#DIV/0!</v>
      </c>
      <c r="F1160" s="188" t="e">
        <f>(H1160*'CALIBRATION  suppl fig 2'!$Q$32+'CALIBRATION  suppl fig 2'!$Q$33)*ABS(B1160)*(1/'ESTIMATED CCS suppl fig 2 '!C1160+1/'CALIBRATION  suppl fig 2'!$D$5)^0.5</f>
        <v>#DIV/0!</v>
      </c>
      <c r="H1160" s="56">
        <f>D1160-0.001*'CALIBRATION  suppl fig 2'!$D$4*A1160^0.5</f>
        <v>0</v>
      </c>
      <c r="I1160" s="56" t="e">
        <f>H1160^'CALIBRATION  suppl fig 2'!$Q$15*ABS(B1160)*(1/'ESTIMATED CCS suppl fig 2 '!C1160+1/'CALIBRATION  suppl fig 2'!$D$5)^0.5</f>
        <v>#DIV/0!</v>
      </c>
    </row>
    <row r="1161" spans="1:9">
      <c r="A1161" s="52"/>
      <c r="B1161" s="1"/>
      <c r="C1161" s="1"/>
      <c r="D1161" s="189"/>
      <c r="E1161" s="187" t="e">
        <f>I1161*'CALIBRATION  suppl fig 2'!$Q$17</f>
        <v>#DIV/0!</v>
      </c>
      <c r="F1161" s="188" t="e">
        <f>(H1161*'CALIBRATION  suppl fig 2'!$Q$32+'CALIBRATION  suppl fig 2'!$Q$33)*ABS(B1161)*(1/'ESTIMATED CCS suppl fig 2 '!C1161+1/'CALIBRATION  suppl fig 2'!$D$5)^0.5</f>
        <v>#DIV/0!</v>
      </c>
      <c r="H1161" s="56">
        <f>D1161-0.001*'CALIBRATION  suppl fig 2'!$D$4*A1161^0.5</f>
        <v>0</v>
      </c>
      <c r="I1161" s="56" t="e">
        <f>H1161^'CALIBRATION  suppl fig 2'!$Q$15*ABS(B1161)*(1/'ESTIMATED CCS suppl fig 2 '!C1161+1/'CALIBRATION  suppl fig 2'!$D$5)^0.5</f>
        <v>#DIV/0!</v>
      </c>
    </row>
    <row r="1162" spans="1:9">
      <c r="A1162" s="52"/>
      <c r="B1162" s="1"/>
      <c r="C1162" s="1"/>
      <c r="D1162" s="189"/>
      <c r="E1162" s="187" t="e">
        <f>I1162*'CALIBRATION  suppl fig 2'!$Q$17</f>
        <v>#DIV/0!</v>
      </c>
      <c r="F1162" s="188" t="e">
        <f>(H1162*'CALIBRATION  suppl fig 2'!$Q$32+'CALIBRATION  suppl fig 2'!$Q$33)*ABS(B1162)*(1/'ESTIMATED CCS suppl fig 2 '!C1162+1/'CALIBRATION  suppl fig 2'!$D$5)^0.5</f>
        <v>#DIV/0!</v>
      </c>
      <c r="H1162" s="56">
        <f>D1162-0.001*'CALIBRATION  suppl fig 2'!$D$4*A1162^0.5</f>
        <v>0</v>
      </c>
      <c r="I1162" s="56" t="e">
        <f>H1162^'CALIBRATION  suppl fig 2'!$Q$15*ABS(B1162)*(1/'ESTIMATED CCS suppl fig 2 '!C1162+1/'CALIBRATION  suppl fig 2'!$D$5)^0.5</f>
        <v>#DIV/0!</v>
      </c>
    </row>
    <row r="1163" spans="1:9">
      <c r="A1163" s="52"/>
      <c r="B1163" s="1"/>
      <c r="C1163" s="1"/>
      <c r="D1163" s="189"/>
      <c r="E1163" s="187" t="e">
        <f>I1163*'CALIBRATION  suppl fig 2'!$Q$17</f>
        <v>#DIV/0!</v>
      </c>
      <c r="F1163" s="188" t="e">
        <f>(H1163*'CALIBRATION  suppl fig 2'!$Q$32+'CALIBRATION  suppl fig 2'!$Q$33)*ABS(B1163)*(1/'ESTIMATED CCS suppl fig 2 '!C1163+1/'CALIBRATION  suppl fig 2'!$D$5)^0.5</f>
        <v>#DIV/0!</v>
      </c>
      <c r="H1163" s="56">
        <f>D1163-0.001*'CALIBRATION  suppl fig 2'!$D$4*A1163^0.5</f>
        <v>0</v>
      </c>
      <c r="I1163" s="56" t="e">
        <f>H1163^'CALIBRATION  suppl fig 2'!$Q$15*ABS(B1163)*(1/'ESTIMATED CCS suppl fig 2 '!C1163+1/'CALIBRATION  suppl fig 2'!$D$5)^0.5</f>
        <v>#DIV/0!</v>
      </c>
    </row>
    <row r="1164" spans="1:9">
      <c r="A1164" s="52"/>
      <c r="B1164" s="1"/>
      <c r="C1164" s="1"/>
      <c r="D1164" s="189"/>
      <c r="E1164" s="187" t="e">
        <f>I1164*'CALIBRATION  suppl fig 2'!$Q$17</f>
        <v>#DIV/0!</v>
      </c>
      <c r="F1164" s="188" t="e">
        <f>(H1164*'CALIBRATION  suppl fig 2'!$Q$32+'CALIBRATION  suppl fig 2'!$Q$33)*ABS(B1164)*(1/'ESTIMATED CCS suppl fig 2 '!C1164+1/'CALIBRATION  suppl fig 2'!$D$5)^0.5</f>
        <v>#DIV/0!</v>
      </c>
      <c r="H1164" s="56">
        <f>D1164-0.001*'CALIBRATION  suppl fig 2'!$D$4*A1164^0.5</f>
        <v>0</v>
      </c>
      <c r="I1164" s="56" t="e">
        <f>H1164^'CALIBRATION  suppl fig 2'!$Q$15*ABS(B1164)*(1/'ESTIMATED CCS suppl fig 2 '!C1164+1/'CALIBRATION  suppl fig 2'!$D$5)^0.5</f>
        <v>#DIV/0!</v>
      </c>
    </row>
    <row r="1165" spans="1:9">
      <c r="A1165" s="52"/>
      <c r="B1165" s="1"/>
      <c r="C1165" s="1"/>
      <c r="D1165" s="189"/>
      <c r="E1165" s="187" t="e">
        <f>I1165*'CALIBRATION  suppl fig 2'!$Q$17</f>
        <v>#DIV/0!</v>
      </c>
      <c r="F1165" s="188" t="e">
        <f>(H1165*'CALIBRATION  suppl fig 2'!$Q$32+'CALIBRATION  suppl fig 2'!$Q$33)*ABS(B1165)*(1/'ESTIMATED CCS suppl fig 2 '!C1165+1/'CALIBRATION  suppl fig 2'!$D$5)^0.5</f>
        <v>#DIV/0!</v>
      </c>
      <c r="H1165" s="56">
        <f>D1165-0.001*'CALIBRATION  suppl fig 2'!$D$4*A1165^0.5</f>
        <v>0</v>
      </c>
      <c r="I1165" s="56" t="e">
        <f>H1165^'CALIBRATION  suppl fig 2'!$Q$15*ABS(B1165)*(1/'ESTIMATED CCS suppl fig 2 '!C1165+1/'CALIBRATION  suppl fig 2'!$D$5)^0.5</f>
        <v>#DIV/0!</v>
      </c>
    </row>
    <row r="1166" spans="1:9">
      <c r="A1166" s="52"/>
      <c r="B1166" s="1"/>
      <c r="C1166" s="1"/>
      <c r="D1166" s="189"/>
      <c r="E1166" s="187" t="e">
        <f>I1166*'CALIBRATION  suppl fig 2'!$Q$17</f>
        <v>#DIV/0!</v>
      </c>
      <c r="F1166" s="188" t="e">
        <f>(H1166*'CALIBRATION  suppl fig 2'!$Q$32+'CALIBRATION  suppl fig 2'!$Q$33)*ABS(B1166)*(1/'ESTIMATED CCS suppl fig 2 '!C1166+1/'CALIBRATION  suppl fig 2'!$D$5)^0.5</f>
        <v>#DIV/0!</v>
      </c>
      <c r="H1166" s="56">
        <f>D1166-0.001*'CALIBRATION  suppl fig 2'!$D$4*A1166^0.5</f>
        <v>0</v>
      </c>
      <c r="I1166" s="56" t="e">
        <f>H1166^'CALIBRATION  suppl fig 2'!$Q$15*ABS(B1166)*(1/'ESTIMATED CCS suppl fig 2 '!C1166+1/'CALIBRATION  suppl fig 2'!$D$5)^0.5</f>
        <v>#DIV/0!</v>
      </c>
    </row>
    <row r="1167" spans="1:9">
      <c r="A1167" s="52"/>
      <c r="B1167" s="1"/>
      <c r="C1167" s="1"/>
      <c r="D1167" s="189"/>
      <c r="E1167" s="187" t="e">
        <f>I1167*'CALIBRATION  suppl fig 2'!$Q$17</f>
        <v>#DIV/0!</v>
      </c>
      <c r="F1167" s="188" t="e">
        <f>(H1167*'CALIBRATION  suppl fig 2'!$Q$32+'CALIBRATION  suppl fig 2'!$Q$33)*ABS(B1167)*(1/'ESTIMATED CCS suppl fig 2 '!C1167+1/'CALIBRATION  suppl fig 2'!$D$5)^0.5</f>
        <v>#DIV/0!</v>
      </c>
      <c r="H1167" s="56">
        <f>D1167-0.001*'CALIBRATION  suppl fig 2'!$D$4*A1167^0.5</f>
        <v>0</v>
      </c>
      <c r="I1167" s="56" t="e">
        <f>H1167^'CALIBRATION  suppl fig 2'!$Q$15*ABS(B1167)*(1/'ESTIMATED CCS suppl fig 2 '!C1167+1/'CALIBRATION  suppl fig 2'!$D$5)^0.5</f>
        <v>#DIV/0!</v>
      </c>
    </row>
    <row r="1168" spans="1:9">
      <c r="A1168" s="52"/>
      <c r="B1168" s="1"/>
      <c r="C1168" s="1"/>
      <c r="D1168" s="189"/>
      <c r="E1168" s="187" t="e">
        <f>I1168*'CALIBRATION  suppl fig 2'!$Q$17</f>
        <v>#DIV/0!</v>
      </c>
      <c r="F1168" s="188" t="e">
        <f>(H1168*'CALIBRATION  suppl fig 2'!$Q$32+'CALIBRATION  suppl fig 2'!$Q$33)*ABS(B1168)*(1/'ESTIMATED CCS suppl fig 2 '!C1168+1/'CALIBRATION  suppl fig 2'!$D$5)^0.5</f>
        <v>#DIV/0!</v>
      </c>
      <c r="H1168" s="56">
        <f>D1168-0.001*'CALIBRATION  suppl fig 2'!$D$4*A1168^0.5</f>
        <v>0</v>
      </c>
      <c r="I1168" s="56" t="e">
        <f>H1168^'CALIBRATION  suppl fig 2'!$Q$15*ABS(B1168)*(1/'ESTIMATED CCS suppl fig 2 '!C1168+1/'CALIBRATION  suppl fig 2'!$D$5)^0.5</f>
        <v>#DIV/0!</v>
      </c>
    </row>
    <row r="1169" spans="1:9">
      <c r="A1169" s="52"/>
      <c r="B1169" s="1"/>
      <c r="C1169" s="1"/>
      <c r="D1169" s="189"/>
      <c r="E1169" s="187" t="e">
        <f>I1169*'CALIBRATION  suppl fig 2'!$Q$17</f>
        <v>#DIV/0!</v>
      </c>
      <c r="F1169" s="188" t="e">
        <f>(H1169*'CALIBRATION  suppl fig 2'!$Q$32+'CALIBRATION  suppl fig 2'!$Q$33)*ABS(B1169)*(1/'ESTIMATED CCS suppl fig 2 '!C1169+1/'CALIBRATION  suppl fig 2'!$D$5)^0.5</f>
        <v>#DIV/0!</v>
      </c>
      <c r="H1169" s="56">
        <f>D1169-0.001*'CALIBRATION  suppl fig 2'!$D$4*A1169^0.5</f>
        <v>0</v>
      </c>
      <c r="I1169" s="56" t="e">
        <f>H1169^'CALIBRATION  suppl fig 2'!$Q$15*ABS(B1169)*(1/'ESTIMATED CCS suppl fig 2 '!C1169+1/'CALIBRATION  suppl fig 2'!$D$5)^0.5</f>
        <v>#DIV/0!</v>
      </c>
    </row>
    <row r="1170" spans="1:9">
      <c r="A1170" s="52"/>
      <c r="B1170" s="1"/>
      <c r="C1170" s="1"/>
      <c r="D1170" s="189"/>
      <c r="E1170" s="187" t="e">
        <f>I1170*'CALIBRATION  suppl fig 2'!$Q$17</f>
        <v>#DIV/0!</v>
      </c>
      <c r="F1170" s="188" t="e">
        <f>(H1170*'CALIBRATION  suppl fig 2'!$Q$32+'CALIBRATION  suppl fig 2'!$Q$33)*ABS(B1170)*(1/'ESTIMATED CCS suppl fig 2 '!C1170+1/'CALIBRATION  suppl fig 2'!$D$5)^0.5</f>
        <v>#DIV/0!</v>
      </c>
      <c r="H1170" s="56">
        <f>D1170-0.001*'CALIBRATION  suppl fig 2'!$D$4*A1170^0.5</f>
        <v>0</v>
      </c>
      <c r="I1170" s="56" t="e">
        <f>H1170^'CALIBRATION  suppl fig 2'!$Q$15*ABS(B1170)*(1/'ESTIMATED CCS suppl fig 2 '!C1170+1/'CALIBRATION  suppl fig 2'!$D$5)^0.5</f>
        <v>#DIV/0!</v>
      </c>
    </row>
    <row r="1171" spans="1:9">
      <c r="A1171" s="52"/>
      <c r="B1171" s="1"/>
      <c r="C1171" s="1"/>
      <c r="D1171" s="189"/>
      <c r="E1171" s="187" t="e">
        <f>I1171*'CALIBRATION  suppl fig 2'!$Q$17</f>
        <v>#DIV/0!</v>
      </c>
      <c r="F1171" s="188" t="e">
        <f>(H1171*'CALIBRATION  suppl fig 2'!$Q$32+'CALIBRATION  suppl fig 2'!$Q$33)*ABS(B1171)*(1/'ESTIMATED CCS suppl fig 2 '!C1171+1/'CALIBRATION  suppl fig 2'!$D$5)^0.5</f>
        <v>#DIV/0!</v>
      </c>
      <c r="H1171" s="56">
        <f>D1171-0.001*'CALIBRATION  suppl fig 2'!$D$4*A1171^0.5</f>
        <v>0</v>
      </c>
      <c r="I1171" s="56" t="e">
        <f>H1171^'CALIBRATION  suppl fig 2'!$Q$15*ABS(B1171)*(1/'ESTIMATED CCS suppl fig 2 '!C1171+1/'CALIBRATION  suppl fig 2'!$D$5)^0.5</f>
        <v>#DIV/0!</v>
      </c>
    </row>
    <row r="1172" spans="1:9">
      <c r="A1172" s="52"/>
      <c r="B1172" s="1"/>
      <c r="C1172" s="1"/>
      <c r="D1172" s="189"/>
      <c r="E1172" s="187" t="e">
        <f>I1172*'CALIBRATION  suppl fig 2'!$Q$17</f>
        <v>#DIV/0!</v>
      </c>
      <c r="F1172" s="188" t="e">
        <f>(H1172*'CALIBRATION  suppl fig 2'!$Q$32+'CALIBRATION  suppl fig 2'!$Q$33)*ABS(B1172)*(1/'ESTIMATED CCS suppl fig 2 '!C1172+1/'CALIBRATION  suppl fig 2'!$D$5)^0.5</f>
        <v>#DIV/0!</v>
      </c>
      <c r="H1172" s="56">
        <f>D1172-0.001*'CALIBRATION  suppl fig 2'!$D$4*A1172^0.5</f>
        <v>0</v>
      </c>
      <c r="I1172" s="56" t="e">
        <f>H1172^'CALIBRATION  suppl fig 2'!$Q$15*ABS(B1172)*(1/'ESTIMATED CCS suppl fig 2 '!C1172+1/'CALIBRATION  suppl fig 2'!$D$5)^0.5</f>
        <v>#DIV/0!</v>
      </c>
    </row>
    <row r="1173" spans="1:9">
      <c r="A1173" s="52"/>
      <c r="B1173" s="1"/>
      <c r="C1173" s="1"/>
      <c r="D1173" s="189"/>
      <c r="E1173" s="187" t="e">
        <f>I1173*'CALIBRATION  suppl fig 2'!$Q$17</f>
        <v>#DIV/0!</v>
      </c>
      <c r="F1173" s="188" t="e">
        <f>(H1173*'CALIBRATION  suppl fig 2'!$Q$32+'CALIBRATION  suppl fig 2'!$Q$33)*ABS(B1173)*(1/'ESTIMATED CCS suppl fig 2 '!C1173+1/'CALIBRATION  suppl fig 2'!$D$5)^0.5</f>
        <v>#DIV/0!</v>
      </c>
      <c r="H1173" s="56">
        <f>D1173-0.001*'CALIBRATION  suppl fig 2'!$D$4*A1173^0.5</f>
        <v>0</v>
      </c>
      <c r="I1173" s="56" t="e">
        <f>H1173^'CALIBRATION  suppl fig 2'!$Q$15*ABS(B1173)*(1/'ESTIMATED CCS suppl fig 2 '!C1173+1/'CALIBRATION  suppl fig 2'!$D$5)^0.5</f>
        <v>#DIV/0!</v>
      </c>
    </row>
    <row r="1174" spans="1:9">
      <c r="A1174" s="52"/>
      <c r="B1174" s="1"/>
      <c r="C1174" s="1"/>
      <c r="D1174" s="189"/>
      <c r="E1174" s="187" t="e">
        <f>I1174*'CALIBRATION  suppl fig 2'!$Q$17</f>
        <v>#DIV/0!</v>
      </c>
      <c r="F1174" s="188" t="e">
        <f>(H1174*'CALIBRATION  suppl fig 2'!$Q$32+'CALIBRATION  suppl fig 2'!$Q$33)*ABS(B1174)*(1/'ESTIMATED CCS suppl fig 2 '!C1174+1/'CALIBRATION  suppl fig 2'!$D$5)^0.5</f>
        <v>#DIV/0!</v>
      </c>
      <c r="H1174" s="56">
        <f>D1174-0.001*'CALIBRATION  suppl fig 2'!$D$4*A1174^0.5</f>
        <v>0</v>
      </c>
      <c r="I1174" s="56" t="e">
        <f>H1174^'CALIBRATION  suppl fig 2'!$Q$15*ABS(B1174)*(1/'ESTIMATED CCS suppl fig 2 '!C1174+1/'CALIBRATION  suppl fig 2'!$D$5)^0.5</f>
        <v>#DIV/0!</v>
      </c>
    </row>
    <row r="1175" spans="1:9">
      <c r="A1175" s="52"/>
      <c r="B1175" s="1"/>
      <c r="C1175" s="1"/>
      <c r="D1175" s="189"/>
      <c r="E1175" s="187" t="e">
        <f>I1175*'CALIBRATION  suppl fig 2'!$Q$17</f>
        <v>#DIV/0!</v>
      </c>
      <c r="F1175" s="188" t="e">
        <f>(H1175*'CALIBRATION  suppl fig 2'!$Q$32+'CALIBRATION  suppl fig 2'!$Q$33)*ABS(B1175)*(1/'ESTIMATED CCS suppl fig 2 '!C1175+1/'CALIBRATION  suppl fig 2'!$D$5)^0.5</f>
        <v>#DIV/0!</v>
      </c>
      <c r="H1175" s="56">
        <f>D1175-0.001*'CALIBRATION  suppl fig 2'!$D$4*A1175^0.5</f>
        <v>0</v>
      </c>
      <c r="I1175" s="56" t="e">
        <f>H1175^'CALIBRATION  suppl fig 2'!$Q$15*ABS(B1175)*(1/'ESTIMATED CCS suppl fig 2 '!C1175+1/'CALIBRATION  suppl fig 2'!$D$5)^0.5</f>
        <v>#DIV/0!</v>
      </c>
    </row>
    <row r="1176" spans="1:9">
      <c r="A1176" s="52"/>
      <c r="B1176" s="1"/>
      <c r="C1176" s="1"/>
      <c r="D1176" s="189"/>
      <c r="E1176" s="187" t="e">
        <f>I1176*'CALIBRATION  suppl fig 2'!$Q$17</f>
        <v>#DIV/0!</v>
      </c>
      <c r="F1176" s="188" t="e">
        <f>(H1176*'CALIBRATION  suppl fig 2'!$Q$32+'CALIBRATION  suppl fig 2'!$Q$33)*ABS(B1176)*(1/'ESTIMATED CCS suppl fig 2 '!C1176+1/'CALIBRATION  suppl fig 2'!$D$5)^0.5</f>
        <v>#DIV/0!</v>
      </c>
      <c r="H1176" s="56">
        <f>D1176-0.001*'CALIBRATION  suppl fig 2'!$D$4*A1176^0.5</f>
        <v>0</v>
      </c>
      <c r="I1176" s="56" t="e">
        <f>H1176^'CALIBRATION  suppl fig 2'!$Q$15*ABS(B1176)*(1/'ESTIMATED CCS suppl fig 2 '!C1176+1/'CALIBRATION  suppl fig 2'!$D$5)^0.5</f>
        <v>#DIV/0!</v>
      </c>
    </row>
    <row r="1177" spans="1:9">
      <c r="A1177" s="52"/>
      <c r="B1177" s="1"/>
      <c r="C1177" s="1"/>
      <c r="D1177" s="189"/>
      <c r="E1177" s="187" t="e">
        <f>I1177*'CALIBRATION  suppl fig 2'!$Q$17</f>
        <v>#DIV/0!</v>
      </c>
      <c r="F1177" s="188" t="e">
        <f>(H1177*'CALIBRATION  suppl fig 2'!$Q$32+'CALIBRATION  suppl fig 2'!$Q$33)*ABS(B1177)*(1/'ESTIMATED CCS suppl fig 2 '!C1177+1/'CALIBRATION  suppl fig 2'!$D$5)^0.5</f>
        <v>#DIV/0!</v>
      </c>
      <c r="H1177" s="56">
        <f>D1177-0.001*'CALIBRATION  suppl fig 2'!$D$4*A1177^0.5</f>
        <v>0</v>
      </c>
      <c r="I1177" s="56" t="e">
        <f>H1177^'CALIBRATION  suppl fig 2'!$Q$15*ABS(B1177)*(1/'ESTIMATED CCS suppl fig 2 '!C1177+1/'CALIBRATION  suppl fig 2'!$D$5)^0.5</f>
        <v>#DIV/0!</v>
      </c>
    </row>
    <row r="1178" spans="1:9">
      <c r="A1178" s="52"/>
      <c r="B1178" s="1"/>
      <c r="C1178" s="1"/>
      <c r="D1178" s="189"/>
      <c r="E1178" s="187" t="e">
        <f>I1178*'CALIBRATION  suppl fig 2'!$Q$17</f>
        <v>#DIV/0!</v>
      </c>
      <c r="F1178" s="188" t="e">
        <f>(H1178*'CALIBRATION  suppl fig 2'!$Q$32+'CALIBRATION  suppl fig 2'!$Q$33)*ABS(B1178)*(1/'ESTIMATED CCS suppl fig 2 '!C1178+1/'CALIBRATION  suppl fig 2'!$D$5)^0.5</f>
        <v>#DIV/0!</v>
      </c>
      <c r="H1178" s="56">
        <f>D1178-0.001*'CALIBRATION  suppl fig 2'!$D$4*A1178^0.5</f>
        <v>0</v>
      </c>
      <c r="I1178" s="56" t="e">
        <f>H1178^'CALIBRATION  suppl fig 2'!$Q$15*ABS(B1178)*(1/'ESTIMATED CCS suppl fig 2 '!C1178+1/'CALIBRATION  suppl fig 2'!$D$5)^0.5</f>
        <v>#DIV/0!</v>
      </c>
    </row>
    <row r="1179" spans="1:9">
      <c r="A1179" s="52"/>
      <c r="B1179" s="1"/>
      <c r="C1179" s="1"/>
      <c r="D1179" s="189"/>
      <c r="E1179" s="187" t="e">
        <f>I1179*'CALIBRATION  suppl fig 2'!$Q$17</f>
        <v>#DIV/0!</v>
      </c>
      <c r="F1179" s="188" t="e">
        <f>(H1179*'CALIBRATION  suppl fig 2'!$Q$32+'CALIBRATION  suppl fig 2'!$Q$33)*ABS(B1179)*(1/'ESTIMATED CCS suppl fig 2 '!C1179+1/'CALIBRATION  suppl fig 2'!$D$5)^0.5</f>
        <v>#DIV/0!</v>
      </c>
      <c r="H1179" s="56">
        <f>D1179-0.001*'CALIBRATION  suppl fig 2'!$D$4*A1179^0.5</f>
        <v>0</v>
      </c>
      <c r="I1179" s="56" t="e">
        <f>H1179^'CALIBRATION  suppl fig 2'!$Q$15*ABS(B1179)*(1/'ESTIMATED CCS suppl fig 2 '!C1179+1/'CALIBRATION  suppl fig 2'!$D$5)^0.5</f>
        <v>#DIV/0!</v>
      </c>
    </row>
    <row r="1180" spans="1:9">
      <c r="A1180" s="52"/>
      <c r="B1180" s="1"/>
      <c r="C1180" s="1"/>
      <c r="D1180" s="189"/>
      <c r="E1180" s="187" t="e">
        <f>I1180*'CALIBRATION  suppl fig 2'!$Q$17</f>
        <v>#DIV/0!</v>
      </c>
      <c r="F1180" s="188" t="e">
        <f>(H1180*'CALIBRATION  suppl fig 2'!$Q$32+'CALIBRATION  suppl fig 2'!$Q$33)*ABS(B1180)*(1/'ESTIMATED CCS suppl fig 2 '!C1180+1/'CALIBRATION  suppl fig 2'!$D$5)^0.5</f>
        <v>#DIV/0!</v>
      </c>
      <c r="H1180" s="56">
        <f>D1180-0.001*'CALIBRATION  suppl fig 2'!$D$4*A1180^0.5</f>
        <v>0</v>
      </c>
      <c r="I1180" s="56" t="e">
        <f>H1180^'CALIBRATION  suppl fig 2'!$Q$15*ABS(B1180)*(1/'ESTIMATED CCS suppl fig 2 '!C1180+1/'CALIBRATION  suppl fig 2'!$D$5)^0.5</f>
        <v>#DIV/0!</v>
      </c>
    </row>
    <row r="1181" spans="1:9">
      <c r="A1181" s="52"/>
      <c r="B1181" s="1"/>
      <c r="C1181" s="1"/>
      <c r="D1181" s="189"/>
      <c r="E1181" s="187" t="e">
        <f>I1181*'CALIBRATION  suppl fig 2'!$Q$17</f>
        <v>#DIV/0!</v>
      </c>
      <c r="F1181" s="188" t="e">
        <f>(H1181*'CALIBRATION  suppl fig 2'!$Q$32+'CALIBRATION  suppl fig 2'!$Q$33)*ABS(B1181)*(1/'ESTIMATED CCS suppl fig 2 '!C1181+1/'CALIBRATION  suppl fig 2'!$D$5)^0.5</f>
        <v>#DIV/0!</v>
      </c>
      <c r="H1181" s="56">
        <f>D1181-0.001*'CALIBRATION  suppl fig 2'!$D$4*A1181^0.5</f>
        <v>0</v>
      </c>
      <c r="I1181" s="56" t="e">
        <f>H1181^'CALIBRATION  suppl fig 2'!$Q$15*ABS(B1181)*(1/'ESTIMATED CCS suppl fig 2 '!C1181+1/'CALIBRATION  suppl fig 2'!$D$5)^0.5</f>
        <v>#DIV/0!</v>
      </c>
    </row>
    <row r="1182" spans="1:9">
      <c r="A1182" s="52"/>
      <c r="B1182" s="1"/>
      <c r="C1182" s="1"/>
      <c r="D1182" s="189"/>
      <c r="E1182" s="187" t="e">
        <f>I1182*'CALIBRATION  suppl fig 2'!$Q$17</f>
        <v>#DIV/0!</v>
      </c>
      <c r="F1182" s="188" t="e">
        <f>(H1182*'CALIBRATION  suppl fig 2'!$Q$32+'CALIBRATION  suppl fig 2'!$Q$33)*ABS(B1182)*(1/'ESTIMATED CCS suppl fig 2 '!C1182+1/'CALIBRATION  suppl fig 2'!$D$5)^0.5</f>
        <v>#DIV/0!</v>
      </c>
      <c r="H1182" s="56">
        <f>D1182-0.001*'CALIBRATION  suppl fig 2'!$D$4*A1182^0.5</f>
        <v>0</v>
      </c>
      <c r="I1182" s="56" t="e">
        <f>H1182^'CALIBRATION  suppl fig 2'!$Q$15*ABS(B1182)*(1/'ESTIMATED CCS suppl fig 2 '!C1182+1/'CALIBRATION  suppl fig 2'!$D$5)^0.5</f>
        <v>#DIV/0!</v>
      </c>
    </row>
    <row r="1183" spans="1:9">
      <c r="A1183" s="52"/>
      <c r="B1183" s="1"/>
      <c r="C1183" s="1"/>
      <c r="D1183" s="189"/>
      <c r="E1183" s="187" t="e">
        <f>I1183*'CALIBRATION  suppl fig 2'!$Q$17</f>
        <v>#DIV/0!</v>
      </c>
      <c r="F1183" s="188" t="e">
        <f>(H1183*'CALIBRATION  suppl fig 2'!$Q$32+'CALIBRATION  suppl fig 2'!$Q$33)*ABS(B1183)*(1/'ESTIMATED CCS suppl fig 2 '!C1183+1/'CALIBRATION  suppl fig 2'!$D$5)^0.5</f>
        <v>#DIV/0!</v>
      </c>
      <c r="H1183" s="56">
        <f>D1183-0.001*'CALIBRATION  suppl fig 2'!$D$4*A1183^0.5</f>
        <v>0</v>
      </c>
      <c r="I1183" s="56" t="e">
        <f>H1183^'CALIBRATION  suppl fig 2'!$Q$15*ABS(B1183)*(1/'ESTIMATED CCS suppl fig 2 '!C1183+1/'CALIBRATION  suppl fig 2'!$D$5)^0.5</f>
        <v>#DIV/0!</v>
      </c>
    </row>
    <row r="1184" spans="1:9">
      <c r="A1184" s="52"/>
      <c r="B1184" s="1"/>
      <c r="C1184" s="1"/>
      <c r="D1184" s="189"/>
      <c r="E1184" s="187" t="e">
        <f>I1184*'CALIBRATION  suppl fig 2'!$Q$17</f>
        <v>#DIV/0!</v>
      </c>
      <c r="F1184" s="188" t="e">
        <f>(H1184*'CALIBRATION  suppl fig 2'!$Q$32+'CALIBRATION  suppl fig 2'!$Q$33)*ABS(B1184)*(1/'ESTIMATED CCS suppl fig 2 '!C1184+1/'CALIBRATION  suppl fig 2'!$D$5)^0.5</f>
        <v>#DIV/0!</v>
      </c>
      <c r="H1184" s="56">
        <f>D1184-0.001*'CALIBRATION  suppl fig 2'!$D$4*A1184^0.5</f>
        <v>0</v>
      </c>
      <c r="I1184" s="56" t="e">
        <f>H1184^'CALIBRATION  suppl fig 2'!$Q$15*ABS(B1184)*(1/'ESTIMATED CCS suppl fig 2 '!C1184+1/'CALIBRATION  suppl fig 2'!$D$5)^0.5</f>
        <v>#DIV/0!</v>
      </c>
    </row>
    <row r="1185" spans="1:9">
      <c r="A1185" s="52"/>
      <c r="B1185" s="1"/>
      <c r="C1185" s="1"/>
      <c r="D1185" s="189"/>
      <c r="E1185" s="187" t="e">
        <f>I1185*'CALIBRATION  suppl fig 2'!$Q$17</f>
        <v>#DIV/0!</v>
      </c>
      <c r="F1185" s="188" t="e">
        <f>(H1185*'CALIBRATION  suppl fig 2'!$Q$32+'CALIBRATION  suppl fig 2'!$Q$33)*ABS(B1185)*(1/'ESTIMATED CCS suppl fig 2 '!C1185+1/'CALIBRATION  suppl fig 2'!$D$5)^0.5</f>
        <v>#DIV/0!</v>
      </c>
      <c r="H1185" s="56">
        <f>D1185-0.001*'CALIBRATION  suppl fig 2'!$D$4*A1185^0.5</f>
        <v>0</v>
      </c>
      <c r="I1185" s="56" t="e">
        <f>H1185^'CALIBRATION  suppl fig 2'!$Q$15*ABS(B1185)*(1/'ESTIMATED CCS suppl fig 2 '!C1185+1/'CALIBRATION  suppl fig 2'!$D$5)^0.5</f>
        <v>#DIV/0!</v>
      </c>
    </row>
    <row r="1186" spans="1:9">
      <c r="A1186" s="52"/>
      <c r="B1186" s="1"/>
      <c r="C1186" s="1"/>
      <c r="D1186" s="189"/>
      <c r="E1186" s="187" t="e">
        <f>I1186*'CALIBRATION  suppl fig 2'!$Q$17</f>
        <v>#DIV/0!</v>
      </c>
      <c r="F1186" s="188" t="e">
        <f>(H1186*'CALIBRATION  suppl fig 2'!$Q$32+'CALIBRATION  suppl fig 2'!$Q$33)*ABS(B1186)*(1/'ESTIMATED CCS suppl fig 2 '!C1186+1/'CALIBRATION  suppl fig 2'!$D$5)^0.5</f>
        <v>#DIV/0!</v>
      </c>
      <c r="H1186" s="56">
        <f>D1186-0.001*'CALIBRATION  suppl fig 2'!$D$4*A1186^0.5</f>
        <v>0</v>
      </c>
      <c r="I1186" s="56" t="e">
        <f>H1186^'CALIBRATION  suppl fig 2'!$Q$15*ABS(B1186)*(1/'ESTIMATED CCS suppl fig 2 '!C1186+1/'CALIBRATION  suppl fig 2'!$D$5)^0.5</f>
        <v>#DIV/0!</v>
      </c>
    </row>
    <row r="1187" spans="1:9">
      <c r="A1187" s="52"/>
      <c r="B1187" s="1"/>
      <c r="C1187" s="1"/>
      <c r="D1187" s="189"/>
      <c r="E1187" s="187" t="e">
        <f>I1187*'CALIBRATION  suppl fig 2'!$Q$17</f>
        <v>#DIV/0!</v>
      </c>
      <c r="F1187" s="188" t="e">
        <f>(H1187*'CALIBRATION  suppl fig 2'!$Q$32+'CALIBRATION  suppl fig 2'!$Q$33)*ABS(B1187)*(1/'ESTIMATED CCS suppl fig 2 '!C1187+1/'CALIBRATION  suppl fig 2'!$D$5)^0.5</f>
        <v>#DIV/0!</v>
      </c>
      <c r="H1187" s="56">
        <f>D1187-0.001*'CALIBRATION  suppl fig 2'!$D$4*A1187^0.5</f>
        <v>0</v>
      </c>
      <c r="I1187" s="56" t="e">
        <f>H1187^'CALIBRATION  suppl fig 2'!$Q$15*ABS(B1187)*(1/'ESTIMATED CCS suppl fig 2 '!C1187+1/'CALIBRATION  suppl fig 2'!$D$5)^0.5</f>
        <v>#DIV/0!</v>
      </c>
    </row>
    <row r="1188" spans="1:9">
      <c r="A1188" s="52"/>
      <c r="B1188" s="1"/>
      <c r="C1188" s="1"/>
      <c r="D1188" s="189"/>
      <c r="E1188" s="187" t="e">
        <f>I1188*'CALIBRATION  suppl fig 2'!$Q$17</f>
        <v>#DIV/0!</v>
      </c>
      <c r="F1188" s="188" t="e">
        <f>(H1188*'CALIBRATION  suppl fig 2'!$Q$32+'CALIBRATION  suppl fig 2'!$Q$33)*ABS(B1188)*(1/'ESTIMATED CCS suppl fig 2 '!C1188+1/'CALIBRATION  suppl fig 2'!$D$5)^0.5</f>
        <v>#DIV/0!</v>
      </c>
      <c r="H1188" s="56">
        <f>D1188-0.001*'CALIBRATION  suppl fig 2'!$D$4*A1188^0.5</f>
        <v>0</v>
      </c>
      <c r="I1188" s="56" t="e">
        <f>H1188^'CALIBRATION  suppl fig 2'!$Q$15*ABS(B1188)*(1/'ESTIMATED CCS suppl fig 2 '!C1188+1/'CALIBRATION  suppl fig 2'!$D$5)^0.5</f>
        <v>#DIV/0!</v>
      </c>
    </row>
    <row r="1189" spans="1:9">
      <c r="A1189" s="52"/>
      <c r="B1189" s="1"/>
      <c r="C1189" s="1"/>
      <c r="D1189" s="189"/>
      <c r="E1189" s="187" t="e">
        <f>I1189*'CALIBRATION  suppl fig 2'!$Q$17</f>
        <v>#DIV/0!</v>
      </c>
      <c r="F1189" s="188" t="e">
        <f>(H1189*'CALIBRATION  suppl fig 2'!$Q$32+'CALIBRATION  suppl fig 2'!$Q$33)*ABS(B1189)*(1/'ESTIMATED CCS suppl fig 2 '!C1189+1/'CALIBRATION  suppl fig 2'!$D$5)^0.5</f>
        <v>#DIV/0!</v>
      </c>
      <c r="H1189" s="56">
        <f>D1189-0.001*'CALIBRATION  suppl fig 2'!$D$4*A1189^0.5</f>
        <v>0</v>
      </c>
      <c r="I1189" s="56" t="e">
        <f>H1189^'CALIBRATION  suppl fig 2'!$Q$15*ABS(B1189)*(1/'ESTIMATED CCS suppl fig 2 '!C1189+1/'CALIBRATION  suppl fig 2'!$D$5)^0.5</f>
        <v>#DIV/0!</v>
      </c>
    </row>
    <row r="1190" spans="1:9">
      <c r="A1190" s="52"/>
      <c r="B1190" s="1"/>
      <c r="C1190" s="1"/>
      <c r="D1190" s="189"/>
      <c r="E1190" s="187" t="e">
        <f>I1190*'CALIBRATION  suppl fig 2'!$Q$17</f>
        <v>#DIV/0!</v>
      </c>
      <c r="F1190" s="188" t="e">
        <f>(H1190*'CALIBRATION  suppl fig 2'!$Q$32+'CALIBRATION  suppl fig 2'!$Q$33)*ABS(B1190)*(1/'ESTIMATED CCS suppl fig 2 '!C1190+1/'CALIBRATION  suppl fig 2'!$D$5)^0.5</f>
        <v>#DIV/0!</v>
      </c>
      <c r="H1190" s="56">
        <f>D1190-0.001*'CALIBRATION  suppl fig 2'!$D$4*A1190^0.5</f>
        <v>0</v>
      </c>
      <c r="I1190" s="56" t="e">
        <f>H1190^'CALIBRATION  suppl fig 2'!$Q$15*ABS(B1190)*(1/'ESTIMATED CCS suppl fig 2 '!C1190+1/'CALIBRATION  suppl fig 2'!$D$5)^0.5</f>
        <v>#DIV/0!</v>
      </c>
    </row>
    <row r="1191" spans="1:9">
      <c r="A1191" s="52"/>
      <c r="B1191" s="1"/>
      <c r="C1191" s="1"/>
      <c r="D1191" s="189"/>
      <c r="E1191" s="187" t="e">
        <f>I1191*'CALIBRATION  suppl fig 2'!$Q$17</f>
        <v>#DIV/0!</v>
      </c>
      <c r="F1191" s="188" t="e">
        <f>(H1191*'CALIBRATION  suppl fig 2'!$Q$32+'CALIBRATION  suppl fig 2'!$Q$33)*ABS(B1191)*(1/'ESTIMATED CCS suppl fig 2 '!C1191+1/'CALIBRATION  suppl fig 2'!$D$5)^0.5</f>
        <v>#DIV/0!</v>
      </c>
      <c r="H1191" s="56">
        <f>D1191-0.001*'CALIBRATION  suppl fig 2'!$D$4*A1191^0.5</f>
        <v>0</v>
      </c>
      <c r="I1191" s="56" t="e">
        <f>H1191^'CALIBRATION  suppl fig 2'!$Q$15*ABS(B1191)*(1/'ESTIMATED CCS suppl fig 2 '!C1191+1/'CALIBRATION  suppl fig 2'!$D$5)^0.5</f>
        <v>#DIV/0!</v>
      </c>
    </row>
    <row r="1192" spans="1:9">
      <c r="A1192" s="52"/>
      <c r="B1192" s="1"/>
      <c r="C1192" s="1"/>
      <c r="D1192" s="189"/>
      <c r="E1192" s="187" t="e">
        <f>I1192*'CALIBRATION  suppl fig 2'!$Q$17</f>
        <v>#DIV/0!</v>
      </c>
      <c r="F1192" s="188" t="e">
        <f>(H1192*'CALIBRATION  suppl fig 2'!$Q$32+'CALIBRATION  suppl fig 2'!$Q$33)*ABS(B1192)*(1/'ESTIMATED CCS suppl fig 2 '!C1192+1/'CALIBRATION  suppl fig 2'!$D$5)^0.5</f>
        <v>#DIV/0!</v>
      </c>
      <c r="H1192" s="56">
        <f>D1192-0.001*'CALIBRATION  suppl fig 2'!$D$4*A1192^0.5</f>
        <v>0</v>
      </c>
      <c r="I1192" s="56" t="e">
        <f>H1192^'CALIBRATION  suppl fig 2'!$Q$15*ABS(B1192)*(1/'ESTIMATED CCS suppl fig 2 '!C1192+1/'CALIBRATION  suppl fig 2'!$D$5)^0.5</f>
        <v>#DIV/0!</v>
      </c>
    </row>
    <row r="1193" spans="1:9">
      <c r="A1193" s="52"/>
      <c r="B1193" s="1"/>
      <c r="C1193" s="1"/>
      <c r="D1193" s="189"/>
      <c r="E1193" s="187" t="e">
        <f>I1193*'CALIBRATION  suppl fig 2'!$Q$17</f>
        <v>#DIV/0!</v>
      </c>
      <c r="F1193" s="188" t="e">
        <f>(H1193*'CALIBRATION  suppl fig 2'!$Q$32+'CALIBRATION  suppl fig 2'!$Q$33)*ABS(B1193)*(1/'ESTIMATED CCS suppl fig 2 '!C1193+1/'CALIBRATION  suppl fig 2'!$D$5)^0.5</f>
        <v>#DIV/0!</v>
      </c>
      <c r="H1193" s="56">
        <f>D1193-0.001*'CALIBRATION  suppl fig 2'!$D$4*A1193^0.5</f>
        <v>0</v>
      </c>
      <c r="I1193" s="56" t="e">
        <f>H1193^'CALIBRATION  suppl fig 2'!$Q$15*ABS(B1193)*(1/'ESTIMATED CCS suppl fig 2 '!C1193+1/'CALIBRATION  suppl fig 2'!$D$5)^0.5</f>
        <v>#DIV/0!</v>
      </c>
    </row>
    <row r="1194" spans="1:9">
      <c r="A1194" s="52"/>
      <c r="B1194" s="1"/>
      <c r="C1194" s="1"/>
      <c r="D1194" s="189"/>
      <c r="E1194" s="187" t="e">
        <f>I1194*'CALIBRATION  suppl fig 2'!$Q$17</f>
        <v>#DIV/0!</v>
      </c>
      <c r="F1194" s="188" t="e">
        <f>(H1194*'CALIBRATION  suppl fig 2'!$Q$32+'CALIBRATION  suppl fig 2'!$Q$33)*ABS(B1194)*(1/'ESTIMATED CCS suppl fig 2 '!C1194+1/'CALIBRATION  suppl fig 2'!$D$5)^0.5</f>
        <v>#DIV/0!</v>
      </c>
      <c r="H1194" s="56">
        <f>D1194-0.001*'CALIBRATION  suppl fig 2'!$D$4*A1194^0.5</f>
        <v>0</v>
      </c>
      <c r="I1194" s="56" t="e">
        <f>H1194^'CALIBRATION  suppl fig 2'!$Q$15*ABS(B1194)*(1/'ESTIMATED CCS suppl fig 2 '!C1194+1/'CALIBRATION  suppl fig 2'!$D$5)^0.5</f>
        <v>#DIV/0!</v>
      </c>
    </row>
    <row r="1195" spans="1:9">
      <c r="A1195" s="52"/>
      <c r="B1195" s="1"/>
      <c r="C1195" s="1"/>
      <c r="D1195" s="189"/>
      <c r="E1195" s="187" t="e">
        <f>I1195*'CALIBRATION  suppl fig 2'!$Q$17</f>
        <v>#DIV/0!</v>
      </c>
      <c r="F1195" s="188" t="e">
        <f>(H1195*'CALIBRATION  suppl fig 2'!$Q$32+'CALIBRATION  suppl fig 2'!$Q$33)*ABS(B1195)*(1/'ESTIMATED CCS suppl fig 2 '!C1195+1/'CALIBRATION  suppl fig 2'!$D$5)^0.5</f>
        <v>#DIV/0!</v>
      </c>
      <c r="H1195" s="56">
        <f>D1195-0.001*'CALIBRATION  suppl fig 2'!$D$4*A1195^0.5</f>
        <v>0</v>
      </c>
      <c r="I1195" s="56" t="e">
        <f>H1195^'CALIBRATION  suppl fig 2'!$Q$15*ABS(B1195)*(1/'ESTIMATED CCS suppl fig 2 '!C1195+1/'CALIBRATION  suppl fig 2'!$D$5)^0.5</f>
        <v>#DIV/0!</v>
      </c>
    </row>
    <row r="1196" spans="1:9">
      <c r="A1196" s="52"/>
      <c r="B1196" s="1"/>
      <c r="C1196" s="1"/>
      <c r="D1196" s="189"/>
      <c r="E1196" s="187" t="e">
        <f>I1196*'CALIBRATION  suppl fig 2'!$Q$17</f>
        <v>#DIV/0!</v>
      </c>
      <c r="F1196" s="188" t="e">
        <f>(H1196*'CALIBRATION  suppl fig 2'!$Q$32+'CALIBRATION  suppl fig 2'!$Q$33)*ABS(B1196)*(1/'ESTIMATED CCS suppl fig 2 '!C1196+1/'CALIBRATION  suppl fig 2'!$D$5)^0.5</f>
        <v>#DIV/0!</v>
      </c>
      <c r="H1196" s="56">
        <f>D1196-0.001*'CALIBRATION  suppl fig 2'!$D$4*A1196^0.5</f>
        <v>0</v>
      </c>
      <c r="I1196" s="56" t="e">
        <f>H1196^'CALIBRATION  suppl fig 2'!$Q$15*ABS(B1196)*(1/'ESTIMATED CCS suppl fig 2 '!C1196+1/'CALIBRATION  suppl fig 2'!$D$5)^0.5</f>
        <v>#DIV/0!</v>
      </c>
    </row>
    <row r="1197" spans="1:9">
      <c r="A1197" s="52"/>
      <c r="B1197" s="1"/>
      <c r="C1197" s="1"/>
      <c r="D1197" s="189"/>
      <c r="E1197" s="187" t="e">
        <f>I1197*'CALIBRATION  suppl fig 2'!$Q$17</f>
        <v>#DIV/0!</v>
      </c>
      <c r="F1197" s="188" t="e">
        <f>(H1197*'CALIBRATION  suppl fig 2'!$Q$32+'CALIBRATION  suppl fig 2'!$Q$33)*ABS(B1197)*(1/'ESTIMATED CCS suppl fig 2 '!C1197+1/'CALIBRATION  suppl fig 2'!$D$5)^0.5</f>
        <v>#DIV/0!</v>
      </c>
      <c r="H1197" s="56">
        <f>D1197-0.001*'CALIBRATION  suppl fig 2'!$D$4*A1197^0.5</f>
        <v>0</v>
      </c>
      <c r="I1197" s="56" t="e">
        <f>H1197^'CALIBRATION  suppl fig 2'!$Q$15*ABS(B1197)*(1/'ESTIMATED CCS suppl fig 2 '!C1197+1/'CALIBRATION  suppl fig 2'!$D$5)^0.5</f>
        <v>#DIV/0!</v>
      </c>
    </row>
    <row r="1198" spans="1:9">
      <c r="A1198" s="52"/>
      <c r="B1198" s="1"/>
      <c r="C1198" s="1"/>
      <c r="D1198" s="189"/>
      <c r="E1198" s="187" t="e">
        <f>I1198*'CALIBRATION  suppl fig 2'!$Q$17</f>
        <v>#DIV/0!</v>
      </c>
      <c r="F1198" s="188" t="e">
        <f>(H1198*'CALIBRATION  suppl fig 2'!$Q$32+'CALIBRATION  suppl fig 2'!$Q$33)*ABS(B1198)*(1/'ESTIMATED CCS suppl fig 2 '!C1198+1/'CALIBRATION  suppl fig 2'!$D$5)^0.5</f>
        <v>#DIV/0!</v>
      </c>
      <c r="H1198" s="56">
        <f>D1198-0.001*'CALIBRATION  suppl fig 2'!$D$4*A1198^0.5</f>
        <v>0</v>
      </c>
      <c r="I1198" s="56" t="e">
        <f>H1198^'CALIBRATION  suppl fig 2'!$Q$15*ABS(B1198)*(1/'ESTIMATED CCS suppl fig 2 '!C1198+1/'CALIBRATION  suppl fig 2'!$D$5)^0.5</f>
        <v>#DIV/0!</v>
      </c>
    </row>
    <row r="1199" spans="1:9">
      <c r="A1199" s="52"/>
      <c r="B1199" s="1"/>
      <c r="C1199" s="1"/>
      <c r="D1199" s="189"/>
      <c r="E1199" s="187" t="e">
        <f>I1199*'CALIBRATION  suppl fig 2'!$Q$17</f>
        <v>#DIV/0!</v>
      </c>
      <c r="F1199" s="188" t="e">
        <f>(H1199*'CALIBRATION  suppl fig 2'!$Q$32+'CALIBRATION  suppl fig 2'!$Q$33)*ABS(B1199)*(1/'ESTIMATED CCS suppl fig 2 '!C1199+1/'CALIBRATION  suppl fig 2'!$D$5)^0.5</f>
        <v>#DIV/0!</v>
      </c>
      <c r="H1199" s="56">
        <f>D1199-0.001*'CALIBRATION  suppl fig 2'!$D$4*A1199^0.5</f>
        <v>0</v>
      </c>
      <c r="I1199" s="56" t="e">
        <f>H1199^'CALIBRATION  suppl fig 2'!$Q$15*ABS(B1199)*(1/'ESTIMATED CCS suppl fig 2 '!C1199+1/'CALIBRATION  suppl fig 2'!$D$5)^0.5</f>
        <v>#DIV/0!</v>
      </c>
    </row>
    <row r="1200" spans="1:9">
      <c r="A1200" s="52"/>
      <c r="B1200" s="1"/>
      <c r="C1200" s="1"/>
      <c r="D1200" s="189"/>
      <c r="E1200" s="187" t="e">
        <f>I1200*'CALIBRATION  suppl fig 2'!$Q$17</f>
        <v>#DIV/0!</v>
      </c>
      <c r="F1200" s="188" t="e">
        <f>(H1200*'CALIBRATION  suppl fig 2'!$Q$32+'CALIBRATION  suppl fig 2'!$Q$33)*ABS(B1200)*(1/'ESTIMATED CCS suppl fig 2 '!C1200+1/'CALIBRATION  suppl fig 2'!$D$5)^0.5</f>
        <v>#DIV/0!</v>
      </c>
      <c r="H1200" s="56">
        <f>D1200-0.001*'CALIBRATION  suppl fig 2'!$D$4*A1200^0.5</f>
        <v>0</v>
      </c>
      <c r="I1200" s="56" t="e">
        <f>H1200^'CALIBRATION  suppl fig 2'!$Q$15*ABS(B1200)*(1/'ESTIMATED CCS suppl fig 2 '!C1200+1/'CALIBRATION  suppl fig 2'!$D$5)^0.5</f>
        <v>#DIV/0!</v>
      </c>
    </row>
    <row r="1201" spans="1:9">
      <c r="A1201" s="52"/>
      <c r="B1201" s="1"/>
      <c r="C1201" s="1"/>
      <c r="D1201" s="189"/>
      <c r="E1201" s="187" t="e">
        <f>I1201*'CALIBRATION  suppl fig 2'!$Q$17</f>
        <v>#DIV/0!</v>
      </c>
      <c r="F1201" s="188" t="e">
        <f>(H1201*'CALIBRATION  suppl fig 2'!$Q$32+'CALIBRATION  suppl fig 2'!$Q$33)*ABS(B1201)*(1/'ESTIMATED CCS suppl fig 2 '!C1201+1/'CALIBRATION  suppl fig 2'!$D$5)^0.5</f>
        <v>#DIV/0!</v>
      </c>
      <c r="H1201" s="56">
        <f>D1201-0.001*'CALIBRATION  suppl fig 2'!$D$4*A1201^0.5</f>
        <v>0</v>
      </c>
      <c r="I1201" s="56" t="e">
        <f>H1201^'CALIBRATION  suppl fig 2'!$Q$15*ABS(B1201)*(1/'ESTIMATED CCS suppl fig 2 '!C1201+1/'CALIBRATION  suppl fig 2'!$D$5)^0.5</f>
        <v>#DIV/0!</v>
      </c>
    </row>
    <row r="1202" spans="1:9">
      <c r="A1202" s="52"/>
      <c r="B1202" s="1"/>
      <c r="C1202" s="1"/>
      <c r="D1202" s="189"/>
      <c r="E1202" s="187" t="e">
        <f>I1202*'CALIBRATION  suppl fig 2'!$Q$17</f>
        <v>#DIV/0!</v>
      </c>
      <c r="F1202" s="188" t="e">
        <f>(H1202*'CALIBRATION  suppl fig 2'!$Q$32+'CALIBRATION  suppl fig 2'!$Q$33)*ABS(B1202)*(1/'ESTIMATED CCS suppl fig 2 '!C1202+1/'CALIBRATION  suppl fig 2'!$D$5)^0.5</f>
        <v>#DIV/0!</v>
      </c>
      <c r="H1202" s="56">
        <f>D1202-0.001*'CALIBRATION  suppl fig 2'!$D$4*A1202^0.5</f>
        <v>0</v>
      </c>
      <c r="I1202" s="56" t="e">
        <f>H1202^'CALIBRATION  suppl fig 2'!$Q$15*ABS(B1202)*(1/'ESTIMATED CCS suppl fig 2 '!C1202+1/'CALIBRATION  suppl fig 2'!$D$5)^0.5</f>
        <v>#DIV/0!</v>
      </c>
    </row>
    <row r="1203" spans="1:9">
      <c r="A1203" s="52"/>
      <c r="B1203" s="1"/>
      <c r="C1203" s="1"/>
      <c r="D1203" s="189"/>
      <c r="E1203" s="187" t="e">
        <f>I1203*'CALIBRATION  suppl fig 2'!$Q$17</f>
        <v>#DIV/0!</v>
      </c>
      <c r="F1203" s="188" t="e">
        <f>(H1203*'CALIBRATION  suppl fig 2'!$Q$32+'CALIBRATION  suppl fig 2'!$Q$33)*ABS(B1203)*(1/'ESTIMATED CCS suppl fig 2 '!C1203+1/'CALIBRATION  suppl fig 2'!$D$5)^0.5</f>
        <v>#DIV/0!</v>
      </c>
      <c r="H1203" s="56">
        <f>D1203-0.001*'CALIBRATION  suppl fig 2'!$D$4*A1203^0.5</f>
        <v>0</v>
      </c>
      <c r="I1203" s="56" t="e">
        <f>H1203^'CALIBRATION  suppl fig 2'!$Q$15*ABS(B1203)*(1/'ESTIMATED CCS suppl fig 2 '!C1203+1/'CALIBRATION  suppl fig 2'!$D$5)^0.5</f>
        <v>#DIV/0!</v>
      </c>
    </row>
    <row r="1204" spans="1:9">
      <c r="A1204" s="52"/>
      <c r="B1204" s="1"/>
      <c r="C1204" s="1"/>
      <c r="D1204" s="189"/>
      <c r="E1204" s="187" t="e">
        <f>I1204*'CALIBRATION  suppl fig 2'!$Q$17</f>
        <v>#DIV/0!</v>
      </c>
      <c r="F1204" s="188" t="e">
        <f>(H1204*'CALIBRATION  suppl fig 2'!$Q$32+'CALIBRATION  suppl fig 2'!$Q$33)*ABS(B1204)*(1/'ESTIMATED CCS suppl fig 2 '!C1204+1/'CALIBRATION  suppl fig 2'!$D$5)^0.5</f>
        <v>#DIV/0!</v>
      </c>
      <c r="H1204" s="56">
        <f>D1204-0.001*'CALIBRATION  suppl fig 2'!$D$4*A1204^0.5</f>
        <v>0</v>
      </c>
      <c r="I1204" s="56" t="e">
        <f>H1204^'CALIBRATION  suppl fig 2'!$Q$15*ABS(B1204)*(1/'ESTIMATED CCS suppl fig 2 '!C1204+1/'CALIBRATION  suppl fig 2'!$D$5)^0.5</f>
        <v>#DIV/0!</v>
      </c>
    </row>
    <row r="1205" spans="1:9">
      <c r="A1205" s="52"/>
      <c r="B1205" s="1"/>
      <c r="C1205" s="1"/>
      <c r="D1205" s="189"/>
      <c r="E1205" s="187" t="e">
        <f>I1205*'CALIBRATION  suppl fig 2'!$Q$17</f>
        <v>#DIV/0!</v>
      </c>
      <c r="F1205" s="188" t="e">
        <f>(H1205*'CALIBRATION  suppl fig 2'!$Q$32+'CALIBRATION  suppl fig 2'!$Q$33)*ABS(B1205)*(1/'ESTIMATED CCS suppl fig 2 '!C1205+1/'CALIBRATION  suppl fig 2'!$D$5)^0.5</f>
        <v>#DIV/0!</v>
      </c>
      <c r="H1205" s="56">
        <f>D1205-0.001*'CALIBRATION  suppl fig 2'!$D$4*A1205^0.5</f>
        <v>0</v>
      </c>
      <c r="I1205" s="56" t="e">
        <f>H1205^'CALIBRATION  suppl fig 2'!$Q$15*ABS(B1205)*(1/'ESTIMATED CCS suppl fig 2 '!C1205+1/'CALIBRATION  suppl fig 2'!$D$5)^0.5</f>
        <v>#DIV/0!</v>
      </c>
    </row>
    <row r="1206" spans="1:9">
      <c r="A1206" s="52"/>
      <c r="B1206" s="1"/>
      <c r="C1206" s="1"/>
      <c r="D1206" s="189"/>
      <c r="E1206" s="187" t="e">
        <f>I1206*'CALIBRATION  suppl fig 2'!$Q$17</f>
        <v>#DIV/0!</v>
      </c>
      <c r="F1206" s="188" t="e">
        <f>(H1206*'CALIBRATION  suppl fig 2'!$Q$32+'CALIBRATION  suppl fig 2'!$Q$33)*ABS(B1206)*(1/'ESTIMATED CCS suppl fig 2 '!C1206+1/'CALIBRATION  suppl fig 2'!$D$5)^0.5</f>
        <v>#DIV/0!</v>
      </c>
      <c r="H1206" s="56">
        <f>D1206-0.001*'CALIBRATION  suppl fig 2'!$D$4*A1206^0.5</f>
        <v>0</v>
      </c>
      <c r="I1206" s="56" t="e">
        <f>H1206^'CALIBRATION  suppl fig 2'!$Q$15*ABS(B1206)*(1/'ESTIMATED CCS suppl fig 2 '!C1206+1/'CALIBRATION  suppl fig 2'!$D$5)^0.5</f>
        <v>#DIV/0!</v>
      </c>
    </row>
    <row r="1207" spans="1:9">
      <c r="A1207" s="52"/>
      <c r="B1207" s="1"/>
      <c r="C1207" s="1"/>
      <c r="D1207" s="189"/>
      <c r="E1207" s="187" t="e">
        <f>I1207*'CALIBRATION  suppl fig 2'!$Q$17</f>
        <v>#DIV/0!</v>
      </c>
      <c r="F1207" s="188" t="e">
        <f>(H1207*'CALIBRATION  suppl fig 2'!$Q$32+'CALIBRATION  suppl fig 2'!$Q$33)*ABS(B1207)*(1/'ESTIMATED CCS suppl fig 2 '!C1207+1/'CALIBRATION  suppl fig 2'!$D$5)^0.5</f>
        <v>#DIV/0!</v>
      </c>
      <c r="H1207" s="56">
        <f>D1207-0.001*'CALIBRATION  suppl fig 2'!$D$4*A1207^0.5</f>
        <v>0</v>
      </c>
      <c r="I1207" s="56" t="e">
        <f>H1207^'CALIBRATION  suppl fig 2'!$Q$15*ABS(B1207)*(1/'ESTIMATED CCS suppl fig 2 '!C1207+1/'CALIBRATION  suppl fig 2'!$D$5)^0.5</f>
        <v>#DIV/0!</v>
      </c>
    </row>
    <row r="1208" spans="1:9">
      <c r="A1208" s="52"/>
      <c r="B1208" s="1"/>
      <c r="C1208" s="1"/>
      <c r="D1208" s="189"/>
      <c r="E1208" s="187" t="e">
        <f>I1208*'CALIBRATION  suppl fig 2'!$Q$17</f>
        <v>#DIV/0!</v>
      </c>
      <c r="F1208" s="188" t="e">
        <f>(H1208*'CALIBRATION  suppl fig 2'!$Q$32+'CALIBRATION  suppl fig 2'!$Q$33)*ABS(B1208)*(1/'ESTIMATED CCS suppl fig 2 '!C1208+1/'CALIBRATION  suppl fig 2'!$D$5)^0.5</f>
        <v>#DIV/0!</v>
      </c>
      <c r="H1208" s="56">
        <f>D1208-0.001*'CALIBRATION  suppl fig 2'!$D$4*A1208^0.5</f>
        <v>0</v>
      </c>
      <c r="I1208" s="56" t="e">
        <f>H1208^'CALIBRATION  suppl fig 2'!$Q$15*ABS(B1208)*(1/'ESTIMATED CCS suppl fig 2 '!C1208+1/'CALIBRATION  suppl fig 2'!$D$5)^0.5</f>
        <v>#DIV/0!</v>
      </c>
    </row>
    <row r="1209" spans="1:9">
      <c r="A1209" s="52"/>
      <c r="B1209" s="1"/>
      <c r="C1209" s="1"/>
      <c r="D1209" s="189"/>
      <c r="E1209" s="187" t="e">
        <f>I1209*'CALIBRATION  suppl fig 2'!$Q$17</f>
        <v>#DIV/0!</v>
      </c>
      <c r="F1209" s="188" t="e">
        <f>(H1209*'CALIBRATION  suppl fig 2'!$Q$32+'CALIBRATION  suppl fig 2'!$Q$33)*ABS(B1209)*(1/'ESTIMATED CCS suppl fig 2 '!C1209+1/'CALIBRATION  suppl fig 2'!$D$5)^0.5</f>
        <v>#DIV/0!</v>
      </c>
      <c r="H1209" s="56">
        <f>D1209-0.001*'CALIBRATION  suppl fig 2'!$D$4*A1209^0.5</f>
        <v>0</v>
      </c>
      <c r="I1209" s="56" t="e">
        <f>H1209^'CALIBRATION  suppl fig 2'!$Q$15*ABS(B1209)*(1/'ESTIMATED CCS suppl fig 2 '!C1209+1/'CALIBRATION  suppl fig 2'!$D$5)^0.5</f>
        <v>#DIV/0!</v>
      </c>
    </row>
    <row r="1210" spans="1:9">
      <c r="A1210" s="52"/>
      <c r="B1210" s="1"/>
      <c r="C1210" s="1"/>
      <c r="D1210" s="189"/>
      <c r="E1210" s="187" t="e">
        <f>I1210*'CALIBRATION  suppl fig 2'!$Q$17</f>
        <v>#DIV/0!</v>
      </c>
      <c r="F1210" s="188" t="e">
        <f>(H1210*'CALIBRATION  suppl fig 2'!$Q$32+'CALIBRATION  suppl fig 2'!$Q$33)*ABS(B1210)*(1/'ESTIMATED CCS suppl fig 2 '!C1210+1/'CALIBRATION  suppl fig 2'!$D$5)^0.5</f>
        <v>#DIV/0!</v>
      </c>
      <c r="H1210" s="56">
        <f>D1210-0.001*'CALIBRATION  suppl fig 2'!$D$4*A1210^0.5</f>
        <v>0</v>
      </c>
      <c r="I1210" s="56" t="e">
        <f>H1210^'CALIBRATION  suppl fig 2'!$Q$15*ABS(B1210)*(1/'ESTIMATED CCS suppl fig 2 '!C1210+1/'CALIBRATION  suppl fig 2'!$D$5)^0.5</f>
        <v>#DIV/0!</v>
      </c>
    </row>
    <row r="1211" spans="1:9">
      <c r="A1211" s="52"/>
      <c r="B1211" s="1"/>
      <c r="C1211" s="1"/>
      <c r="D1211" s="189"/>
      <c r="E1211" s="187" t="e">
        <f>I1211*'CALIBRATION  suppl fig 2'!$Q$17</f>
        <v>#DIV/0!</v>
      </c>
      <c r="F1211" s="188" t="e">
        <f>(H1211*'CALIBRATION  suppl fig 2'!$Q$32+'CALIBRATION  suppl fig 2'!$Q$33)*ABS(B1211)*(1/'ESTIMATED CCS suppl fig 2 '!C1211+1/'CALIBRATION  suppl fig 2'!$D$5)^0.5</f>
        <v>#DIV/0!</v>
      </c>
      <c r="H1211" s="56">
        <f>D1211-0.001*'CALIBRATION  suppl fig 2'!$D$4*A1211^0.5</f>
        <v>0</v>
      </c>
      <c r="I1211" s="56" t="e">
        <f>H1211^'CALIBRATION  suppl fig 2'!$Q$15*ABS(B1211)*(1/'ESTIMATED CCS suppl fig 2 '!C1211+1/'CALIBRATION  suppl fig 2'!$D$5)^0.5</f>
        <v>#DIV/0!</v>
      </c>
    </row>
    <row r="1212" spans="1:9">
      <c r="A1212" s="52"/>
      <c r="B1212" s="1"/>
      <c r="C1212" s="1"/>
      <c r="D1212" s="189"/>
      <c r="E1212" s="187" t="e">
        <f>I1212*'CALIBRATION  suppl fig 2'!$Q$17</f>
        <v>#DIV/0!</v>
      </c>
      <c r="F1212" s="188" t="e">
        <f>(H1212*'CALIBRATION  suppl fig 2'!$Q$32+'CALIBRATION  suppl fig 2'!$Q$33)*ABS(B1212)*(1/'ESTIMATED CCS suppl fig 2 '!C1212+1/'CALIBRATION  suppl fig 2'!$D$5)^0.5</f>
        <v>#DIV/0!</v>
      </c>
      <c r="H1212" s="56">
        <f>D1212-0.001*'CALIBRATION  suppl fig 2'!$D$4*A1212^0.5</f>
        <v>0</v>
      </c>
      <c r="I1212" s="56" t="e">
        <f>H1212^'CALIBRATION  suppl fig 2'!$Q$15*ABS(B1212)*(1/'ESTIMATED CCS suppl fig 2 '!C1212+1/'CALIBRATION  suppl fig 2'!$D$5)^0.5</f>
        <v>#DIV/0!</v>
      </c>
    </row>
    <row r="1213" spans="1:9">
      <c r="A1213" s="52"/>
      <c r="B1213" s="1"/>
      <c r="C1213" s="1"/>
      <c r="D1213" s="189"/>
      <c r="E1213" s="187" t="e">
        <f>I1213*'CALIBRATION  suppl fig 2'!$Q$17</f>
        <v>#DIV/0!</v>
      </c>
      <c r="F1213" s="188" t="e">
        <f>(H1213*'CALIBRATION  suppl fig 2'!$Q$32+'CALIBRATION  suppl fig 2'!$Q$33)*ABS(B1213)*(1/'ESTIMATED CCS suppl fig 2 '!C1213+1/'CALIBRATION  suppl fig 2'!$D$5)^0.5</f>
        <v>#DIV/0!</v>
      </c>
      <c r="H1213" s="56">
        <f>D1213-0.001*'CALIBRATION  suppl fig 2'!$D$4*A1213^0.5</f>
        <v>0</v>
      </c>
      <c r="I1213" s="56" t="e">
        <f>H1213^'CALIBRATION  suppl fig 2'!$Q$15*ABS(B1213)*(1/'ESTIMATED CCS suppl fig 2 '!C1213+1/'CALIBRATION  suppl fig 2'!$D$5)^0.5</f>
        <v>#DIV/0!</v>
      </c>
    </row>
    <row r="1214" spans="1:9">
      <c r="A1214" s="52"/>
      <c r="B1214" s="1"/>
      <c r="C1214" s="1"/>
      <c r="D1214" s="189"/>
      <c r="E1214" s="187" t="e">
        <f>I1214*'CALIBRATION  suppl fig 2'!$Q$17</f>
        <v>#DIV/0!</v>
      </c>
      <c r="F1214" s="188" t="e">
        <f>(H1214*'CALIBRATION  suppl fig 2'!$Q$32+'CALIBRATION  suppl fig 2'!$Q$33)*ABS(B1214)*(1/'ESTIMATED CCS suppl fig 2 '!C1214+1/'CALIBRATION  suppl fig 2'!$D$5)^0.5</f>
        <v>#DIV/0!</v>
      </c>
      <c r="H1214" s="56">
        <f>D1214-0.001*'CALIBRATION  suppl fig 2'!$D$4*A1214^0.5</f>
        <v>0</v>
      </c>
      <c r="I1214" s="56" t="e">
        <f>H1214^'CALIBRATION  suppl fig 2'!$Q$15*ABS(B1214)*(1/'ESTIMATED CCS suppl fig 2 '!C1214+1/'CALIBRATION  suppl fig 2'!$D$5)^0.5</f>
        <v>#DIV/0!</v>
      </c>
    </row>
    <row r="1215" spans="1:9">
      <c r="A1215" s="52"/>
      <c r="B1215" s="1"/>
      <c r="C1215" s="1"/>
      <c r="D1215" s="189"/>
      <c r="E1215" s="187" t="e">
        <f>I1215*'CALIBRATION  suppl fig 2'!$Q$17</f>
        <v>#DIV/0!</v>
      </c>
      <c r="F1215" s="188" t="e">
        <f>(H1215*'CALIBRATION  suppl fig 2'!$Q$32+'CALIBRATION  suppl fig 2'!$Q$33)*ABS(B1215)*(1/'ESTIMATED CCS suppl fig 2 '!C1215+1/'CALIBRATION  suppl fig 2'!$D$5)^0.5</f>
        <v>#DIV/0!</v>
      </c>
      <c r="H1215" s="56">
        <f>D1215-0.001*'CALIBRATION  suppl fig 2'!$D$4*A1215^0.5</f>
        <v>0</v>
      </c>
      <c r="I1215" s="56" t="e">
        <f>H1215^'CALIBRATION  suppl fig 2'!$Q$15*ABS(B1215)*(1/'ESTIMATED CCS suppl fig 2 '!C1215+1/'CALIBRATION  suppl fig 2'!$D$5)^0.5</f>
        <v>#DIV/0!</v>
      </c>
    </row>
    <row r="1216" spans="1:9">
      <c r="A1216" s="52"/>
      <c r="B1216" s="1"/>
      <c r="C1216" s="1"/>
      <c r="D1216" s="189"/>
      <c r="E1216" s="187" t="e">
        <f>I1216*'CALIBRATION  suppl fig 2'!$Q$17</f>
        <v>#DIV/0!</v>
      </c>
      <c r="F1216" s="188" t="e">
        <f>(H1216*'CALIBRATION  suppl fig 2'!$Q$32+'CALIBRATION  suppl fig 2'!$Q$33)*ABS(B1216)*(1/'ESTIMATED CCS suppl fig 2 '!C1216+1/'CALIBRATION  suppl fig 2'!$D$5)^0.5</f>
        <v>#DIV/0!</v>
      </c>
      <c r="H1216" s="56">
        <f>D1216-0.001*'CALIBRATION  suppl fig 2'!$D$4*A1216^0.5</f>
        <v>0</v>
      </c>
      <c r="I1216" s="56" t="e">
        <f>H1216^'CALIBRATION  suppl fig 2'!$Q$15*ABS(B1216)*(1/'ESTIMATED CCS suppl fig 2 '!C1216+1/'CALIBRATION  suppl fig 2'!$D$5)^0.5</f>
        <v>#DIV/0!</v>
      </c>
    </row>
    <row r="1217" spans="1:9">
      <c r="A1217" s="52"/>
      <c r="B1217" s="1"/>
      <c r="C1217" s="1"/>
      <c r="D1217" s="189"/>
      <c r="E1217" s="187" t="e">
        <f>I1217*'CALIBRATION  suppl fig 2'!$Q$17</f>
        <v>#DIV/0!</v>
      </c>
      <c r="F1217" s="188" t="e">
        <f>(H1217*'CALIBRATION  suppl fig 2'!$Q$32+'CALIBRATION  suppl fig 2'!$Q$33)*ABS(B1217)*(1/'ESTIMATED CCS suppl fig 2 '!C1217+1/'CALIBRATION  suppl fig 2'!$D$5)^0.5</f>
        <v>#DIV/0!</v>
      </c>
      <c r="H1217" s="56">
        <f>D1217-0.001*'CALIBRATION  suppl fig 2'!$D$4*A1217^0.5</f>
        <v>0</v>
      </c>
      <c r="I1217" s="56" t="e">
        <f>H1217^'CALIBRATION  suppl fig 2'!$Q$15*ABS(B1217)*(1/'ESTIMATED CCS suppl fig 2 '!C1217+1/'CALIBRATION  suppl fig 2'!$D$5)^0.5</f>
        <v>#DIV/0!</v>
      </c>
    </row>
    <row r="1218" spans="1:9">
      <c r="A1218" s="52"/>
      <c r="B1218" s="1"/>
      <c r="C1218" s="1"/>
      <c r="D1218" s="189"/>
      <c r="E1218" s="187" t="e">
        <f>I1218*'CALIBRATION  suppl fig 2'!$Q$17</f>
        <v>#DIV/0!</v>
      </c>
      <c r="F1218" s="188" t="e">
        <f>(H1218*'CALIBRATION  suppl fig 2'!$Q$32+'CALIBRATION  suppl fig 2'!$Q$33)*ABS(B1218)*(1/'ESTIMATED CCS suppl fig 2 '!C1218+1/'CALIBRATION  suppl fig 2'!$D$5)^0.5</f>
        <v>#DIV/0!</v>
      </c>
      <c r="H1218" s="56">
        <f>D1218-0.001*'CALIBRATION  suppl fig 2'!$D$4*A1218^0.5</f>
        <v>0</v>
      </c>
      <c r="I1218" s="56" t="e">
        <f>H1218^'CALIBRATION  suppl fig 2'!$Q$15*ABS(B1218)*(1/'ESTIMATED CCS suppl fig 2 '!C1218+1/'CALIBRATION  suppl fig 2'!$D$5)^0.5</f>
        <v>#DIV/0!</v>
      </c>
    </row>
    <row r="1219" spans="1:9">
      <c r="A1219" s="52"/>
      <c r="B1219" s="1"/>
      <c r="C1219" s="1"/>
      <c r="D1219" s="189"/>
      <c r="E1219" s="187" t="e">
        <f>I1219*'CALIBRATION  suppl fig 2'!$Q$17</f>
        <v>#DIV/0!</v>
      </c>
      <c r="F1219" s="188" t="e">
        <f>(H1219*'CALIBRATION  suppl fig 2'!$Q$32+'CALIBRATION  suppl fig 2'!$Q$33)*ABS(B1219)*(1/'ESTIMATED CCS suppl fig 2 '!C1219+1/'CALIBRATION  suppl fig 2'!$D$5)^0.5</f>
        <v>#DIV/0!</v>
      </c>
      <c r="H1219" s="56">
        <f>D1219-0.001*'CALIBRATION  suppl fig 2'!$D$4*A1219^0.5</f>
        <v>0</v>
      </c>
      <c r="I1219" s="56" t="e">
        <f>H1219^'CALIBRATION  suppl fig 2'!$Q$15*ABS(B1219)*(1/'ESTIMATED CCS suppl fig 2 '!C1219+1/'CALIBRATION  suppl fig 2'!$D$5)^0.5</f>
        <v>#DIV/0!</v>
      </c>
    </row>
    <row r="1220" spans="1:9">
      <c r="A1220" s="52"/>
      <c r="B1220" s="1"/>
      <c r="C1220" s="1"/>
      <c r="D1220" s="189"/>
      <c r="E1220" s="187" t="e">
        <f>I1220*'CALIBRATION  suppl fig 2'!$Q$17</f>
        <v>#DIV/0!</v>
      </c>
      <c r="F1220" s="188" t="e">
        <f>(H1220*'CALIBRATION  suppl fig 2'!$Q$32+'CALIBRATION  suppl fig 2'!$Q$33)*ABS(B1220)*(1/'ESTIMATED CCS suppl fig 2 '!C1220+1/'CALIBRATION  suppl fig 2'!$D$5)^0.5</f>
        <v>#DIV/0!</v>
      </c>
      <c r="H1220" s="56">
        <f>D1220-0.001*'CALIBRATION  suppl fig 2'!$D$4*A1220^0.5</f>
        <v>0</v>
      </c>
      <c r="I1220" s="56" t="e">
        <f>H1220^'CALIBRATION  suppl fig 2'!$Q$15*ABS(B1220)*(1/'ESTIMATED CCS suppl fig 2 '!C1220+1/'CALIBRATION  suppl fig 2'!$D$5)^0.5</f>
        <v>#DIV/0!</v>
      </c>
    </row>
    <row r="1221" spans="1:9">
      <c r="A1221" s="52"/>
      <c r="B1221" s="1"/>
      <c r="C1221" s="1"/>
      <c r="D1221" s="189"/>
      <c r="E1221" s="187" t="e">
        <f>I1221*'CALIBRATION  suppl fig 2'!$Q$17</f>
        <v>#DIV/0!</v>
      </c>
      <c r="F1221" s="188" t="e">
        <f>(H1221*'CALIBRATION  suppl fig 2'!$Q$32+'CALIBRATION  suppl fig 2'!$Q$33)*ABS(B1221)*(1/'ESTIMATED CCS suppl fig 2 '!C1221+1/'CALIBRATION  suppl fig 2'!$D$5)^0.5</f>
        <v>#DIV/0!</v>
      </c>
      <c r="H1221" s="56">
        <f>D1221-0.001*'CALIBRATION  suppl fig 2'!$D$4*A1221^0.5</f>
        <v>0</v>
      </c>
      <c r="I1221" s="56" t="e">
        <f>H1221^'CALIBRATION  suppl fig 2'!$Q$15*ABS(B1221)*(1/'ESTIMATED CCS suppl fig 2 '!C1221+1/'CALIBRATION  suppl fig 2'!$D$5)^0.5</f>
        <v>#DIV/0!</v>
      </c>
    </row>
    <row r="1222" spans="1:9">
      <c r="A1222" s="52"/>
      <c r="B1222" s="1"/>
      <c r="C1222" s="1"/>
      <c r="D1222" s="189"/>
      <c r="E1222" s="187" t="e">
        <f>I1222*'CALIBRATION  suppl fig 2'!$Q$17</f>
        <v>#DIV/0!</v>
      </c>
      <c r="F1222" s="188" t="e">
        <f>(H1222*'CALIBRATION  suppl fig 2'!$Q$32+'CALIBRATION  suppl fig 2'!$Q$33)*ABS(B1222)*(1/'ESTIMATED CCS suppl fig 2 '!C1222+1/'CALIBRATION  suppl fig 2'!$D$5)^0.5</f>
        <v>#DIV/0!</v>
      </c>
      <c r="H1222" s="56">
        <f>D1222-0.001*'CALIBRATION  suppl fig 2'!$D$4*A1222^0.5</f>
        <v>0</v>
      </c>
      <c r="I1222" s="56" t="e">
        <f>H1222^'CALIBRATION  suppl fig 2'!$Q$15*ABS(B1222)*(1/'ESTIMATED CCS suppl fig 2 '!C1222+1/'CALIBRATION  suppl fig 2'!$D$5)^0.5</f>
        <v>#DIV/0!</v>
      </c>
    </row>
    <row r="1223" spans="1:9">
      <c r="A1223" s="52"/>
      <c r="B1223" s="1"/>
      <c r="C1223" s="1"/>
      <c r="D1223" s="189"/>
      <c r="E1223" s="187" t="e">
        <f>I1223*'CALIBRATION  suppl fig 2'!$Q$17</f>
        <v>#DIV/0!</v>
      </c>
      <c r="F1223" s="188" t="e">
        <f>(H1223*'CALIBRATION  suppl fig 2'!$Q$32+'CALIBRATION  suppl fig 2'!$Q$33)*ABS(B1223)*(1/'ESTIMATED CCS suppl fig 2 '!C1223+1/'CALIBRATION  suppl fig 2'!$D$5)^0.5</f>
        <v>#DIV/0!</v>
      </c>
      <c r="H1223" s="56">
        <f>D1223-0.001*'CALIBRATION  suppl fig 2'!$D$4*A1223^0.5</f>
        <v>0</v>
      </c>
      <c r="I1223" s="56" t="e">
        <f>H1223^'CALIBRATION  suppl fig 2'!$Q$15*ABS(B1223)*(1/'ESTIMATED CCS suppl fig 2 '!C1223+1/'CALIBRATION  suppl fig 2'!$D$5)^0.5</f>
        <v>#DIV/0!</v>
      </c>
    </row>
    <row r="1224" spans="1:9">
      <c r="A1224" s="52"/>
      <c r="B1224" s="1"/>
      <c r="C1224" s="1"/>
      <c r="D1224" s="189"/>
      <c r="E1224" s="187" t="e">
        <f>I1224*'CALIBRATION  suppl fig 2'!$Q$17</f>
        <v>#DIV/0!</v>
      </c>
      <c r="F1224" s="188" t="e">
        <f>(H1224*'CALIBRATION  suppl fig 2'!$Q$32+'CALIBRATION  suppl fig 2'!$Q$33)*ABS(B1224)*(1/'ESTIMATED CCS suppl fig 2 '!C1224+1/'CALIBRATION  suppl fig 2'!$D$5)^0.5</f>
        <v>#DIV/0!</v>
      </c>
      <c r="H1224" s="56">
        <f>D1224-0.001*'CALIBRATION  suppl fig 2'!$D$4*A1224^0.5</f>
        <v>0</v>
      </c>
      <c r="I1224" s="56" t="e">
        <f>H1224^'CALIBRATION  suppl fig 2'!$Q$15*ABS(B1224)*(1/'ESTIMATED CCS suppl fig 2 '!C1224+1/'CALIBRATION  suppl fig 2'!$D$5)^0.5</f>
        <v>#DIV/0!</v>
      </c>
    </row>
    <row r="1225" spans="1:9">
      <c r="A1225" s="52"/>
      <c r="B1225" s="1"/>
      <c r="C1225" s="1"/>
      <c r="D1225" s="189"/>
      <c r="E1225" s="187" t="e">
        <f>I1225*'CALIBRATION  suppl fig 2'!$Q$17</f>
        <v>#DIV/0!</v>
      </c>
      <c r="F1225" s="188" t="e">
        <f>(H1225*'CALIBRATION  suppl fig 2'!$Q$32+'CALIBRATION  suppl fig 2'!$Q$33)*ABS(B1225)*(1/'ESTIMATED CCS suppl fig 2 '!C1225+1/'CALIBRATION  suppl fig 2'!$D$5)^0.5</f>
        <v>#DIV/0!</v>
      </c>
      <c r="H1225" s="56">
        <f>D1225-0.001*'CALIBRATION  suppl fig 2'!$D$4*A1225^0.5</f>
        <v>0</v>
      </c>
      <c r="I1225" s="56" t="e">
        <f>H1225^'CALIBRATION  suppl fig 2'!$Q$15*ABS(B1225)*(1/'ESTIMATED CCS suppl fig 2 '!C1225+1/'CALIBRATION  suppl fig 2'!$D$5)^0.5</f>
        <v>#DIV/0!</v>
      </c>
    </row>
    <row r="1226" spans="1:9">
      <c r="A1226" s="52"/>
      <c r="B1226" s="1"/>
      <c r="C1226" s="1"/>
      <c r="D1226" s="189"/>
      <c r="E1226" s="187" t="e">
        <f>I1226*'CALIBRATION  suppl fig 2'!$Q$17</f>
        <v>#DIV/0!</v>
      </c>
      <c r="F1226" s="188" t="e">
        <f>(H1226*'CALIBRATION  suppl fig 2'!$Q$32+'CALIBRATION  suppl fig 2'!$Q$33)*ABS(B1226)*(1/'ESTIMATED CCS suppl fig 2 '!C1226+1/'CALIBRATION  suppl fig 2'!$D$5)^0.5</f>
        <v>#DIV/0!</v>
      </c>
      <c r="H1226" s="56">
        <f>D1226-0.001*'CALIBRATION  suppl fig 2'!$D$4*A1226^0.5</f>
        <v>0</v>
      </c>
      <c r="I1226" s="56" t="e">
        <f>H1226^'CALIBRATION  suppl fig 2'!$Q$15*ABS(B1226)*(1/'ESTIMATED CCS suppl fig 2 '!C1226+1/'CALIBRATION  suppl fig 2'!$D$5)^0.5</f>
        <v>#DIV/0!</v>
      </c>
    </row>
    <row r="1227" spans="1:9">
      <c r="A1227" s="52"/>
      <c r="B1227" s="1"/>
      <c r="C1227" s="1"/>
      <c r="D1227" s="189"/>
      <c r="E1227" s="187" t="e">
        <f>I1227*'CALIBRATION  suppl fig 2'!$Q$17</f>
        <v>#DIV/0!</v>
      </c>
      <c r="F1227" s="188" t="e">
        <f>(H1227*'CALIBRATION  suppl fig 2'!$Q$32+'CALIBRATION  suppl fig 2'!$Q$33)*ABS(B1227)*(1/'ESTIMATED CCS suppl fig 2 '!C1227+1/'CALIBRATION  suppl fig 2'!$D$5)^0.5</f>
        <v>#DIV/0!</v>
      </c>
      <c r="H1227" s="56">
        <f>D1227-0.001*'CALIBRATION  suppl fig 2'!$D$4*A1227^0.5</f>
        <v>0</v>
      </c>
      <c r="I1227" s="56" t="e">
        <f>H1227^'CALIBRATION  suppl fig 2'!$Q$15*ABS(B1227)*(1/'ESTIMATED CCS suppl fig 2 '!C1227+1/'CALIBRATION  suppl fig 2'!$D$5)^0.5</f>
        <v>#DIV/0!</v>
      </c>
    </row>
    <row r="1228" spans="1:9">
      <c r="A1228" s="52"/>
      <c r="B1228" s="1"/>
      <c r="C1228" s="1"/>
      <c r="D1228" s="189"/>
      <c r="E1228" s="187" t="e">
        <f>I1228*'CALIBRATION  suppl fig 2'!$Q$17</f>
        <v>#DIV/0!</v>
      </c>
      <c r="F1228" s="188" t="e">
        <f>(H1228*'CALIBRATION  suppl fig 2'!$Q$32+'CALIBRATION  suppl fig 2'!$Q$33)*ABS(B1228)*(1/'ESTIMATED CCS suppl fig 2 '!C1228+1/'CALIBRATION  suppl fig 2'!$D$5)^0.5</f>
        <v>#DIV/0!</v>
      </c>
      <c r="H1228" s="56">
        <f>D1228-0.001*'CALIBRATION  suppl fig 2'!$D$4*A1228^0.5</f>
        <v>0</v>
      </c>
      <c r="I1228" s="56" t="e">
        <f>H1228^'CALIBRATION  suppl fig 2'!$Q$15*ABS(B1228)*(1/'ESTIMATED CCS suppl fig 2 '!C1228+1/'CALIBRATION  suppl fig 2'!$D$5)^0.5</f>
        <v>#DIV/0!</v>
      </c>
    </row>
    <row r="1229" spans="1:9">
      <c r="A1229" s="52"/>
      <c r="B1229" s="1"/>
      <c r="C1229" s="1"/>
      <c r="D1229" s="189"/>
      <c r="E1229" s="187" t="e">
        <f>I1229*'CALIBRATION  suppl fig 2'!$Q$17</f>
        <v>#DIV/0!</v>
      </c>
      <c r="F1229" s="188" t="e">
        <f>(H1229*'CALIBRATION  suppl fig 2'!$Q$32+'CALIBRATION  suppl fig 2'!$Q$33)*ABS(B1229)*(1/'ESTIMATED CCS suppl fig 2 '!C1229+1/'CALIBRATION  suppl fig 2'!$D$5)^0.5</f>
        <v>#DIV/0!</v>
      </c>
      <c r="H1229" s="56">
        <f>D1229-0.001*'CALIBRATION  suppl fig 2'!$D$4*A1229^0.5</f>
        <v>0</v>
      </c>
      <c r="I1229" s="56" t="e">
        <f>H1229^'CALIBRATION  suppl fig 2'!$Q$15*ABS(B1229)*(1/'ESTIMATED CCS suppl fig 2 '!C1229+1/'CALIBRATION  suppl fig 2'!$D$5)^0.5</f>
        <v>#DIV/0!</v>
      </c>
    </row>
    <row r="1230" spans="1:9">
      <c r="A1230" s="52"/>
      <c r="B1230" s="1"/>
      <c r="C1230" s="1"/>
      <c r="D1230" s="189"/>
      <c r="E1230" s="187" t="e">
        <f>I1230*'CALIBRATION  suppl fig 2'!$Q$17</f>
        <v>#DIV/0!</v>
      </c>
      <c r="F1230" s="188" t="e">
        <f>(H1230*'CALIBRATION  suppl fig 2'!$Q$32+'CALIBRATION  suppl fig 2'!$Q$33)*ABS(B1230)*(1/'ESTIMATED CCS suppl fig 2 '!C1230+1/'CALIBRATION  suppl fig 2'!$D$5)^0.5</f>
        <v>#DIV/0!</v>
      </c>
      <c r="H1230" s="56">
        <f>D1230-0.001*'CALIBRATION  suppl fig 2'!$D$4*A1230^0.5</f>
        <v>0</v>
      </c>
      <c r="I1230" s="56" t="e">
        <f>H1230^'CALIBRATION  suppl fig 2'!$Q$15*ABS(B1230)*(1/'ESTIMATED CCS suppl fig 2 '!C1230+1/'CALIBRATION  suppl fig 2'!$D$5)^0.5</f>
        <v>#DIV/0!</v>
      </c>
    </row>
    <row r="1231" spans="1:9">
      <c r="A1231" s="52"/>
      <c r="B1231" s="1"/>
      <c r="C1231" s="1"/>
      <c r="D1231" s="189"/>
      <c r="E1231" s="187" t="e">
        <f>I1231*'CALIBRATION  suppl fig 2'!$Q$17</f>
        <v>#DIV/0!</v>
      </c>
      <c r="F1231" s="188" t="e">
        <f>(H1231*'CALIBRATION  suppl fig 2'!$Q$32+'CALIBRATION  suppl fig 2'!$Q$33)*ABS(B1231)*(1/'ESTIMATED CCS suppl fig 2 '!C1231+1/'CALIBRATION  suppl fig 2'!$D$5)^0.5</f>
        <v>#DIV/0!</v>
      </c>
      <c r="H1231" s="56">
        <f>D1231-0.001*'CALIBRATION  suppl fig 2'!$D$4*A1231^0.5</f>
        <v>0</v>
      </c>
      <c r="I1231" s="56" t="e">
        <f>H1231^'CALIBRATION  suppl fig 2'!$Q$15*ABS(B1231)*(1/'ESTIMATED CCS suppl fig 2 '!C1231+1/'CALIBRATION  suppl fig 2'!$D$5)^0.5</f>
        <v>#DIV/0!</v>
      </c>
    </row>
    <row r="1232" spans="1:9">
      <c r="A1232" s="52"/>
      <c r="B1232" s="1"/>
      <c r="C1232" s="1"/>
      <c r="D1232" s="189"/>
      <c r="E1232" s="187" t="e">
        <f>I1232*'CALIBRATION  suppl fig 2'!$Q$17</f>
        <v>#DIV/0!</v>
      </c>
      <c r="F1232" s="188" t="e">
        <f>(H1232*'CALIBRATION  suppl fig 2'!$Q$32+'CALIBRATION  suppl fig 2'!$Q$33)*ABS(B1232)*(1/'ESTIMATED CCS suppl fig 2 '!C1232+1/'CALIBRATION  suppl fig 2'!$D$5)^0.5</f>
        <v>#DIV/0!</v>
      </c>
      <c r="H1232" s="56">
        <f>D1232-0.001*'CALIBRATION  suppl fig 2'!$D$4*A1232^0.5</f>
        <v>0</v>
      </c>
      <c r="I1232" s="56" t="e">
        <f>H1232^'CALIBRATION  suppl fig 2'!$Q$15*ABS(B1232)*(1/'ESTIMATED CCS suppl fig 2 '!C1232+1/'CALIBRATION  suppl fig 2'!$D$5)^0.5</f>
        <v>#DIV/0!</v>
      </c>
    </row>
    <row r="1233" spans="1:9">
      <c r="A1233" s="52"/>
      <c r="B1233" s="1"/>
      <c r="C1233" s="1"/>
      <c r="D1233" s="189"/>
      <c r="E1233" s="187" t="e">
        <f>I1233*'CALIBRATION  suppl fig 2'!$Q$17</f>
        <v>#DIV/0!</v>
      </c>
      <c r="F1233" s="188" t="e">
        <f>(H1233*'CALIBRATION  suppl fig 2'!$Q$32+'CALIBRATION  suppl fig 2'!$Q$33)*ABS(B1233)*(1/'ESTIMATED CCS suppl fig 2 '!C1233+1/'CALIBRATION  suppl fig 2'!$D$5)^0.5</f>
        <v>#DIV/0!</v>
      </c>
      <c r="H1233" s="56">
        <f>D1233-0.001*'CALIBRATION  suppl fig 2'!$D$4*A1233^0.5</f>
        <v>0</v>
      </c>
      <c r="I1233" s="56" t="e">
        <f>H1233^'CALIBRATION  suppl fig 2'!$Q$15*ABS(B1233)*(1/'ESTIMATED CCS suppl fig 2 '!C1233+1/'CALIBRATION  suppl fig 2'!$D$5)^0.5</f>
        <v>#DIV/0!</v>
      </c>
    </row>
    <row r="1234" spans="1:9">
      <c r="A1234" s="52"/>
      <c r="B1234" s="1"/>
      <c r="C1234" s="1"/>
      <c r="D1234" s="189"/>
      <c r="E1234" s="187" t="e">
        <f>I1234*'CALIBRATION  suppl fig 2'!$Q$17</f>
        <v>#DIV/0!</v>
      </c>
      <c r="F1234" s="188" t="e">
        <f>(H1234*'CALIBRATION  suppl fig 2'!$Q$32+'CALIBRATION  suppl fig 2'!$Q$33)*ABS(B1234)*(1/'ESTIMATED CCS suppl fig 2 '!C1234+1/'CALIBRATION  suppl fig 2'!$D$5)^0.5</f>
        <v>#DIV/0!</v>
      </c>
      <c r="H1234" s="56">
        <f>D1234-0.001*'CALIBRATION  suppl fig 2'!$D$4*A1234^0.5</f>
        <v>0</v>
      </c>
      <c r="I1234" s="56" t="e">
        <f>H1234^'CALIBRATION  suppl fig 2'!$Q$15*ABS(B1234)*(1/'ESTIMATED CCS suppl fig 2 '!C1234+1/'CALIBRATION  suppl fig 2'!$D$5)^0.5</f>
        <v>#DIV/0!</v>
      </c>
    </row>
    <row r="1235" spans="1:9">
      <c r="A1235" s="52"/>
      <c r="B1235" s="1"/>
      <c r="C1235" s="1"/>
      <c r="D1235" s="189"/>
      <c r="E1235" s="187" t="e">
        <f>I1235*'CALIBRATION  suppl fig 2'!$Q$17</f>
        <v>#DIV/0!</v>
      </c>
      <c r="F1235" s="188" t="e">
        <f>(H1235*'CALIBRATION  suppl fig 2'!$Q$32+'CALIBRATION  suppl fig 2'!$Q$33)*ABS(B1235)*(1/'ESTIMATED CCS suppl fig 2 '!C1235+1/'CALIBRATION  suppl fig 2'!$D$5)^0.5</f>
        <v>#DIV/0!</v>
      </c>
      <c r="H1235" s="56">
        <f>D1235-0.001*'CALIBRATION  suppl fig 2'!$D$4*A1235^0.5</f>
        <v>0</v>
      </c>
      <c r="I1235" s="56" t="e">
        <f>H1235^'CALIBRATION  suppl fig 2'!$Q$15*ABS(B1235)*(1/'ESTIMATED CCS suppl fig 2 '!C1235+1/'CALIBRATION  suppl fig 2'!$D$5)^0.5</f>
        <v>#DIV/0!</v>
      </c>
    </row>
    <row r="1236" spans="1:9">
      <c r="A1236" s="52"/>
      <c r="B1236" s="1"/>
      <c r="C1236" s="1"/>
      <c r="D1236" s="189"/>
      <c r="E1236" s="187" t="e">
        <f>I1236*'CALIBRATION  suppl fig 2'!$Q$17</f>
        <v>#DIV/0!</v>
      </c>
      <c r="F1236" s="188" t="e">
        <f>(H1236*'CALIBRATION  suppl fig 2'!$Q$32+'CALIBRATION  suppl fig 2'!$Q$33)*ABS(B1236)*(1/'ESTIMATED CCS suppl fig 2 '!C1236+1/'CALIBRATION  suppl fig 2'!$D$5)^0.5</f>
        <v>#DIV/0!</v>
      </c>
      <c r="H1236" s="56">
        <f>D1236-0.001*'CALIBRATION  suppl fig 2'!$D$4*A1236^0.5</f>
        <v>0</v>
      </c>
      <c r="I1236" s="56" t="e">
        <f>H1236^'CALIBRATION  suppl fig 2'!$Q$15*ABS(B1236)*(1/'ESTIMATED CCS suppl fig 2 '!C1236+1/'CALIBRATION  suppl fig 2'!$D$5)^0.5</f>
        <v>#DIV/0!</v>
      </c>
    </row>
    <row r="1237" spans="1:9">
      <c r="A1237" s="52"/>
      <c r="B1237" s="1"/>
      <c r="C1237" s="1"/>
      <c r="D1237" s="189"/>
      <c r="E1237" s="187" t="e">
        <f>I1237*'CALIBRATION  suppl fig 2'!$Q$17</f>
        <v>#DIV/0!</v>
      </c>
      <c r="F1237" s="188" t="e">
        <f>(H1237*'CALIBRATION  suppl fig 2'!$Q$32+'CALIBRATION  suppl fig 2'!$Q$33)*ABS(B1237)*(1/'ESTIMATED CCS suppl fig 2 '!C1237+1/'CALIBRATION  suppl fig 2'!$D$5)^0.5</f>
        <v>#DIV/0!</v>
      </c>
      <c r="H1237" s="56">
        <f>D1237-0.001*'CALIBRATION  suppl fig 2'!$D$4*A1237^0.5</f>
        <v>0</v>
      </c>
      <c r="I1237" s="56" t="e">
        <f>H1237^'CALIBRATION  suppl fig 2'!$Q$15*ABS(B1237)*(1/'ESTIMATED CCS suppl fig 2 '!C1237+1/'CALIBRATION  suppl fig 2'!$D$5)^0.5</f>
        <v>#DIV/0!</v>
      </c>
    </row>
    <row r="1238" spans="1:9">
      <c r="A1238" s="52"/>
      <c r="B1238" s="1"/>
      <c r="C1238" s="1"/>
      <c r="D1238" s="189"/>
      <c r="E1238" s="187" t="e">
        <f>I1238*'CALIBRATION  suppl fig 2'!$Q$17</f>
        <v>#DIV/0!</v>
      </c>
      <c r="F1238" s="188" t="e">
        <f>(H1238*'CALIBRATION  suppl fig 2'!$Q$32+'CALIBRATION  suppl fig 2'!$Q$33)*ABS(B1238)*(1/'ESTIMATED CCS suppl fig 2 '!C1238+1/'CALIBRATION  suppl fig 2'!$D$5)^0.5</f>
        <v>#DIV/0!</v>
      </c>
      <c r="H1238" s="56">
        <f>D1238-0.001*'CALIBRATION  suppl fig 2'!$D$4*A1238^0.5</f>
        <v>0</v>
      </c>
      <c r="I1238" s="56" t="e">
        <f>H1238^'CALIBRATION  suppl fig 2'!$Q$15*ABS(B1238)*(1/'ESTIMATED CCS suppl fig 2 '!C1238+1/'CALIBRATION  suppl fig 2'!$D$5)^0.5</f>
        <v>#DIV/0!</v>
      </c>
    </row>
    <row r="1239" spans="1:9">
      <c r="A1239" s="52"/>
      <c r="B1239" s="1"/>
      <c r="C1239" s="1"/>
      <c r="D1239" s="189"/>
      <c r="E1239" s="187" t="e">
        <f>I1239*'CALIBRATION  suppl fig 2'!$Q$17</f>
        <v>#DIV/0!</v>
      </c>
      <c r="F1239" s="188" t="e">
        <f>(H1239*'CALIBRATION  suppl fig 2'!$Q$32+'CALIBRATION  suppl fig 2'!$Q$33)*ABS(B1239)*(1/'ESTIMATED CCS suppl fig 2 '!C1239+1/'CALIBRATION  suppl fig 2'!$D$5)^0.5</f>
        <v>#DIV/0!</v>
      </c>
      <c r="H1239" s="56">
        <f>D1239-0.001*'CALIBRATION  suppl fig 2'!$D$4*A1239^0.5</f>
        <v>0</v>
      </c>
      <c r="I1239" s="56" t="e">
        <f>H1239^'CALIBRATION  suppl fig 2'!$Q$15*ABS(B1239)*(1/'ESTIMATED CCS suppl fig 2 '!C1239+1/'CALIBRATION  suppl fig 2'!$D$5)^0.5</f>
        <v>#DIV/0!</v>
      </c>
    </row>
    <row r="1240" spans="1:9">
      <c r="A1240" s="52"/>
      <c r="B1240" s="1"/>
      <c r="C1240" s="1"/>
      <c r="D1240" s="189"/>
      <c r="E1240" s="187" t="e">
        <f>I1240*'CALIBRATION  suppl fig 2'!$Q$17</f>
        <v>#DIV/0!</v>
      </c>
      <c r="F1240" s="188" t="e">
        <f>(H1240*'CALIBRATION  suppl fig 2'!$Q$32+'CALIBRATION  suppl fig 2'!$Q$33)*ABS(B1240)*(1/'ESTIMATED CCS suppl fig 2 '!C1240+1/'CALIBRATION  suppl fig 2'!$D$5)^0.5</f>
        <v>#DIV/0!</v>
      </c>
      <c r="H1240" s="56">
        <f>D1240-0.001*'CALIBRATION  suppl fig 2'!$D$4*A1240^0.5</f>
        <v>0</v>
      </c>
      <c r="I1240" s="56" t="e">
        <f>H1240^'CALIBRATION  suppl fig 2'!$Q$15*ABS(B1240)*(1/'ESTIMATED CCS suppl fig 2 '!C1240+1/'CALIBRATION  suppl fig 2'!$D$5)^0.5</f>
        <v>#DIV/0!</v>
      </c>
    </row>
    <row r="1241" spans="1:9">
      <c r="A1241" s="52"/>
      <c r="B1241" s="1"/>
      <c r="C1241" s="1"/>
      <c r="D1241" s="189"/>
      <c r="E1241" s="187" t="e">
        <f>I1241*'CALIBRATION  suppl fig 2'!$Q$17</f>
        <v>#DIV/0!</v>
      </c>
      <c r="F1241" s="188" t="e">
        <f>(H1241*'CALIBRATION  suppl fig 2'!$Q$32+'CALIBRATION  suppl fig 2'!$Q$33)*ABS(B1241)*(1/'ESTIMATED CCS suppl fig 2 '!C1241+1/'CALIBRATION  suppl fig 2'!$D$5)^0.5</f>
        <v>#DIV/0!</v>
      </c>
      <c r="H1241" s="56">
        <f>D1241-0.001*'CALIBRATION  suppl fig 2'!$D$4*A1241^0.5</f>
        <v>0</v>
      </c>
      <c r="I1241" s="56" t="e">
        <f>H1241^'CALIBRATION  suppl fig 2'!$Q$15*ABS(B1241)*(1/'ESTIMATED CCS suppl fig 2 '!C1241+1/'CALIBRATION  suppl fig 2'!$D$5)^0.5</f>
        <v>#DIV/0!</v>
      </c>
    </row>
    <row r="1242" spans="1:9">
      <c r="A1242" s="52"/>
      <c r="B1242" s="1"/>
      <c r="C1242" s="1"/>
      <c r="D1242" s="189"/>
      <c r="E1242" s="187" t="e">
        <f>I1242*'CALIBRATION  suppl fig 2'!$Q$17</f>
        <v>#DIV/0!</v>
      </c>
      <c r="F1242" s="188" t="e">
        <f>(H1242*'CALIBRATION  suppl fig 2'!$Q$32+'CALIBRATION  suppl fig 2'!$Q$33)*ABS(B1242)*(1/'ESTIMATED CCS suppl fig 2 '!C1242+1/'CALIBRATION  suppl fig 2'!$D$5)^0.5</f>
        <v>#DIV/0!</v>
      </c>
      <c r="H1242" s="56">
        <f>D1242-0.001*'CALIBRATION  suppl fig 2'!$D$4*A1242^0.5</f>
        <v>0</v>
      </c>
      <c r="I1242" s="56" t="e">
        <f>H1242^'CALIBRATION  suppl fig 2'!$Q$15*ABS(B1242)*(1/'ESTIMATED CCS suppl fig 2 '!C1242+1/'CALIBRATION  suppl fig 2'!$D$5)^0.5</f>
        <v>#DIV/0!</v>
      </c>
    </row>
    <row r="1243" spans="1:9">
      <c r="A1243" s="52"/>
      <c r="B1243" s="1"/>
      <c r="C1243" s="1"/>
      <c r="D1243" s="189"/>
      <c r="E1243" s="187" t="e">
        <f>I1243*'CALIBRATION  suppl fig 2'!$Q$17</f>
        <v>#DIV/0!</v>
      </c>
      <c r="F1243" s="188" t="e">
        <f>(H1243*'CALIBRATION  suppl fig 2'!$Q$32+'CALIBRATION  suppl fig 2'!$Q$33)*ABS(B1243)*(1/'ESTIMATED CCS suppl fig 2 '!C1243+1/'CALIBRATION  suppl fig 2'!$D$5)^0.5</f>
        <v>#DIV/0!</v>
      </c>
      <c r="H1243" s="56">
        <f>D1243-0.001*'CALIBRATION  suppl fig 2'!$D$4*A1243^0.5</f>
        <v>0</v>
      </c>
      <c r="I1243" s="56" t="e">
        <f>H1243^'CALIBRATION  suppl fig 2'!$Q$15*ABS(B1243)*(1/'ESTIMATED CCS suppl fig 2 '!C1243+1/'CALIBRATION  suppl fig 2'!$D$5)^0.5</f>
        <v>#DIV/0!</v>
      </c>
    </row>
    <row r="1244" spans="1:9">
      <c r="A1244" s="52"/>
      <c r="B1244" s="1"/>
      <c r="C1244" s="1"/>
      <c r="D1244" s="189"/>
      <c r="E1244" s="187" t="e">
        <f>I1244*'CALIBRATION  suppl fig 2'!$Q$17</f>
        <v>#DIV/0!</v>
      </c>
      <c r="F1244" s="188" t="e">
        <f>(H1244*'CALIBRATION  suppl fig 2'!$Q$32+'CALIBRATION  suppl fig 2'!$Q$33)*ABS(B1244)*(1/'ESTIMATED CCS suppl fig 2 '!C1244+1/'CALIBRATION  suppl fig 2'!$D$5)^0.5</f>
        <v>#DIV/0!</v>
      </c>
      <c r="H1244" s="56">
        <f>D1244-0.001*'CALIBRATION  suppl fig 2'!$D$4*A1244^0.5</f>
        <v>0</v>
      </c>
      <c r="I1244" s="56" t="e">
        <f>H1244^'CALIBRATION  suppl fig 2'!$Q$15*ABS(B1244)*(1/'ESTIMATED CCS suppl fig 2 '!C1244+1/'CALIBRATION  suppl fig 2'!$D$5)^0.5</f>
        <v>#DIV/0!</v>
      </c>
    </row>
    <row r="1245" spans="1:9">
      <c r="A1245" s="52"/>
      <c r="B1245" s="1"/>
      <c r="C1245" s="1"/>
      <c r="D1245" s="189"/>
      <c r="E1245" s="187" t="e">
        <f>I1245*'CALIBRATION  suppl fig 2'!$Q$17</f>
        <v>#DIV/0!</v>
      </c>
      <c r="F1245" s="188" t="e">
        <f>(H1245*'CALIBRATION  suppl fig 2'!$Q$32+'CALIBRATION  suppl fig 2'!$Q$33)*ABS(B1245)*(1/'ESTIMATED CCS suppl fig 2 '!C1245+1/'CALIBRATION  suppl fig 2'!$D$5)^0.5</f>
        <v>#DIV/0!</v>
      </c>
      <c r="H1245" s="56">
        <f>D1245-0.001*'CALIBRATION  suppl fig 2'!$D$4*A1245^0.5</f>
        <v>0</v>
      </c>
      <c r="I1245" s="56" t="e">
        <f>H1245^'CALIBRATION  suppl fig 2'!$Q$15*ABS(B1245)*(1/'ESTIMATED CCS suppl fig 2 '!C1245+1/'CALIBRATION  suppl fig 2'!$D$5)^0.5</f>
        <v>#DIV/0!</v>
      </c>
    </row>
    <row r="1246" spans="1:9">
      <c r="A1246" s="52"/>
      <c r="B1246" s="1"/>
      <c r="C1246" s="1"/>
      <c r="D1246" s="189"/>
      <c r="E1246" s="187" t="e">
        <f>I1246*'CALIBRATION  suppl fig 2'!$Q$17</f>
        <v>#DIV/0!</v>
      </c>
      <c r="F1246" s="188" t="e">
        <f>(H1246*'CALIBRATION  suppl fig 2'!$Q$32+'CALIBRATION  suppl fig 2'!$Q$33)*ABS(B1246)*(1/'ESTIMATED CCS suppl fig 2 '!C1246+1/'CALIBRATION  suppl fig 2'!$D$5)^0.5</f>
        <v>#DIV/0!</v>
      </c>
      <c r="H1246" s="56">
        <f>D1246-0.001*'CALIBRATION  suppl fig 2'!$D$4*A1246^0.5</f>
        <v>0</v>
      </c>
      <c r="I1246" s="56" t="e">
        <f>H1246^'CALIBRATION  suppl fig 2'!$Q$15*ABS(B1246)*(1/'ESTIMATED CCS suppl fig 2 '!C1246+1/'CALIBRATION  suppl fig 2'!$D$5)^0.5</f>
        <v>#DIV/0!</v>
      </c>
    </row>
    <row r="1247" spans="1:9">
      <c r="A1247" s="52"/>
      <c r="B1247" s="1"/>
      <c r="C1247" s="1"/>
      <c r="D1247" s="189"/>
      <c r="E1247" s="187" t="e">
        <f>I1247*'CALIBRATION  suppl fig 2'!$Q$17</f>
        <v>#DIV/0!</v>
      </c>
      <c r="F1247" s="188" t="e">
        <f>(H1247*'CALIBRATION  suppl fig 2'!$Q$32+'CALIBRATION  suppl fig 2'!$Q$33)*ABS(B1247)*(1/'ESTIMATED CCS suppl fig 2 '!C1247+1/'CALIBRATION  suppl fig 2'!$D$5)^0.5</f>
        <v>#DIV/0!</v>
      </c>
      <c r="H1247" s="56">
        <f>D1247-0.001*'CALIBRATION  suppl fig 2'!$D$4*A1247^0.5</f>
        <v>0</v>
      </c>
      <c r="I1247" s="56" t="e">
        <f>H1247^'CALIBRATION  suppl fig 2'!$Q$15*ABS(B1247)*(1/'ESTIMATED CCS suppl fig 2 '!C1247+1/'CALIBRATION  suppl fig 2'!$D$5)^0.5</f>
        <v>#DIV/0!</v>
      </c>
    </row>
    <row r="1248" spans="1:9">
      <c r="A1248" s="52"/>
      <c r="B1248" s="1"/>
      <c r="C1248" s="1"/>
      <c r="D1248" s="189"/>
      <c r="E1248" s="187" t="e">
        <f>I1248*'CALIBRATION  suppl fig 2'!$Q$17</f>
        <v>#DIV/0!</v>
      </c>
      <c r="F1248" s="188" t="e">
        <f>(H1248*'CALIBRATION  suppl fig 2'!$Q$32+'CALIBRATION  suppl fig 2'!$Q$33)*ABS(B1248)*(1/'ESTIMATED CCS suppl fig 2 '!C1248+1/'CALIBRATION  suppl fig 2'!$D$5)^0.5</f>
        <v>#DIV/0!</v>
      </c>
      <c r="H1248" s="56">
        <f>D1248-0.001*'CALIBRATION  suppl fig 2'!$D$4*A1248^0.5</f>
        <v>0</v>
      </c>
      <c r="I1248" s="56" t="e">
        <f>H1248^'CALIBRATION  suppl fig 2'!$Q$15*ABS(B1248)*(1/'ESTIMATED CCS suppl fig 2 '!C1248+1/'CALIBRATION  suppl fig 2'!$D$5)^0.5</f>
        <v>#DIV/0!</v>
      </c>
    </row>
    <row r="1249" spans="1:9">
      <c r="A1249" s="52"/>
      <c r="B1249" s="1"/>
      <c r="C1249" s="1"/>
      <c r="D1249" s="189"/>
      <c r="E1249" s="187" t="e">
        <f>I1249*'CALIBRATION  suppl fig 2'!$Q$17</f>
        <v>#DIV/0!</v>
      </c>
      <c r="F1249" s="188" t="e">
        <f>(H1249*'CALIBRATION  suppl fig 2'!$Q$32+'CALIBRATION  suppl fig 2'!$Q$33)*ABS(B1249)*(1/'ESTIMATED CCS suppl fig 2 '!C1249+1/'CALIBRATION  suppl fig 2'!$D$5)^0.5</f>
        <v>#DIV/0!</v>
      </c>
      <c r="H1249" s="56">
        <f>D1249-0.001*'CALIBRATION  suppl fig 2'!$D$4*A1249^0.5</f>
        <v>0</v>
      </c>
      <c r="I1249" s="56" t="e">
        <f>H1249^'CALIBRATION  suppl fig 2'!$Q$15*ABS(B1249)*(1/'ESTIMATED CCS suppl fig 2 '!C1249+1/'CALIBRATION  suppl fig 2'!$D$5)^0.5</f>
        <v>#DIV/0!</v>
      </c>
    </row>
    <row r="1250" spans="1:9">
      <c r="A1250" s="52"/>
      <c r="B1250" s="1"/>
      <c r="C1250" s="1"/>
      <c r="D1250" s="189"/>
      <c r="E1250" s="187" t="e">
        <f>I1250*'CALIBRATION  suppl fig 2'!$Q$17</f>
        <v>#DIV/0!</v>
      </c>
      <c r="F1250" s="188" t="e">
        <f>(H1250*'CALIBRATION  suppl fig 2'!$Q$32+'CALIBRATION  suppl fig 2'!$Q$33)*ABS(B1250)*(1/'ESTIMATED CCS suppl fig 2 '!C1250+1/'CALIBRATION  suppl fig 2'!$D$5)^0.5</f>
        <v>#DIV/0!</v>
      </c>
      <c r="H1250" s="56">
        <f>D1250-0.001*'CALIBRATION  suppl fig 2'!$D$4*A1250^0.5</f>
        <v>0</v>
      </c>
      <c r="I1250" s="56" t="e">
        <f>H1250^'CALIBRATION  suppl fig 2'!$Q$15*ABS(B1250)*(1/'ESTIMATED CCS suppl fig 2 '!C1250+1/'CALIBRATION  suppl fig 2'!$D$5)^0.5</f>
        <v>#DIV/0!</v>
      </c>
    </row>
    <row r="1251" spans="1:9">
      <c r="A1251" s="52"/>
      <c r="B1251" s="1"/>
      <c r="C1251" s="1"/>
      <c r="D1251" s="189"/>
      <c r="E1251" s="187" t="e">
        <f>I1251*'CALIBRATION  suppl fig 2'!$Q$17</f>
        <v>#DIV/0!</v>
      </c>
      <c r="F1251" s="188" t="e">
        <f>(H1251*'CALIBRATION  suppl fig 2'!$Q$32+'CALIBRATION  suppl fig 2'!$Q$33)*ABS(B1251)*(1/'ESTIMATED CCS suppl fig 2 '!C1251+1/'CALIBRATION  suppl fig 2'!$D$5)^0.5</f>
        <v>#DIV/0!</v>
      </c>
      <c r="H1251" s="56">
        <f>D1251-0.001*'CALIBRATION  suppl fig 2'!$D$4*A1251^0.5</f>
        <v>0</v>
      </c>
      <c r="I1251" s="56" t="e">
        <f>H1251^'CALIBRATION  suppl fig 2'!$Q$15*ABS(B1251)*(1/'ESTIMATED CCS suppl fig 2 '!C1251+1/'CALIBRATION  suppl fig 2'!$D$5)^0.5</f>
        <v>#DIV/0!</v>
      </c>
    </row>
    <row r="1252" spans="1:9">
      <c r="A1252" s="52"/>
      <c r="B1252" s="1"/>
      <c r="C1252" s="1"/>
      <c r="D1252" s="189"/>
      <c r="E1252" s="187" t="e">
        <f>I1252*'CALIBRATION  suppl fig 2'!$Q$17</f>
        <v>#DIV/0!</v>
      </c>
      <c r="F1252" s="188" t="e">
        <f>(H1252*'CALIBRATION  suppl fig 2'!$Q$32+'CALIBRATION  suppl fig 2'!$Q$33)*ABS(B1252)*(1/'ESTIMATED CCS suppl fig 2 '!C1252+1/'CALIBRATION  suppl fig 2'!$D$5)^0.5</f>
        <v>#DIV/0!</v>
      </c>
      <c r="H1252" s="56">
        <f>D1252-0.001*'CALIBRATION  suppl fig 2'!$D$4*A1252^0.5</f>
        <v>0</v>
      </c>
      <c r="I1252" s="56" t="e">
        <f>H1252^'CALIBRATION  suppl fig 2'!$Q$15*ABS(B1252)*(1/'ESTIMATED CCS suppl fig 2 '!C1252+1/'CALIBRATION  suppl fig 2'!$D$5)^0.5</f>
        <v>#DIV/0!</v>
      </c>
    </row>
    <row r="1253" spans="1:9">
      <c r="A1253" s="52"/>
      <c r="B1253" s="1"/>
      <c r="C1253" s="1"/>
      <c r="D1253" s="189"/>
      <c r="E1253" s="187" t="e">
        <f>I1253*'CALIBRATION  suppl fig 2'!$Q$17</f>
        <v>#DIV/0!</v>
      </c>
      <c r="F1253" s="188" t="e">
        <f>(H1253*'CALIBRATION  suppl fig 2'!$Q$32+'CALIBRATION  suppl fig 2'!$Q$33)*ABS(B1253)*(1/'ESTIMATED CCS suppl fig 2 '!C1253+1/'CALIBRATION  suppl fig 2'!$D$5)^0.5</f>
        <v>#DIV/0!</v>
      </c>
      <c r="H1253" s="56">
        <f>D1253-0.001*'CALIBRATION  suppl fig 2'!$D$4*A1253^0.5</f>
        <v>0</v>
      </c>
      <c r="I1253" s="56" t="e">
        <f>H1253^'CALIBRATION  suppl fig 2'!$Q$15*ABS(B1253)*(1/'ESTIMATED CCS suppl fig 2 '!C1253+1/'CALIBRATION  suppl fig 2'!$D$5)^0.5</f>
        <v>#DIV/0!</v>
      </c>
    </row>
    <row r="1254" spans="1:9">
      <c r="A1254" s="52"/>
      <c r="B1254" s="1"/>
      <c r="C1254" s="1"/>
      <c r="D1254" s="189"/>
      <c r="E1254" s="187" t="e">
        <f>I1254*'CALIBRATION  suppl fig 2'!$Q$17</f>
        <v>#DIV/0!</v>
      </c>
      <c r="F1254" s="188" t="e">
        <f>(H1254*'CALIBRATION  suppl fig 2'!$Q$32+'CALIBRATION  suppl fig 2'!$Q$33)*ABS(B1254)*(1/'ESTIMATED CCS suppl fig 2 '!C1254+1/'CALIBRATION  suppl fig 2'!$D$5)^0.5</f>
        <v>#DIV/0!</v>
      </c>
      <c r="H1254" s="56">
        <f>D1254-0.001*'CALIBRATION  suppl fig 2'!$D$4*A1254^0.5</f>
        <v>0</v>
      </c>
      <c r="I1254" s="56" t="e">
        <f>H1254^'CALIBRATION  suppl fig 2'!$Q$15*ABS(B1254)*(1/'ESTIMATED CCS suppl fig 2 '!C1254+1/'CALIBRATION  suppl fig 2'!$D$5)^0.5</f>
        <v>#DIV/0!</v>
      </c>
    </row>
    <row r="1255" spans="1:9">
      <c r="A1255" s="52"/>
      <c r="B1255" s="1"/>
      <c r="C1255" s="1"/>
      <c r="D1255" s="189"/>
      <c r="E1255" s="187" t="e">
        <f>I1255*'CALIBRATION  suppl fig 2'!$Q$17</f>
        <v>#DIV/0!</v>
      </c>
      <c r="F1255" s="188" t="e">
        <f>(H1255*'CALIBRATION  suppl fig 2'!$Q$32+'CALIBRATION  suppl fig 2'!$Q$33)*ABS(B1255)*(1/'ESTIMATED CCS suppl fig 2 '!C1255+1/'CALIBRATION  suppl fig 2'!$D$5)^0.5</f>
        <v>#DIV/0!</v>
      </c>
      <c r="H1255" s="56">
        <f>D1255-0.001*'CALIBRATION  suppl fig 2'!$D$4*A1255^0.5</f>
        <v>0</v>
      </c>
      <c r="I1255" s="56" t="e">
        <f>H1255^'CALIBRATION  suppl fig 2'!$Q$15*ABS(B1255)*(1/'ESTIMATED CCS suppl fig 2 '!C1255+1/'CALIBRATION  suppl fig 2'!$D$5)^0.5</f>
        <v>#DIV/0!</v>
      </c>
    </row>
    <row r="1256" spans="1:9">
      <c r="A1256" s="52"/>
      <c r="B1256" s="1"/>
      <c r="C1256" s="1"/>
      <c r="D1256" s="189"/>
      <c r="E1256" s="187" t="e">
        <f>I1256*'CALIBRATION  suppl fig 2'!$Q$17</f>
        <v>#DIV/0!</v>
      </c>
      <c r="F1256" s="188" t="e">
        <f>(H1256*'CALIBRATION  suppl fig 2'!$Q$32+'CALIBRATION  suppl fig 2'!$Q$33)*ABS(B1256)*(1/'ESTIMATED CCS suppl fig 2 '!C1256+1/'CALIBRATION  suppl fig 2'!$D$5)^0.5</f>
        <v>#DIV/0!</v>
      </c>
      <c r="H1256" s="56">
        <f>D1256-0.001*'CALIBRATION  suppl fig 2'!$D$4*A1256^0.5</f>
        <v>0</v>
      </c>
      <c r="I1256" s="56" t="e">
        <f>H1256^'CALIBRATION  suppl fig 2'!$Q$15*ABS(B1256)*(1/'ESTIMATED CCS suppl fig 2 '!C1256+1/'CALIBRATION  suppl fig 2'!$D$5)^0.5</f>
        <v>#DIV/0!</v>
      </c>
    </row>
    <row r="1257" spans="1:9">
      <c r="A1257" s="52"/>
      <c r="B1257" s="1"/>
      <c r="C1257" s="1"/>
      <c r="D1257" s="189"/>
      <c r="E1257" s="187" t="e">
        <f>I1257*'CALIBRATION  suppl fig 2'!$Q$17</f>
        <v>#DIV/0!</v>
      </c>
      <c r="F1257" s="188" t="e">
        <f>(H1257*'CALIBRATION  suppl fig 2'!$Q$32+'CALIBRATION  suppl fig 2'!$Q$33)*ABS(B1257)*(1/'ESTIMATED CCS suppl fig 2 '!C1257+1/'CALIBRATION  suppl fig 2'!$D$5)^0.5</f>
        <v>#DIV/0!</v>
      </c>
      <c r="H1257" s="56">
        <f>D1257-0.001*'CALIBRATION  suppl fig 2'!$D$4*A1257^0.5</f>
        <v>0</v>
      </c>
      <c r="I1257" s="56" t="e">
        <f>H1257^'CALIBRATION  suppl fig 2'!$Q$15*ABS(B1257)*(1/'ESTIMATED CCS suppl fig 2 '!C1257+1/'CALIBRATION  suppl fig 2'!$D$5)^0.5</f>
        <v>#DIV/0!</v>
      </c>
    </row>
    <row r="1258" spans="1:9">
      <c r="A1258" s="52"/>
      <c r="B1258" s="1"/>
      <c r="C1258" s="1"/>
      <c r="D1258" s="189"/>
      <c r="E1258" s="187" t="e">
        <f>I1258*'CALIBRATION  suppl fig 2'!$Q$17</f>
        <v>#DIV/0!</v>
      </c>
      <c r="F1258" s="188" t="e">
        <f>(H1258*'CALIBRATION  suppl fig 2'!$Q$32+'CALIBRATION  suppl fig 2'!$Q$33)*ABS(B1258)*(1/'ESTIMATED CCS suppl fig 2 '!C1258+1/'CALIBRATION  suppl fig 2'!$D$5)^0.5</f>
        <v>#DIV/0!</v>
      </c>
      <c r="H1258" s="56">
        <f>D1258-0.001*'CALIBRATION  suppl fig 2'!$D$4*A1258^0.5</f>
        <v>0</v>
      </c>
      <c r="I1258" s="56" t="e">
        <f>H1258^'CALIBRATION  suppl fig 2'!$Q$15*ABS(B1258)*(1/'ESTIMATED CCS suppl fig 2 '!C1258+1/'CALIBRATION  suppl fig 2'!$D$5)^0.5</f>
        <v>#DIV/0!</v>
      </c>
    </row>
    <row r="1259" spans="1:9">
      <c r="A1259" s="52"/>
      <c r="B1259" s="1"/>
      <c r="C1259" s="1"/>
      <c r="D1259" s="189"/>
      <c r="E1259" s="187" t="e">
        <f>I1259*'CALIBRATION  suppl fig 2'!$Q$17</f>
        <v>#DIV/0!</v>
      </c>
      <c r="F1259" s="188" t="e">
        <f>(H1259*'CALIBRATION  suppl fig 2'!$Q$32+'CALIBRATION  suppl fig 2'!$Q$33)*ABS(B1259)*(1/'ESTIMATED CCS suppl fig 2 '!C1259+1/'CALIBRATION  suppl fig 2'!$D$5)^0.5</f>
        <v>#DIV/0!</v>
      </c>
      <c r="H1259" s="56">
        <f>D1259-0.001*'CALIBRATION  suppl fig 2'!$D$4*A1259^0.5</f>
        <v>0</v>
      </c>
      <c r="I1259" s="56" t="e">
        <f>H1259^'CALIBRATION  suppl fig 2'!$Q$15*ABS(B1259)*(1/'ESTIMATED CCS suppl fig 2 '!C1259+1/'CALIBRATION  suppl fig 2'!$D$5)^0.5</f>
        <v>#DIV/0!</v>
      </c>
    </row>
    <row r="1260" spans="1:9">
      <c r="A1260" s="52"/>
      <c r="B1260" s="1"/>
      <c r="C1260" s="1"/>
      <c r="D1260" s="189"/>
      <c r="E1260" s="187" t="e">
        <f>I1260*'CALIBRATION  suppl fig 2'!$Q$17</f>
        <v>#DIV/0!</v>
      </c>
      <c r="F1260" s="188" t="e">
        <f>(H1260*'CALIBRATION  suppl fig 2'!$Q$32+'CALIBRATION  suppl fig 2'!$Q$33)*ABS(B1260)*(1/'ESTIMATED CCS suppl fig 2 '!C1260+1/'CALIBRATION  suppl fig 2'!$D$5)^0.5</f>
        <v>#DIV/0!</v>
      </c>
      <c r="H1260" s="56">
        <f>D1260-0.001*'CALIBRATION  suppl fig 2'!$D$4*A1260^0.5</f>
        <v>0</v>
      </c>
      <c r="I1260" s="56" t="e">
        <f>H1260^'CALIBRATION  suppl fig 2'!$Q$15*ABS(B1260)*(1/'ESTIMATED CCS suppl fig 2 '!C1260+1/'CALIBRATION  suppl fig 2'!$D$5)^0.5</f>
        <v>#DIV/0!</v>
      </c>
    </row>
    <row r="1261" spans="1:9">
      <c r="A1261" s="52"/>
      <c r="B1261" s="1"/>
      <c r="C1261" s="1"/>
      <c r="D1261" s="189"/>
      <c r="E1261" s="187" t="e">
        <f>I1261*'CALIBRATION  suppl fig 2'!$Q$17</f>
        <v>#DIV/0!</v>
      </c>
      <c r="F1261" s="188" t="e">
        <f>(H1261*'CALIBRATION  suppl fig 2'!$Q$32+'CALIBRATION  suppl fig 2'!$Q$33)*ABS(B1261)*(1/'ESTIMATED CCS suppl fig 2 '!C1261+1/'CALIBRATION  suppl fig 2'!$D$5)^0.5</f>
        <v>#DIV/0!</v>
      </c>
      <c r="H1261" s="56">
        <f>D1261-0.001*'CALIBRATION  suppl fig 2'!$D$4*A1261^0.5</f>
        <v>0</v>
      </c>
      <c r="I1261" s="56" t="e">
        <f>H1261^'CALIBRATION  suppl fig 2'!$Q$15*ABS(B1261)*(1/'ESTIMATED CCS suppl fig 2 '!C1261+1/'CALIBRATION  suppl fig 2'!$D$5)^0.5</f>
        <v>#DIV/0!</v>
      </c>
    </row>
    <row r="1262" spans="1:9">
      <c r="A1262" s="52"/>
      <c r="B1262" s="1"/>
      <c r="C1262" s="1"/>
      <c r="D1262" s="189"/>
      <c r="E1262" s="187" t="e">
        <f>I1262*'CALIBRATION  suppl fig 2'!$Q$17</f>
        <v>#DIV/0!</v>
      </c>
      <c r="F1262" s="188" t="e">
        <f>(H1262*'CALIBRATION  suppl fig 2'!$Q$32+'CALIBRATION  suppl fig 2'!$Q$33)*ABS(B1262)*(1/'ESTIMATED CCS suppl fig 2 '!C1262+1/'CALIBRATION  suppl fig 2'!$D$5)^0.5</f>
        <v>#DIV/0!</v>
      </c>
      <c r="H1262" s="56">
        <f>D1262-0.001*'CALIBRATION  suppl fig 2'!$D$4*A1262^0.5</f>
        <v>0</v>
      </c>
      <c r="I1262" s="56" t="e">
        <f>H1262^'CALIBRATION  suppl fig 2'!$Q$15*ABS(B1262)*(1/'ESTIMATED CCS suppl fig 2 '!C1262+1/'CALIBRATION  suppl fig 2'!$D$5)^0.5</f>
        <v>#DIV/0!</v>
      </c>
    </row>
    <row r="1263" spans="1:9">
      <c r="A1263" s="52"/>
      <c r="B1263" s="1"/>
      <c r="C1263" s="1"/>
      <c r="D1263" s="189"/>
      <c r="E1263" s="187" t="e">
        <f>I1263*'CALIBRATION  suppl fig 2'!$Q$17</f>
        <v>#DIV/0!</v>
      </c>
      <c r="F1263" s="188" t="e">
        <f>(H1263*'CALIBRATION  suppl fig 2'!$Q$32+'CALIBRATION  suppl fig 2'!$Q$33)*ABS(B1263)*(1/'ESTIMATED CCS suppl fig 2 '!C1263+1/'CALIBRATION  suppl fig 2'!$D$5)^0.5</f>
        <v>#DIV/0!</v>
      </c>
      <c r="H1263" s="56">
        <f>D1263-0.001*'CALIBRATION  suppl fig 2'!$D$4*A1263^0.5</f>
        <v>0</v>
      </c>
      <c r="I1263" s="56" t="e">
        <f>H1263^'CALIBRATION  suppl fig 2'!$Q$15*ABS(B1263)*(1/'ESTIMATED CCS suppl fig 2 '!C1263+1/'CALIBRATION  suppl fig 2'!$D$5)^0.5</f>
        <v>#DIV/0!</v>
      </c>
    </row>
    <row r="1264" spans="1:9">
      <c r="A1264" s="52"/>
      <c r="B1264" s="1"/>
      <c r="C1264" s="1"/>
      <c r="D1264" s="189"/>
      <c r="E1264" s="187" t="e">
        <f>I1264*'CALIBRATION  suppl fig 2'!$Q$17</f>
        <v>#DIV/0!</v>
      </c>
      <c r="F1264" s="188" t="e">
        <f>(H1264*'CALIBRATION  suppl fig 2'!$Q$32+'CALIBRATION  suppl fig 2'!$Q$33)*ABS(B1264)*(1/'ESTIMATED CCS suppl fig 2 '!C1264+1/'CALIBRATION  suppl fig 2'!$D$5)^0.5</f>
        <v>#DIV/0!</v>
      </c>
      <c r="H1264" s="56">
        <f>D1264-0.001*'CALIBRATION  suppl fig 2'!$D$4*A1264^0.5</f>
        <v>0</v>
      </c>
      <c r="I1264" s="56" t="e">
        <f>H1264^'CALIBRATION  suppl fig 2'!$Q$15*ABS(B1264)*(1/'ESTIMATED CCS suppl fig 2 '!C1264+1/'CALIBRATION  suppl fig 2'!$D$5)^0.5</f>
        <v>#DIV/0!</v>
      </c>
    </row>
    <row r="1265" spans="1:9">
      <c r="A1265" s="52"/>
      <c r="B1265" s="1"/>
      <c r="C1265" s="1"/>
      <c r="D1265" s="189"/>
      <c r="E1265" s="187" t="e">
        <f>I1265*'CALIBRATION  suppl fig 2'!$Q$17</f>
        <v>#DIV/0!</v>
      </c>
      <c r="F1265" s="188" t="e">
        <f>(H1265*'CALIBRATION  suppl fig 2'!$Q$32+'CALIBRATION  suppl fig 2'!$Q$33)*ABS(B1265)*(1/'ESTIMATED CCS suppl fig 2 '!C1265+1/'CALIBRATION  suppl fig 2'!$D$5)^0.5</f>
        <v>#DIV/0!</v>
      </c>
      <c r="H1265" s="56">
        <f>D1265-0.001*'CALIBRATION  suppl fig 2'!$D$4*A1265^0.5</f>
        <v>0</v>
      </c>
      <c r="I1265" s="56" t="e">
        <f>H1265^'CALIBRATION  suppl fig 2'!$Q$15*ABS(B1265)*(1/'ESTIMATED CCS suppl fig 2 '!C1265+1/'CALIBRATION  suppl fig 2'!$D$5)^0.5</f>
        <v>#DIV/0!</v>
      </c>
    </row>
    <row r="1266" spans="1:9">
      <c r="A1266" s="52"/>
      <c r="B1266" s="1"/>
      <c r="C1266" s="1"/>
      <c r="D1266" s="189"/>
      <c r="E1266" s="187" t="e">
        <f>I1266*'CALIBRATION  suppl fig 2'!$Q$17</f>
        <v>#DIV/0!</v>
      </c>
      <c r="F1266" s="188" t="e">
        <f>(H1266*'CALIBRATION  suppl fig 2'!$Q$32+'CALIBRATION  suppl fig 2'!$Q$33)*ABS(B1266)*(1/'ESTIMATED CCS suppl fig 2 '!C1266+1/'CALIBRATION  suppl fig 2'!$D$5)^0.5</f>
        <v>#DIV/0!</v>
      </c>
      <c r="H1266" s="56">
        <f>D1266-0.001*'CALIBRATION  suppl fig 2'!$D$4*A1266^0.5</f>
        <v>0</v>
      </c>
      <c r="I1266" s="56" t="e">
        <f>H1266^'CALIBRATION  suppl fig 2'!$Q$15*ABS(B1266)*(1/'ESTIMATED CCS suppl fig 2 '!C1266+1/'CALIBRATION  suppl fig 2'!$D$5)^0.5</f>
        <v>#DIV/0!</v>
      </c>
    </row>
    <row r="1267" spans="1:9">
      <c r="A1267" s="52"/>
      <c r="B1267" s="1"/>
      <c r="C1267" s="1"/>
      <c r="D1267" s="189"/>
      <c r="E1267" s="187" t="e">
        <f>I1267*'CALIBRATION  suppl fig 2'!$Q$17</f>
        <v>#DIV/0!</v>
      </c>
      <c r="F1267" s="188" t="e">
        <f>(H1267*'CALIBRATION  suppl fig 2'!$Q$32+'CALIBRATION  suppl fig 2'!$Q$33)*ABS(B1267)*(1/'ESTIMATED CCS suppl fig 2 '!C1267+1/'CALIBRATION  suppl fig 2'!$D$5)^0.5</f>
        <v>#DIV/0!</v>
      </c>
      <c r="H1267" s="56">
        <f>D1267-0.001*'CALIBRATION  suppl fig 2'!$D$4*A1267^0.5</f>
        <v>0</v>
      </c>
      <c r="I1267" s="56" t="e">
        <f>H1267^'CALIBRATION  suppl fig 2'!$Q$15*ABS(B1267)*(1/'ESTIMATED CCS suppl fig 2 '!C1267+1/'CALIBRATION  suppl fig 2'!$D$5)^0.5</f>
        <v>#DIV/0!</v>
      </c>
    </row>
    <row r="1268" spans="1:9">
      <c r="A1268" s="52"/>
      <c r="B1268" s="1"/>
      <c r="C1268" s="1"/>
      <c r="D1268" s="189"/>
      <c r="E1268" s="187" t="e">
        <f>I1268*'CALIBRATION  suppl fig 2'!$Q$17</f>
        <v>#DIV/0!</v>
      </c>
      <c r="F1268" s="188" t="e">
        <f>(H1268*'CALIBRATION  suppl fig 2'!$Q$32+'CALIBRATION  suppl fig 2'!$Q$33)*ABS(B1268)*(1/'ESTIMATED CCS suppl fig 2 '!C1268+1/'CALIBRATION  suppl fig 2'!$D$5)^0.5</f>
        <v>#DIV/0!</v>
      </c>
      <c r="H1268" s="56">
        <f>D1268-0.001*'CALIBRATION  suppl fig 2'!$D$4*A1268^0.5</f>
        <v>0</v>
      </c>
      <c r="I1268" s="56" t="e">
        <f>H1268^'CALIBRATION  suppl fig 2'!$Q$15*ABS(B1268)*(1/'ESTIMATED CCS suppl fig 2 '!C1268+1/'CALIBRATION  suppl fig 2'!$D$5)^0.5</f>
        <v>#DIV/0!</v>
      </c>
    </row>
    <row r="1269" spans="1:9">
      <c r="A1269" s="52"/>
      <c r="B1269" s="1"/>
      <c r="C1269" s="1"/>
      <c r="D1269" s="189"/>
      <c r="E1269" s="187" t="e">
        <f>I1269*'CALIBRATION  suppl fig 2'!$Q$17</f>
        <v>#DIV/0!</v>
      </c>
      <c r="F1269" s="188" t="e">
        <f>(H1269*'CALIBRATION  suppl fig 2'!$Q$32+'CALIBRATION  suppl fig 2'!$Q$33)*ABS(B1269)*(1/'ESTIMATED CCS suppl fig 2 '!C1269+1/'CALIBRATION  suppl fig 2'!$D$5)^0.5</f>
        <v>#DIV/0!</v>
      </c>
      <c r="H1269" s="56">
        <f>D1269-0.001*'CALIBRATION  suppl fig 2'!$D$4*A1269^0.5</f>
        <v>0</v>
      </c>
      <c r="I1269" s="56" t="e">
        <f>H1269^'CALIBRATION  suppl fig 2'!$Q$15*ABS(B1269)*(1/'ESTIMATED CCS suppl fig 2 '!C1269+1/'CALIBRATION  suppl fig 2'!$D$5)^0.5</f>
        <v>#DIV/0!</v>
      </c>
    </row>
    <row r="1270" spans="1:9">
      <c r="A1270" s="52"/>
      <c r="B1270" s="1"/>
      <c r="C1270" s="1"/>
      <c r="D1270" s="189"/>
      <c r="E1270" s="187" t="e">
        <f>I1270*'CALIBRATION  suppl fig 2'!$Q$17</f>
        <v>#DIV/0!</v>
      </c>
      <c r="F1270" s="188" t="e">
        <f>(H1270*'CALIBRATION  suppl fig 2'!$Q$32+'CALIBRATION  suppl fig 2'!$Q$33)*ABS(B1270)*(1/'ESTIMATED CCS suppl fig 2 '!C1270+1/'CALIBRATION  suppl fig 2'!$D$5)^0.5</f>
        <v>#DIV/0!</v>
      </c>
      <c r="H1270" s="56">
        <f>D1270-0.001*'CALIBRATION  suppl fig 2'!$D$4*A1270^0.5</f>
        <v>0</v>
      </c>
      <c r="I1270" s="56" t="e">
        <f>H1270^'CALIBRATION  suppl fig 2'!$Q$15*ABS(B1270)*(1/'ESTIMATED CCS suppl fig 2 '!C1270+1/'CALIBRATION  suppl fig 2'!$D$5)^0.5</f>
        <v>#DIV/0!</v>
      </c>
    </row>
    <row r="1271" spans="1:9">
      <c r="A1271" s="52"/>
      <c r="B1271" s="1"/>
      <c r="C1271" s="1"/>
      <c r="D1271" s="189"/>
      <c r="E1271" s="187" t="e">
        <f>I1271*'CALIBRATION  suppl fig 2'!$Q$17</f>
        <v>#DIV/0!</v>
      </c>
      <c r="F1271" s="188" t="e">
        <f>(H1271*'CALIBRATION  suppl fig 2'!$Q$32+'CALIBRATION  suppl fig 2'!$Q$33)*ABS(B1271)*(1/'ESTIMATED CCS suppl fig 2 '!C1271+1/'CALIBRATION  suppl fig 2'!$D$5)^0.5</f>
        <v>#DIV/0!</v>
      </c>
      <c r="H1271" s="56">
        <f>D1271-0.001*'CALIBRATION  suppl fig 2'!$D$4*A1271^0.5</f>
        <v>0</v>
      </c>
      <c r="I1271" s="56" t="e">
        <f>H1271^'CALIBRATION  suppl fig 2'!$Q$15*ABS(B1271)*(1/'ESTIMATED CCS suppl fig 2 '!C1271+1/'CALIBRATION  suppl fig 2'!$D$5)^0.5</f>
        <v>#DIV/0!</v>
      </c>
    </row>
    <row r="1272" spans="1:9">
      <c r="A1272" s="52"/>
      <c r="B1272" s="1"/>
      <c r="C1272" s="1"/>
      <c r="D1272" s="189"/>
      <c r="E1272" s="187" t="e">
        <f>I1272*'CALIBRATION  suppl fig 2'!$Q$17</f>
        <v>#DIV/0!</v>
      </c>
      <c r="F1272" s="188" t="e">
        <f>(H1272*'CALIBRATION  suppl fig 2'!$Q$32+'CALIBRATION  suppl fig 2'!$Q$33)*ABS(B1272)*(1/'ESTIMATED CCS suppl fig 2 '!C1272+1/'CALIBRATION  suppl fig 2'!$D$5)^0.5</f>
        <v>#DIV/0!</v>
      </c>
      <c r="H1272" s="56">
        <f>D1272-0.001*'CALIBRATION  suppl fig 2'!$D$4*A1272^0.5</f>
        <v>0</v>
      </c>
      <c r="I1272" s="56" t="e">
        <f>H1272^'CALIBRATION  suppl fig 2'!$Q$15*ABS(B1272)*(1/'ESTIMATED CCS suppl fig 2 '!C1272+1/'CALIBRATION  suppl fig 2'!$D$5)^0.5</f>
        <v>#DIV/0!</v>
      </c>
    </row>
    <row r="1273" spans="1:9">
      <c r="A1273" s="52"/>
      <c r="B1273" s="1"/>
      <c r="C1273" s="1"/>
      <c r="D1273" s="189"/>
      <c r="E1273" s="187" t="e">
        <f>I1273*'CALIBRATION  suppl fig 2'!$Q$17</f>
        <v>#DIV/0!</v>
      </c>
      <c r="F1273" s="188" t="e">
        <f>(H1273*'CALIBRATION  suppl fig 2'!$Q$32+'CALIBRATION  suppl fig 2'!$Q$33)*ABS(B1273)*(1/'ESTIMATED CCS suppl fig 2 '!C1273+1/'CALIBRATION  suppl fig 2'!$D$5)^0.5</f>
        <v>#DIV/0!</v>
      </c>
      <c r="H1273" s="56">
        <f>D1273-0.001*'CALIBRATION  suppl fig 2'!$D$4*A1273^0.5</f>
        <v>0</v>
      </c>
      <c r="I1273" s="56" t="e">
        <f>H1273^'CALIBRATION  suppl fig 2'!$Q$15*ABS(B1273)*(1/'ESTIMATED CCS suppl fig 2 '!C1273+1/'CALIBRATION  suppl fig 2'!$D$5)^0.5</f>
        <v>#DIV/0!</v>
      </c>
    </row>
    <row r="1274" spans="1:9">
      <c r="A1274" s="52"/>
      <c r="B1274" s="1"/>
      <c r="C1274" s="1"/>
      <c r="D1274" s="189"/>
      <c r="E1274" s="187" t="e">
        <f>I1274*'CALIBRATION  suppl fig 2'!$Q$17</f>
        <v>#DIV/0!</v>
      </c>
      <c r="F1274" s="188" t="e">
        <f>(H1274*'CALIBRATION  suppl fig 2'!$Q$32+'CALIBRATION  suppl fig 2'!$Q$33)*ABS(B1274)*(1/'ESTIMATED CCS suppl fig 2 '!C1274+1/'CALIBRATION  suppl fig 2'!$D$5)^0.5</f>
        <v>#DIV/0!</v>
      </c>
      <c r="H1274" s="56">
        <f>D1274-0.001*'CALIBRATION  suppl fig 2'!$D$4*A1274^0.5</f>
        <v>0</v>
      </c>
      <c r="I1274" s="56" t="e">
        <f>H1274^'CALIBRATION  suppl fig 2'!$Q$15*ABS(B1274)*(1/'ESTIMATED CCS suppl fig 2 '!C1274+1/'CALIBRATION  suppl fig 2'!$D$5)^0.5</f>
        <v>#DIV/0!</v>
      </c>
    </row>
    <row r="1275" spans="1:9">
      <c r="A1275" s="52"/>
      <c r="B1275" s="1"/>
      <c r="C1275" s="1"/>
      <c r="D1275" s="189"/>
      <c r="E1275" s="187" t="e">
        <f>I1275*'CALIBRATION  suppl fig 2'!$Q$17</f>
        <v>#DIV/0!</v>
      </c>
      <c r="F1275" s="188" t="e">
        <f>(H1275*'CALIBRATION  suppl fig 2'!$Q$32+'CALIBRATION  suppl fig 2'!$Q$33)*ABS(B1275)*(1/'ESTIMATED CCS suppl fig 2 '!C1275+1/'CALIBRATION  suppl fig 2'!$D$5)^0.5</f>
        <v>#DIV/0!</v>
      </c>
      <c r="H1275" s="56">
        <f>D1275-0.001*'CALIBRATION  suppl fig 2'!$D$4*A1275^0.5</f>
        <v>0</v>
      </c>
      <c r="I1275" s="56" t="e">
        <f>H1275^'CALIBRATION  suppl fig 2'!$Q$15*ABS(B1275)*(1/'ESTIMATED CCS suppl fig 2 '!C1275+1/'CALIBRATION  suppl fig 2'!$D$5)^0.5</f>
        <v>#DIV/0!</v>
      </c>
    </row>
    <row r="1276" spans="1:9">
      <c r="A1276" s="52"/>
      <c r="B1276" s="1"/>
      <c r="C1276" s="1"/>
      <c r="D1276" s="189"/>
      <c r="E1276" s="187" t="e">
        <f>I1276*'CALIBRATION  suppl fig 2'!$Q$17</f>
        <v>#DIV/0!</v>
      </c>
      <c r="F1276" s="188" t="e">
        <f>(H1276*'CALIBRATION  suppl fig 2'!$Q$32+'CALIBRATION  suppl fig 2'!$Q$33)*ABS(B1276)*(1/'ESTIMATED CCS suppl fig 2 '!C1276+1/'CALIBRATION  suppl fig 2'!$D$5)^0.5</f>
        <v>#DIV/0!</v>
      </c>
      <c r="H1276" s="56">
        <f>D1276-0.001*'CALIBRATION  suppl fig 2'!$D$4*A1276^0.5</f>
        <v>0</v>
      </c>
      <c r="I1276" s="56" t="e">
        <f>H1276^'CALIBRATION  suppl fig 2'!$Q$15*ABS(B1276)*(1/'ESTIMATED CCS suppl fig 2 '!C1276+1/'CALIBRATION  suppl fig 2'!$D$5)^0.5</f>
        <v>#DIV/0!</v>
      </c>
    </row>
    <row r="1277" spans="1:9">
      <c r="A1277" s="52"/>
      <c r="B1277" s="1"/>
      <c r="C1277" s="1"/>
      <c r="D1277" s="189"/>
      <c r="E1277" s="187" t="e">
        <f>I1277*'CALIBRATION  suppl fig 2'!$Q$17</f>
        <v>#DIV/0!</v>
      </c>
      <c r="F1277" s="188" t="e">
        <f>(H1277*'CALIBRATION  suppl fig 2'!$Q$32+'CALIBRATION  suppl fig 2'!$Q$33)*ABS(B1277)*(1/'ESTIMATED CCS suppl fig 2 '!C1277+1/'CALIBRATION  suppl fig 2'!$D$5)^0.5</f>
        <v>#DIV/0!</v>
      </c>
      <c r="H1277" s="56">
        <f>D1277-0.001*'CALIBRATION  suppl fig 2'!$D$4*A1277^0.5</f>
        <v>0</v>
      </c>
      <c r="I1277" s="56" t="e">
        <f>H1277^'CALIBRATION  suppl fig 2'!$Q$15*ABS(B1277)*(1/'ESTIMATED CCS suppl fig 2 '!C1277+1/'CALIBRATION  suppl fig 2'!$D$5)^0.5</f>
        <v>#DIV/0!</v>
      </c>
    </row>
    <row r="1278" spans="1:9">
      <c r="A1278" s="52"/>
      <c r="B1278" s="1"/>
      <c r="C1278" s="1"/>
      <c r="D1278" s="189"/>
      <c r="E1278" s="187" t="e">
        <f>I1278*'CALIBRATION  suppl fig 2'!$Q$17</f>
        <v>#DIV/0!</v>
      </c>
      <c r="F1278" s="188" t="e">
        <f>(H1278*'CALIBRATION  suppl fig 2'!$Q$32+'CALIBRATION  suppl fig 2'!$Q$33)*ABS(B1278)*(1/'ESTIMATED CCS suppl fig 2 '!C1278+1/'CALIBRATION  suppl fig 2'!$D$5)^0.5</f>
        <v>#DIV/0!</v>
      </c>
      <c r="H1278" s="56">
        <f>D1278-0.001*'CALIBRATION  suppl fig 2'!$D$4*A1278^0.5</f>
        <v>0</v>
      </c>
      <c r="I1278" s="56" t="e">
        <f>H1278^'CALIBRATION  suppl fig 2'!$Q$15*ABS(B1278)*(1/'ESTIMATED CCS suppl fig 2 '!C1278+1/'CALIBRATION  suppl fig 2'!$D$5)^0.5</f>
        <v>#DIV/0!</v>
      </c>
    </row>
    <row r="1279" spans="1:9">
      <c r="A1279" s="52"/>
      <c r="B1279" s="1"/>
      <c r="C1279" s="1"/>
      <c r="D1279" s="189"/>
      <c r="E1279" s="187" t="e">
        <f>I1279*'CALIBRATION  suppl fig 2'!$Q$17</f>
        <v>#DIV/0!</v>
      </c>
      <c r="F1279" s="188" t="e">
        <f>(H1279*'CALIBRATION  suppl fig 2'!$Q$32+'CALIBRATION  suppl fig 2'!$Q$33)*ABS(B1279)*(1/'ESTIMATED CCS suppl fig 2 '!C1279+1/'CALIBRATION  suppl fig 2'!$D$5)^0.5</f>
        <v>#DIV/0!</v>
      </c>
      <c r="H1279" s="56">
        <f>D1279-0.001*'CALIBRATION  suppl fig 2'!$D$4*A1279^0.5</f>
        <v>0</v>
      </c>
      <c r="I1279" s="56" t="e">
        <f>H1279^'CALIBRATION  suppl fig 2'!$Q$15*ABS(B1279)*(1/'ESTIMATED CCS suppl fig 2 '!C1279+1/'CALIBRATION  suppl fig 2'!$D$5)^0.5</f>
        <v>#DIV/0!</v>
      </c>
    </row>
    <row r="1280" spans="1:9">
      <c r="A1280" s="52"/>
      <c r="B1280" s="1"/>
      <c r="C1280" s="1"/>
      <c r="D1280" s="189"/>
      <c r="E1280" s="187" t="e">
        <f>I1280*'CALIBRATION  suppl fig 2'!$Q$17</f>
        <v>#DIV/0!</v>
      </c>
      <c r="F1280" s="188" t="e">
        <f>(H1280*'CALIBRATION  suppl fig 2'!$Q$32+'CALIBRATION  suppl fig 2'!$Q$33)*ABS(B1280)*(1/'ESTIMATED CCS suppl fig 2 '!C1280+1/'CALIBRATION  suppl fig 2'!$D$5)^0.5</f>
        <v>#DIV/0!</v>
      </c>
      <c r="H1280" s="56">
        <f>D1280-0.001*'CALIBRATION  suppl fig 2'!$D$4*A1280^0.5</f>
        <v>0</v>
      </c>
      <c r="I1280" s="56" t="e">
        <f>H1280^'CALIBRATION  suppl fig 2'!$Q$15*ABS(B1280)*(1/'ESTIMATED CCS suppl fig 2 '!C1280+1/'CALIBRATION  suppl fig 2'!$D$5)^0.5</f>
        <v>#DIV/0!</v>
      </c>
    </row>
    <row r="1281" spans="1:9">
      <c r="A1281" s="52"/>
      <c r="B1281" s="1"/>
      <c r="C1281" s="1"/>
      <c r="D1281" s="189"/>
      <c r="E1281" s="187" t="e">
        <f>I1281*'CALIBRATION  suppl fig 2'!$Q$17</f>
        <v>#DIV/0!</v>
      </c>
      <c r="F1281" s="188" t="e">
        <f>(H1281*'CALIBRATION  suppl fig 2'!$Q$32+'CALIBRATION  suppl fig 2'!$Q$33)*ABS(B1281)*(1/'ESTIMATED CCS suppl fig 2 '!C1281+1/'CALIBRATION  suppl fig 2'!$D$5)^0.5</f>
        <v>#DIV/0!</v>
      </c>
      <c r="H1281" s="56">
        <f>D1281-0.001*'CALIBRATION  suppl fig 2'!$D$4*A1281^0.5</f>
        <v>0</v>
      </c>
      <c r="I1281" s="56" t="e">
        <f>H1281^'CALIBRATION  suppl fig 2'!$Q$15*ABS(B1281)*(1/'ESTIMATED CCS suppl fig 2 '!C1281+1/'CALIBRATION  suppl fig 2'!$D$5)^0.5</f>
        <v>#DIV/0!</v>
      </c>
    </row>
    <row r="1282" spans="1:9">
      <c r="A1282" s="52"/>
      <c r="B1282" s="1"/>
      <c r="C1282" s="1"/>
      <c r="D1282" s="189"/>
      <c r="E1282" s="187" t="e">
        <f>I1282*'CALIBRATION  suppl fig 2'!$Q$17</f>
        <v>#DIV/0!</v>
      </c>
      <c r="F1282" s="188" t="e">
        <f>(H1282*'CALIBRATION  suppl fig 2'!$Q$32+'CALIBRATION  suppl fig 2'!$Q$33)*ABS(B1282)*(1/'ESTIMATED CCS suppl fig 2 '!C1282+1/'CALIBRATION  suppl fig 2'!$D$5)^0.5</f>
        <v>#DIV/0!</v>
      </c>
      <c r="H1282" s="56">
        <f>D1282-0.001*'CALIBRATION  suppl fig 2'!$D$4*A1282^0.5</f>
        <v>0</v>
      </c>
      <c r="I1282" s="56" t="e">
        <f>H1282^'CALIBRATION  suppl fig 2'!$Q$15*ABS(B1282)*(1/'ESTIMATED CCS suppl fig 2 '!C1282+1/'CALIBRATION  suppl fig 2'!$D$5)^0.5</f>
        <v>#DIV/0!</v>
      </c>
    </row>
    <row r="1283" spans="1:9">
      <c r="A1283" s="52"/>
      <c r="B1283" s="1"/>
      <c r="C1283" s="1"/>
      <c r="D1283" s="189"/>
      <c r="E1283" s="187" t="e">
        <f>I1283*'CALIBRATION  suppl fig 2'!$Q$17</f>
        <v>#DIV/0!</v>
      </c>
      <c r="F1283" s="188" t="e">
        <f>(H1283*'CALIBRATION  suppl fig 2'!$Q$32+'CALIBRATION  suppl fig 2'!$Q$33)*ABS(B1283)*(1/'ESTIMATED CCS suppl fig 2 '!C1283+1/'CALIBRATION  suppl fig 2'!$D$5)^0.5</f>
        <v>#DIV/0!</v>
      </c>
      <c r="H1283" s="56">
        <f>D1283-0.001*'CALIBRATION  suppl fig 2'!$D$4*A1283^0.5</f>
        <v>0</v>
      </c>
      <c r="I1283" s="56" t="e">
        <f>H1283^'CALIBRATION  suppl fig 2'!$Q$15*ABS(B1283)*(1/'ESTIMATED CCS suppl fig 2 '!C1283+1/'CALIBRATION  suppl fig 2'!$D$5)^0.5</f>
        <v>#DIV/0!</v>
      </c>
    </row>
    <row r="1284" spans="1:9">
      <c r="A1284" s="52"/>
      <c r="B1284" s="1"/>
      <c r="C1284" s="1"/>
      <c r="D1284" s="189"/>
      <c r="E1284" s="187" t="e">
        <f>I1284*'CALIBRATION  suppl fig 2'!$Q$17</f>
        <v>#DIV/0!</v>
      </c>
      <c r="F1284" s="188" t="e">
        <f>(H1284*'CALIBRATION  suppl fig 2'!$Q$32+'CALIBRATION  suppl fig 2'!$Q$33)*ABS(B1284)*(1/'ESTIMATED CCS suppl fig 2 '!C1284+1/'CALIBRATION  suppl fig 2'!$D$5)^0.5</f>
        <v>#DIV/0!</v>
      </c>
      <c r="H1284" s="56">
        <f>D1284-0.001*'CALIBRATION  suppl fig 2'!$D$4*A1284^0.5</f>
        <v>0</v>
      </c>
      <c r="I1284" s="56" t="e">
        <f>H1284^'CALIBRATION  suppl fig 2'!$Q$15*ABS(B1284)*(1/'ESTIMATED CCS suppl fig 2 '!C1284+1/'CALIBRATION  suppl fig 2'!$D$5)^0.5</f>
        <v>#DIV/0!</v>
      </c>
    </row>
    <row r="1285" spans="1:9">
      <c r="A1285" s="52"/>
      <c r="B1285" s="1"/>
      <c r="C1285" s="1"/>
      <c r="D1285" s="189"/>
      <c r="E1285" s="187" t="e">
        <f>I1285*'CALIBRATION  suppl fig 2'!$Q$17</f>
        <v>#DIV/0!</v>
      </c>
      <c r="F1285" s="188" t="e">
        <f>(H1285*'CALIBRATION  suppl fig 2'!$Q$32+'CALIBRATION  suppl fig 2'!$Q$33)*ABS(B1285)*(1/'ESTIMATED CCS suppl fig 2 '!C1285+1/'CALIBRATION  suppl fig 2'!$D$5)^0.5</f>
        <v>#DIV/0!</v>
      </c>
      <c r="H1285" s="56">
        <f>D1285-0.001*'CALIBRATION  suppl fig 2'!$D$4*A1285^0.5</f>
        <v>0</v>
      </c>
      <c r="I1285" s="56" t="e">
        <f>H1285^'CALIBRATION  suppl fig 2'!$Q$15*ABS(B1285)*(1/'ESTIMATED CCS suppl fig 2 '!C1285+1/'CALIBRATION  suppl fig 2'!$D$5)^0.5</f>
        <v>#DIV/0!</v>
      </c>
    </row>
    <row r="1286" spans="1:9">
      <c r="A1286" s="52"/>
      <c r="B1286" s="1"/>
      <c r="C1286" s="1"/>
      <c r="D1286" s="189"/>
      <c r="E1286" s="187" t="e">
        <f>I1286*'CALIBRATION  suppl fig 2'!$Q$17</f>
        <v>#DIV/0!</v>
      </c>
      <c r="F1286" s="188" t="e">
        <f>(H1286*'CALIBRATION  suppl fig 2'!$Q$32+'CALIBRATION  suppl fig 2'!$Q$33)*ABS(B1286)*(1/'ESTIMATED CCS suppl fig 2 '!C1286+1/'CALIBRATION  suppl fig 2'!$D$5)^0.5</f>
        <v>#DIV/0!</v>
      </c>
      <c r="H1286" s="56">
        <f>D1286-0.001*'CALIBRATION  suppl fig 2'!$D$4*A1286^0.5</f>
        <v>0</v>
      </c>
      <c r="I1286" s="56" t="e">
        <f>H1286^'CALIBRATION  suppl fig 2'!$Q$15*ABS(B1286)*(1/'ESTIMATED CCS suppl fig 2 '!C1286+1/'CALIBRATION  suppl fig 2'!$D$5)^0.5</f>
        <v>#DIV/0!</v>
      </c>
    </row>
    <row r="1287" spans="1:9">
      <c r="A1287" s="52"/>
      <c r="B1287" s="1"/>
      <c r="C1287" s="1"/>
      <c r="D1287" s="189"/>
      <c r="E1287" s="187" t="e">
        <f>I1287*'CALIBRATION  suppl fig 2'!$Q$17</f>
        <v>#DIV/0!</v>
      </c>
      <c r="F1287" s="188" t="e">
        <f>(H1287*'CALIBRATION  suppl fig 2'!$Q$32+'CALIBRATION  suppl fig 2'!$Q$33)*ABS(B1287)*(1/'ESTIMATED CCS suppl fig 2 '!C1287+1/'CALIBRATION  suppl fig 2'!$D$5)^0.5</f>
        <v>#DIV/0!</v>
      </c>
      <c r="H1287" s="56">
        <f>D1287-0.001*'CALIBRATION  suppl fig 2'!$D$4*A1287^0.5</f>
        <v>0</v>
      </c>
      <c r="I1287" s="56" t="e">
        <f>H1287^'CALIBRATION  suppl fig 2'!$Q$15*ABS(B1287)*(1/'ESTIMATED CCS suppl fig 2 '!C1287+1/'CALIBRATION  suppl fig 2'!$D$5)^0.5</f>
        <v>#DIV/0!</v>
      </c>
    </row>
    <row r="1288" spans="1:9">
      <c r="A1288" s="52"/>
      <c r="B1288" s="1"/>
      <c r="C1288" s="1"/>
      <c r="D1288" s="189"/>
      <c r="E1288" s="187" t="e">
        <f>I1288*'CALIBRATION  suppl fig 2'!$Q$17</f>
        <v>#DIV/0!</v>
      </c>
      <c r="F1288" s="188" t="e">
        <f>(H1288*'CALIBRATION  suppl fig 2'!$Q$32+'CALIBRATION  suppl fig 2'!$Q$33)*ABS(B1288)*(1/'ESTIMATED CCS suppl fig 2 '!C1288+1/'CALIBRATION  suppl fig 2'!$D$5)^0.5</f>
        <v>#DIV/0!</v>
      </c>
      <c r="H1288" s="56">
        <f>D1288-0.001*'CALIBRATION  suppl fig 2'!$D$4*A1288^0.5</f>
        <v>0</v>
      </c>
      <c r="I1288" s="56" t="e">
        <f>H1288^'CALIBRATION  suppl fig 2'!$Q$15*ABS(B1288)*(1/'ESTIMATED CCS suppl fig 2 '!C1288+1/'CALIBRATION  suppl fig 2'!$D$5)^0.5</f>
        <v>#DIV/0!</v>
      </c>
    </row>
    <row r="1289" spans="1:9">
      <c r="A1289" s="52"/>
      <c r="B1289" s="1"/>
      <c r="C1289" s="1"/>
      <c r="D1289" s="189"/>
      <c r="E1289" s="187" t="e">
        <f>I1289*'CALIBRATION  suppl fig 2'!$Q$17</f>
        <v>#DIV/0!</v>
      </c>
      <c r="F1289" s="188" t="e">
        <f>(H1289*'CALIBRATION  suppl fig 2'!$Q$32+'CALIBRATION  suppl fig 2'!$Q$33)*ABS(B1289)*(1/'ESTIMATED CCS suppl fig 2 '!C1289+1/'CALIBRATION  suppl fig 2'!$D$5)^0.5</f>
        <v>#DIV/0!</v>
      </c>
      <c r="H1289" s="56">
        <f>D1289-0.001*'CALIBRATION  suppl fig 2'!$D$4*A1289^0.5</f>
        <v>0</v>
      </c>
      <c r="I1289" s="56" t="e">
        <f>H1289^'CALIBRATION  suppl fig 2'!$Q$15*ABS(B1289)*(1/'ESTIMATED CCS suppl fig 2 '!C1289+1/'CALIBRATION  suppl fig 2'!$D$5)^0.5</f>
        <v>#DIV/0!</v>
      </c>
    </row>
    <row r="1290" spans="1:9">
      <c r="A1290" s="52"/>
      <c r="B1290" s="1"/>
      <c r="C1290" s="1"/>
      <c r="D1290" s="189"/>
      <c r="E1290" s="187" t="e">
        <f>I1290*'CALIBRATION  suppl fig 2'!$Q$17</f>
        <v>#DIV/0!</v>
      </c>
      <c r="F1290" s="188" t="e">
        <f>(H1290*'CALIBRATION  suppl fig 2'!$Q$32+'CALIBRATION  suppl fig 2'!$Q$33)*ABS(B1290)*(1/'ESTIMATED CCS suppl fig 2 '!C1290+1/'CALIBRATION  suppl fig 2'!$D$5)^0.5</f>
        <v>#DIV/0!</v>
      </c>
      <c r="H1290" s="56">
        <f>D1290-0.001*'CALIBRATION  suppl fig 2'!$D$4*A1290^0.5</f>
        <v>0</v>
      </c>
      <c r="I1290" s="56" t="e">
        <f>H1290^'CALIBRATION  suppl fig 2'!$Q$15*ABS(B1290)*(1/'ESTIMATED CCS suppl fig 2 '!C1290+1/'CALIBRATION  suppl fig 2'!$D$5)^0.5</f>
        <v>#DIV/0!</v>
      </c>
    </row>
    <row r="1291" spans="1:9">
      <c r="A1291" s="52"/>
      <c r="B1291" s="1"/>
      <c r="C1291" s="1"/>
      <c r="D1291" s="189"/>
      <c r="E1291" s="187" t="e">
        <f>I1291*'CALIBRATION  suppl fig 2'!$Q$17</f>
        <v>#DIV/0!</v>
      </c>
      <c r="F1291" s="188" t="e">
        <f>(H1291*'CALIBRATION  suppl fig 2'!$Q$32+'CALIBRATION  suppl fig 2'!$Q$33)*ABS(B1291)*(1/'ESTIMATED CCS suppl fig 2 '!C1291+1/'CALIBRATION  suppl fig 2'!$D$5)^0.5</f>
        <v>#DIV/0!</v>
      </c>
      <c r="H1291" s="56">
        <f>D1291-0.001*'CALIBRATION  suppl fig 2'!$D$4*A1291^0.5</f>
        <v>0</v>
      </c>
      <c r="I1291" s="56" t="e">
        <f>H1291^'CALIBRATION  suppl fig 2'!$Q$15*ABS(B1291)*(1/'ESTIMATED CCS suppl fig 2 '!C1291+1/'CALIBRATION  suppl fig 2'!$D$5)^0.5</f>
        <v>#DIV/0!</v>
      </c>
    </row>
    <row r="1292" spans="1:9">
      <c r="A1292" s="52"/>
      <c r="B1292" s="1"/>
      <c r="C1292" s="1"/>
      <c r="D1292" s="189"/>
      <c r="E1292" s="187" t="e">
        <f>I1292*'CALIBRATION  suppl fig 2'!$Q$17</f>
        <v>#DIV/0!</v>
      </c>
      <c r="F1292" s="188" t="e">
        <f>(H1292*'CALIBRATION  suppl fig 2'!$Q$32+'CALIBRATION  suppl fig 2'!$Q$33)*ABS(B1292)*(1/'ESTIMATED CCS suppl fig 2 '!C1292+1/'CALIBRATION  suppl fig 2'!$D$5)^0.5</f>
        <v>#DIV/0!</v>
      </c>
      <c r="H1292" s="56">
        <f>D1292-0.001*'CALIBRATION  suppl fig 2'!$D$4*A1292^0.5</f>
        <v>0</v>
      </c>
      <c r="I1292" s="56" t="e">
        <f>H1292^'CALIBRATION  suppl fig 2'!$Q$15*ABS(B1292)*(1/'ESTIMATED CCS suppl fig 2 '!C1292+1/'CALIBRATION  suppl fig 2'!$D$5)^0.5</f>
        <v>#DIV/0!</v>
      </c>
    </row>
    <row r="1293" spans="1:9">
      <c r="A1293" s="52"/>
      <c r="B1293" s="1"/>
      <c r="C1293" s="1"/>
      <c r="D1293" s="189"/>
      <c r="E1293" s="187" t="e">
        <f>I1293*'CALIBRATION  suppl fig 2'!$Q$17</f>
        <v>#DIV/0!</v>
      </c>
      <c r="F1293" s="188" t="e">
        <f>(H1293*'CALIBRATION  suppl fig 2'!$Q$32+'CALIBRATION  suppl fig 2'!$Q$33)*ABS(B1293)*(1/'ESTIMATED CCS suppl fig 2 '!C1293+1/'CALIBRATION  suppl fig 2'!$D$5)^0.5</f>
        <v>#DIV/0!</v>
      </c>
      <c r="H1293" s="56">
        <f>D1293-0.001*'CALIBRATION  suppl fig 2'!$D$4*A1293^0.5</f>
        <v>0</v>
      </c>
      <c r="I1293" s="56" t="e">
        <f>H1293^'CALIBRATION  suppl fig 2'!$Q$15*ABS(B1293)*(1/'ESTIMATED CCS suppl fig 2 '!C1293+1/'CALIBRATION  suppl fig 2'!$D$5)^0.5</f>
        <v>#DIV/0!</v>
      </c>
    </row>
    <row r="1294" spans="1:9">
      <c r="A1294" s="52"/>
      <c r="B1294" s="1"/>
      <c r="C1294" s="1"/>
      <c r="D1294" s="189"/>
      <c r="E1294" s="187" t="e">
        <f>I1294*'CALIBRATION  suppl fig 2'!$Q$17</f>
        <v>#DIV/0!</v>
      </c>
      <c r="F1294" s="188" t="e">
        <f>(H1294*'CALIBRATION  suppl fig 2'!$Q$32+'CALIBRATION  suppl fig 2'!$Q$33)*ABS(B1294)*(1/'ESTIMATED CCS suppl fig 2 '!C1294+1/'CALIBRATION  suppl fig 2'!$D$5)^0.5</f>
        <v>#DIV/0!</v>
      </c>
      <c r="H1294" s="56">
        <f>D1294-0.001*'CALIBRATION  suppl fig 2'!$D$4*A1294^0.5</f>
        <v>0</v>
      </c>
      <c r="I1294" s="56" t="e">
        <f>H1294^'CALIBRATION  suppl fig 2'!$Q$15*ABS(B1294)*(1/'ESTIMATED CCS suppl fig 2 '!C1294+1/'CALIBRATION  suppl fig 2'!$D$5)^0.5</f>
        <v>#DIV/0!</v>
      </c>
    </row>
    <row r="1295" spans="1:9">
      <c r="A1295" s="52"/>
      <c r="B1295" s="1"/>
      <c r="C1295" s="1"/>
      <c r="D1295" s="189"/>
      <c r="E1295" s="187" t="e">
        <f>I1295*'CALIBRATION  suppl fig 2'!$Q$17</f>
        <v>#DIV/0!</v>
      </c>
      <c r="F1295" s="188" t="e">
        <f>(H1295*'CALIBRATION  suppl fig 2'!$Q$32+'CALIBRATION  suppl fig 2'!$Q$33)*ABS(B1295)*(1/'ESTIMATED CCS suppl fig 2 '!C1295+1/'CALIBRATION  suppl fig 2'!$D$5)^0.5</f>
        <v>#DIV/0!</v>
      </c>
      <c r="H1295" s="56">
        <f>D1295-0.001*'CALIBRATION  suppl fig 2'!$D$4*A1295^0.5</f>
        <v>0</v>
      </c>
      <c r="I1295" s="56" t="e">
        <f>H1295^'CALIBRATION  suppl fig 2'!$Q$15*ABS(B1295)*(1/'ESTIMATED CCS suppl fig 2 '!C1295+1/'CALIBRATION  suppl fig 2'!$D$5)^0.5</f>
        <v>#DIV/0!</v>
      </c>
    </row>
    <row r="1296" spans="1:9">
      <c r="A1296" s="52"/>
      <c r="B1296" s="1"/>
      <c r="C1296" s="1"/>
      <c r="D1296" s="189"/>
      <c r="E1296" s="187" t="e">
        <f>I1296*'CALIBRATION  suppl fig 2'!$Q$17</f>
        <v>#DIV/0!</v>
      </c>
      <c r="F1296" s="188" t="e">
        <f>(H1296*'CALIBRATION  suppl fig 2'!$Q$32+'CALIBRATION  suppl fig 2'!$Q$33)*ABS(B1296)*(1/'ESTIMATED CCS suppl fig 2 '!C1296+1/'CALIBRATION  suppl fig 2'!$D$5)^0.5</f>
        <v>#DIV/0!</v>
      </c>
      <c r="H1296" s="56">
        <f>D1296-0.001*'CALIBRATION  suppl fig 2'!$D$4*A1296^0.5</f>
        <v>0</v>
      </c>
      <c r="I1296" s="56" t="e">
        <f>H1296^'CALIBRATION  suppl fig 2'!$Q$15*ABS(B1296)*(1/'ESTIMATED CCS suppl fig 2 '!C1296+1/'CALIBRATION  suppl fig 2'!$D$5)^0.5</f>
        <v>#DIV/0!</v>
      </c>
    </row>
    <row r="1297" spans="1:9">
      <c r="A1297" s="52"/>
      <c r="B1297" s="1"/>
      <c r="C1297" s="1"/>
      <c r="D1297" s="189"/>
      <c r="E1297" s="187" t="e">
        <f>I1297*'CALIBRATION  suppl fig 2'!$Q$17</f>
        <v>#DIV/0!</v>
      </c>
      <c r="F1297" s="188" t="e">
        <f>(H1297*'CALIBRATION  suppl fig 2'!$Q$32+'CALIBRATION  suppl fig 2'!$Q$33)*ABS(B1297)*(1/'ESTIMATED CCS suppl fig 2 '!C1297+1/'CALIBRATION  suppl fig 2'!$D$5)^0.5</f>
        <v>#DIV/0!</v>
      </c>
      <c r="H1297" s="56">
        <f>D1297-0.001*'CALIBRATION  suppl fig 2'!$D$4*A1297^0.5</f>
        <v>0</v>
      </c>
      <c r="I1297" s="56" t="e">
        <f>H1297^'CALIBRATION  suppl fig 2'!$Q$15*ABS(B1297)*(1/'ESTIMATED CCS suppl fig 2 '!C1297+1/'CALIBRATION  suppl fig 2'!$D$5)^0.5</f>
        <v>#DIV/0!</v>
      </c>
    </row>
    <row r="1298" spans="1:9">
      <c r="A1298" s="52"/>
      <c r="B1298" s="1"/>
      <c r="C1298" s="1"/>
      <c r="D1298" s="189"/>
      <c r="E1298" s="187" t="e">
        <f>I1298*'CALIBRATION  suppl fig 2'!$Q$17</f>
        <v>#DIV/0!</v>
      </c>
      <c r="F1298" s="188" t="e">
        <f>(H1298*'CALIBRATION  suppl fig 2'!$Q$32+'CALIBRATION  suppl fig 2'!$Q$33)*ABS(B1298)*(1/'ESTIMATED CCS suppl fig 2 '!C1298+1/'CALIBRATION  suppl fig 2'!$D$5)^0.5</f>
        <v>#DIV/0!</v>
      </c>
      <c r="H1298" s="56">
        <f>D1298-0.001*'CALIBRATION  suppl fig 2'!$D$4*A1298^0.5</f>
        <v>0</v>
      </c>
      <c r="I1298" s="56" t="e">
        <f>H1298^'CALIBRATION  suppl fig 2'!$Q$15*ABS(B1298)*(1/'ESTIMATED CCS suppl fig 2 '!C1298+1/'CALIBRATION  suppl fig 2'!$D$5)^0.5</f>
        <v>#DIV/0!</v>
      </c>
    </row>
    <row r="1299" spans="1:9">
      <c r="A1299" s="52"/>
      <c r="B1299" s="1"/>
      <c r="C1299" s="1"/>
      <c r="D1299" s="189"/>
      <c r="E1299" s="187" t="e">
        <f>I1299*'CALIBRATION  suppl fig 2'!$Q$17</f>
        <v>#DIV/0!</v>
      </c>
      <c r="F1299" s="188" t="e">
        <f>(H1299*'CALIBRATION  suppl fig 2'!$Q$32+'CALIBRATION  suppl fig 2'!$Q$33)*ABS(B1299)*(1/'ESTIMATED CCS suppl fig 2 '!C1299+1/'CALIBRATION  suppl fig 2'!$D$5)^0.5</f>
        <v>#DIV/0!</v>
      </c>
      <c r="H1299" s="56">
        <f>D1299-0.001*'CALIBRATION  suppl fig 2'!$D$4*A1299^0.5</f>
        <v>0</v>
      </c>
      <c r="I1299" s="56" t="e">
        <f>H1299^'CALIBRATION  suppl fig 2'!$Q$15*ABS(B1299)*(1/'ESTIMATED CCS suppl fig 2 '!C1299+1/'CALIBRATION  suppl fig 2'!$D$5)^0.5</f>
        <v>#DIV/0!</v>
      </c>
    </row>
    <row r="1300" spans="1:9">
      <c r="A1300" s="52"/>
      <c r="B1300" s="1"/>
      <c r="C1300" s="1"/>
      <c r="D1300" s="189"/>
      <c r="E1300" s="187" t="e">
        <f>I1300*'CALIBRATION  suppl fig 2'!$Q$17</f>
        <v>#DIV/0!</v>
      </c>
      <c r="F1300" s="188" t="e">
        <f>(H1300*'CALIBRATION  suppl fig 2'!$Q$32+'CALIBRATION  suppl fig 2'!$Q$33)*ABS(B1300)*(1/'ESTIMATED CCS suppl fig 2 '!C1300+1/'CALIBRATION  suppl fig 2'!$D$5)^0.5</f>
        <v>#DIV/0!</v>
      </c>
      <c r="H1300" s="56">
        <f>D1300-0.001*'CALIBRATION  suppl fig 2'!$D$4*A1300^0.5</f>
        <v>0</v>
      </c>
      <c r="I1300" s="56" t="e">
        <f>H1300^'CALIBRATION  suppl fig 2'!$Q$15*ABS(B1300)*(1/'ESTIMATED CCS suppl fig 2 '!C1300+1/'CALIBRATION  suppl fig 2'!$D$5)^0.5</f>
        <v>#DIV/0!</v>
      </c>
    </row>
    <row r="1301" spans="1:9">
      <c r="A1301" s="52"/>
      <c r="B1301" s="1"/>
      <c r="C1301" s="1"/>
      <c r="D1301" s="189"/>
      <c r="E1301" s="187" t="e">
        <f>I1301*'CALIBRATION  suppl fig 2'!$Q$17</f>
        <v>#DIV/0!</v>
      </c>
      <c r="F1301" s="188" t="e">
        <f>(H1301*'CALIBRATION  suppl fig 2'!$Q$32+'CALIBRATION  suppl fig 2'!$Q$33)*ABS(B1301)*(1/'ESTIMATED CCS suppl fig 2 '!C1301+1/'CALIBRATION  suppl fig 2'!$D$5)^0.5</f>
        <v>#DIV/0!</v>
      </c>
      <c r="H1301" s="56">
        <f>D1301-0.001*'CALIBRATION  suppl fig 2'!$D$4*A1301^0.5</f>
        <v>0</v>
      </c>
      <c r="I1301" s="56" t="e">
        <f>H1301^'CALIBRATION  suppl fig 2'!$Q$15*ABS(B1301)*(1/'ESTIMATED CCS suppl fig 2 '!C1301+1/'CALIBRATION  suppl fig 2'!$D$5)^0.5</f>
        <v>#DIV/0!</v>
      </c>
    </row>
    <row r="1302" spans="1:9">
      <c r="A1302" s="52"/>
      <c r="B1302" s="1"/>
      <c r="C1302" s="1"/>
      <c r="D1302" s="189"/>
      <c r="E1302" s="187" t="e">
        <f>I1302*'CALIBRATION  suppl fig 2'!$Q$17</f>
        <v>#DIV/0!</v>
      </c>
      <c r="F1302" s="188" t="e">
        <f>(H1302*'CALIBRATION  suppl fig 2'!$Q$32+'CALIBRATION  suppl fig 2'!$Q$33)*ABS(B1302)*(1/'ESTIMATED CCS suppl fig 2 '!C1302+1/'CALIBRATION  suppl fig 2'!$D$5)^0.5</f>
        <v>#DIV/0!</v>
      </c>
      <c r="H1302" s="56">
        <f>D1302-0.001*'CALIBRATION  suppl fig 2'!$D$4*A1302^0.5</f>
        <v>0</v>
      </c>
      <c r="I1302" s="56" t="e">
        <f>H1302^'CALIBRATION  suppl fig 2'!$Q$15*ABS(B1302)*(1/'ESTIMATED CCS suppl fig 2 '!C1302+1/'CALIBRATION  suppl fig 2'!$D$5)^0.5</f>
        <v>#DIV/0!</v>
      </c>
    </row>
    <row r="1303" spans="1:9">
      <c r="A1303" s="52"/>
      <c r="B1303" s="1"/>
      <c r="C1303" s="1"/>
      <c r="D1303" s="189"/>
      <c r="E1303" s="187" t="e">
        <f>I1303*'CALIBRATION  suppl fig 2'!$Q$17</f>
        <v>#DIV/0!</v>
      </c>
      <c r="F1303" s="188" t="e">
        <f>(H1303*'CALIBRATION  suppl fig 2'!$Q$32+'CALIBRATION  suppl fig 2'!$Q$33)*ABS(B1303)*(1/'ESTIMATED CCS suppl fig 2 '!C1303+1/'CALIBRATION  suppl fig 2'!$D$5)^0.5</f>
        <v>#DIV/0!</v>
      </c>
      <c r="H1303" s="56">
        <f>D1303-0.001*'CALIBRATION  suppl fig 2'!$D$4*A1303^0.5</f>
        <v>0</v>
      </c>
      <c r="I1303" s="56" t="e">
        <f>H1303^'CALIBRATION  suppl fig 2'!$Q$15*ABS(B1303)*(1/'ESTIMATED CCS suppl fig 2 '!C1303+1/'CALIBRATION  suppl fig 2'!$D$5)^0.5</f>
        <v>#DIV/0!</v>
      </c>
    </row>
    <row r="1304" spans="1:9">
      <c r="A1304" s="52"/>
      <c r="B1304" s="1"/>
      <c r="C1304" s="1"/>
      <c r="D1304" s="189"/>
      <c r="E1304" s="187" t="e">
        <f>I1304*'CALIBRATION  suppl fig 2'!$Q$17</f>
        <v>#DIV/0!</v>
      </c>
      <c r="F1304" s="188" t="e">
        <f>(H1304*'CALIBRATION  suppl fig 2'!$Q$32+'CALIBRATION  suppl fig 2'!$Q$33)*ABS(B1304)*(1/'ESTIMATED CCS suppl fig 2 '!C1304+1/'CALIBRATION  suppl fig 2'!$D$5)^0.5</f>
        <v>#DIV/0!</v>
      </c>
      <c r="H1304" s="56">
        <f>D1304-0.001*'CALIBRATION  suppl fig 2'!$D$4*A1304^0.5</f>
        <v>0</v>
      </c>
      <c r="I1304" s="56" t="e">
        <f>H1304^'CALIBRATION  suppl fig 2'!$Q$15*ABS(B1304)*(1/'ESTIMATED CCS suppl fig 2 '!C1304+1/'CALIBRATION  suppl fig 2'!$D$5)^0.5</f>
        <v>#DIV/0!</v>
      </c>
    </row>
    <row r="1305" spans="1:9">
      <c r="A1305" s="52"/>
      <c r="B1305" s="1"/>
      <c r="C1305" s="1"/>
      <c r="D1305" s="189"/>
      <c r="E1305" s="187" t="e">
        <f>I1305*'CALIBRATION  suppl fig 2'!$Q$17</f>
        <v>#DIV/0!</v>
      </c>
      <c r="F1305" s="188" t="e">
        <f>(H1305*'CALIBRATION  suppl fig 2'!$Q$32+'CALIBRATION  suppl fig 2'!$Q$33)*ABS(B1305)*(1/'ESTIMATED CCS suppl fig 2 '!C1305+1/'CALIBRATION  suppl fig 2'!$D$5)^0.5</f>
        <v>#DIV/0!</v>
      </c>
      <c r="H1305" s="56">
        <f>D1305-0.001*'CALIBRATION  suppl fig 2'!$D$4*A1305^0.5</f>
        <v>0</v>
      </c>
      <c r="I1305" s="56" t="e">
        <f>H1305^'CALIBRATION  suppl fig 2'!$Q$15*ABS(B1305)*(1/'ESTIMATED CCS suppl fig 2 '!C1305+1/'CALIBRATION  suppl fig 2'!$D$5)^0.5</f>
        <v>#DIV/0!</v>
      </c>
    </row>
    <row r="1306" spans="1:9">
      <c r="A1306" s="52"/>
      <c r="B1306" s="1"/>
      <c r="C1306" s="1"/>
      <c r="D1306" s="189"/>
      <c r="E1306" s="187" t="e">
        <f>I1306*'CALIBRATION  suppl fig 2'!$Q$17</f>
        <v>#DIV/0!</v>
      </c>
      <c r="F1306" s="188" t="e">
        <f>(H1306*'CALIBRATION  suppl fig 2'!$Q$32+'CALIBRATION  suppl fig 2'!$Q$33)*ABS(B1306)*(1/'ESTIMATED CCS suppl fig 2 '!C1306+1/'CALIBRATION  suppl fig 2'!$D$5)^0.5</f>
        <v>#DIV/0!</v>
      </c>
      <c r="H1306" s="56">
        <f>D1306-0.001*'CALIBRATION  suppl fig 2'!$D$4*A1306^0.5</f>
        <v>0</v>
      </c>
      <c r="I1306" s="56" t="e">
        <f>H1306^'CALIBRATION  suppl fig 2'!$Q$15*ABS(B1306)*(1/'ESTIMATED CCS suppl fig 2 '!C1306+1/'CALIBRATION  suppl fig 2'!$D$5)^0.5</f>
        <v>#DIV/0!</v>
      </c>
    </row>
    <row r="1307" spans="1:9">
      <c r="A1307" s="52"/>
      <c r="B1307" s="1"/>
      <c r="C1307" s="1"/>
      <c r="D1307" s="189"/>
      <c r="E1307" s="187" t="e">
        <f>I1307*'CALIBRATION  suppl fig 2'!$Q$17</f>
        <v>#DIV/0!</v>
      </c>
      <c r="F1307" s="188" t="e">
        <f>(H1307*'CALIBRATION  suppl fig 2'!$Q$32+'CALIBRATION  suppl fig 2'!$Q$33)*ABS(B1307)*(1/'ESTIMATED CCS suppl fig 2 '!C1307+1/'CALIBRATION  suppl fig 2'!$D$5)^0.5</f>
        <v>#DIV/0!</v>
      </c>
      <c r="H1307" s="56">
        <f>D1307-0.001*'CALIBRATION  suppl fig 2'!$D$4*A1307^0.5</f>
        <v>0</v>
      </c>
      <c r="I1307" s="56" t="e">
        <f>H1307^'CALIBRATION  suppl fig 2'!$Q$15*ABS(B1307)*(1/'ESTIMATED CCS suppl fig 2 '!C1307+1/'CALIBRATION  suppl fig 2'!$D$5)^0.5</f>
        <v>#DIV/0!</v>
      </c>
    </row>
    <row r="1308" spans="1:9">
      <c r="A1308" s="52"/>
      <c r="B1308" s="1"/>
      <c r="C1308" s="1"/>
      <c r="D1308" s="189"/>
      <c r="E1308" s="187" t="e">
        <f>I1308*'CALIBRATION  suppl fig 2'!$Q$17</f>
        <v>#DIV/0!</v>
      </c>
      <c r="F1308" s="188" t="e">
        <f>(H1308*'CALIBRATION  suppl fig 2'!$Q$32+'CALIBRATION  suppl fig 2'!$Q$33)*ABS(B1308)*(1/'ESTIMATED CCS suppl fig 2 '!C1308+1/'CALIBRATION  suppl fig 2'!$D$5)^0.5</f>
        <v>#DIV/0!</v>
      </c>
      <c r="H1308" s="56">
        <f>D1308-0.001*'CALIBRATION  suppl fig 2'!$D$4*A1308^0.5</f>
        <v>0</v>
      </c>
      <c r="I1308" s="56" t="e">
        <f>H1308^'CALIBRATION  suppl fig 2'!$Q$15*ABS(B1308)*(1/'ESTIMATED CCS suppl fig 2 '!C1308+1/'CALIBRATION  suppl fig 2'!$D$5)^0.5</f>
        <v>#DIV/0!</v>
      </c>
    </row>
    <row r="1309" spans="1:9">
      <c r="A1309" s="52"/>
      <c r="B1309" s="1"/>
      <c r="C1309" s="1"/>
      <c r="D1309" s="189"/>
      <c r="E1309" s="187" t="e">
        <f>I1309*'CALIBRATION  suppl fig 2'!$Q$17</f>
        <v>#DIV/0!</v>
      </c>
      <c r="F1309" s="188" t="e">
        <f>(H1309*'CALIBRATION  suppl fig 2'!$Q$32+'CALIBRATION  suppl fig 2'!$Q$33)*ABS(B1309)*(1/'ESTIMATED CCS suppl fig 2 '!C1309+1/'CALIBRATION  suppl fig 2'!$D$5)^0.5</f>
        <v>#DIV/0!</v>
      </c>
      <c r="H1309" s="56">
        <f>D1309-0.001*'CALIBRATION  suppl fig 2'!$D$4*A1309^0.5</f>
        <v>0</v>
      </c>
      <c r="I1309" s="56" t="e">
        <f>H1309^'CALIBRATION  suppl fig 2'!$Q$15*ABS(B1309)*(1/'ESTIMATED CCS suppl fig 2 '!C1309+1/'CALIBRATION  suppl fig 2'!$D$5)^0.5</f>
        <v>#DIV/0!</v>
      </c>
    </row>
    <row r="1310" spans="1:9">
      <c r="A1310" s="52"/>
      <c r="B1310" s="1"/>
      <c r="C1310" s="1"/>
      <c r="D1310" s="189"/>
      <c r="E1310" s="187" t="e">
        <f>I1310*'CALIBRATION  suppl fig 2'!$Q$17</f>
        <v>#DIV/0!</v>
      </c>
      <c r="F1310" s="188" t="e">
        <f>(H1310*'CALIBRATION  suppl fig 2'!$Q$32+'CALIBRATION  suppl fig 2'!$Q$33)*ABS(B1310)*(1/'ESTIMATED CCS suppl fig 2 '!C1310+1/'CALIBRATION  suppl fig 2'!$D$5)^0.5</f>
        <v>#DIV/0!</v>
      </c>
      <c r="H1310" s="56">
        <f>D1310-0.001*'CALIBRATION  suppl fig 2'!$D$4*A1310^0.5</f>
        <v>0</v>
      </c>
      <c r="I1310" s="56" t="e">
        <f>H1310^'CALIBRATION  suppl fig 2'!$Q$15*ABS(B1310)*(1/'ESTIMATED CCS suppl fig 2 '!C1310+1/'CALIBRATION  suppl fig 2'!$D$5)^0.5</f>
        <v>#DIV/0!</v>
      </c>
    </row>
    <row r="1311" spans="1:9">
      <c r="A1311" s="52"/>
      <c r="B1311" s="1"/>
      <c r="C1311" s="1"/>
      <c r="D1311" s="189"/>
      <c r="E1311" s="187" t="e">
        <f>I1311*'CALIBRATION  suppl fig 2'!$Q$17</f>
        <v>#DIV/0!</v>
      </c>
      <c r="F1311" s="188" t="e">
        <f>(H1311*'CALIBRATION  suppl fig 2'!$Q$32+'CALIBRATION  suppl fig 2'!$Q$33)*ABS(B1311)*(1/'ESTIMATED CCS suppl fig 2 '!C1311+1/'CALIBRATION  suppl fig 2'!$D$5)^0.5</f>
        <v>#DIV/0!</v>
      </c>
      <c r="H1311" s="56">
        <f>D1311-0.001*'CALIBRATION  suppl fig 2'!$D$4*A1311^0.5</f>
        <v>0</v>
      </c>
      <c r="I1311" s="56" t="e">
        <f>H1311^'CALIBRATION  suppl fig 2'!$Q$15*ABS(B1311)*(1/'ESTIMATED CCS suppl fig 2 '!C1311+1/'CALIBRATION  suppl fig 2'!$D$5)^0.5</f>
        <v>#DIV/0!</v>
      </c>
    </row>
    <row r="1312" spans="1:9">
      <c r="A1312" s="52"/>
      <c r="B1312" s="1"/>
      <c r="C1312" s="1"/>
      <c r="D1312" s="189"/>
      <c r="E1312" s="187" t="e">
        <f>I1312*'CALIBRATION  suppl fig 2'!$Q$17</f>
        <v>#DIV/0!</v>
      </c>
      <c r="F1312" s="188" t="e">
        <f>(H1312*'CALIBRATION  suppl fig 2'!$Q$32+'CALIBRATION  suppl fig 2'!$Q$33)*ABS(B1312)*(1/'ESTIMATED CCS suppl fig 2 '!C1312+1/'CALIBRATION  suppl fig 2'!$D$5)^0.5</f>
        <v>#DIV/0!</v>
      </c>
      <c r="H1312" s="56">
        <f>D1312-0.001*'CALIBRATION  suppl fig 2'!$D$4*A1312^0.5</f>
        <v>0</v>
      </c>
      <c r="I1312" s="56" t="e">
        <f>H1312^'CALIBRATION  suppl fig 2'!$Q$15*ABS(B1312)*(1/'ESTIMATED CCS suppl fig 2 '!C1312+1/'CALIBRATION  suppl fig 2'!$D$5)^0.5</f>
        <v>#DIV/0!</v>
      </c>
    </row>
    <row r="1313" spans="1:9">
      <c r="A1313" s="52"/>
      <c r="B1313" s="1"/>
      <c r="C1313" s="1"/>
      <c r="D1313" s="189"/>
      <c r="E1313" s="187" t="e">
        <f>I1313*'CALIBRATION  suppl fig 2'!$Q$17</f>
        <v>#DIV/0!</v>
      </c>
      <c r="F1313" s="188" t="e">
        <f>(H1313*'CALIBRATION  suppl fig 2'!$Q$32+'CALIBRATION  suppl fig 2'!$Q$33)*ABS(B1313)*(1/'ESTIMATED CCS suppl fig 2 '!C1313+1/'CALIBRATION  suppl fig 2'!$D$5)^0.5</f>
        <v>#DIV/0!</v>
      </c>
      <c r="H1313" s="56">
        <f>D1313-0.001*'CALIBRATION  suppl fig 2'!$D$4*A1313^0.5</f>
        <v>0</v>
      </c>
      <c r="I1313" s="56" t="e">
        <f>H1313^'CALIBRATION  suppl fig 2'!$Q$15*ABS(B1313)*(1/'ESTIMATED CCS suppl fig 2 '!C1313+1/'CALIBRATION  suppl fig 2'!$D$5)^0.5</f>
        <v>#DIV/0!</v>
      </c>
    </row>
    <row r="1314" spans="1:9">
      <c r="A1314" s="52"/>
      <c r="B1314" s="1"/>
      <c r="C1314" s="1"/>
      <c r="D1314" s="189"/>
      <c r="E1314" s="187" t="e">
        <f>I1314*'CALIBRATION  suppl fig 2'!$Q$17</f>
        <v>#DIV/0!</v>
      </c>
      <c r="F1314" s="188" t="e">
        <f>(H1314*'CALIBRATION  suppl fig 2'!$Q$32+'CALIBRATION  suppl fig 2'!$Q$33)*ABS(B1314)*(1/'ESTIMATED CCS suppl fig 2 '!C1314+1/'CALIBRATION  suppl fig 2'!$D$5)^0.5</f>
        <v>#DIV/0!</v>
      </c>
      <c r="H1314" s="56">
        <f>D1314-0.001*'CALIBRATION  suppl fig 2'!$D$4*A1314^0.5</f>
        <v>0</v>
      </c>
      <c r="I1314" s="56" t="e">
        <f>H1314^'CALIBRATION  suppl fig 2'!$Q$15*ABS(B1314)*(1/'ESTIMATED CCS suppl fig 2 '!C1314+1/'CALIBRATION  suppl fig 2'!$D$5)^0.5</f>
        <v>#DIV/0!</v>
      </c>
    </row>
    <row r="1315" spans="1:9">
      <c r="A1315" s="52"/>
      <c r="B1315" s="1"/>
      <c r="C1315" s="1"/>
      <c r="D1315" s="189"/>
      <c r="E1315" s="187" t="e">
        <f>I1315*'CALIBRATION  suppl fig 2'!$Q$17</f>
        <v>#DIV/0!</v>
      </c>
      <c r="F1315" s="188" t="e">
        <f>(H1315*'CALIBRATION  suppl fig 2'!$Q$32+'CALIBRATION  suppl fig 2'!$Q$33)*ABS(B1315)*(1/'ESTIMATED CCS suppl fig 2 '!C1315+1/'CALIBRATION  suppl fig 2'!$D$5)^0.5</f>
        <v>#DIV/0!</v>
      </c>
      <c r="H1315" s="56">
        <f>D1315-0.001*'CALIBRATION  suppl fig 2'!$D$4*A1315^0.5</f>
        <v>0</v>
      </c>
      <c r="I1315" s="56" t="e">
        <f>H1315^'CALIBRATION  suppl fig 2'!$Q$15*ABS(B1315)*(1/'ESTIMATED CCS suppl fig 2 '!C1315+1/'CALIBRATION  suppl fig 2'!$D$5)^0.5</f>
        <v>#DIV/0!</v>
      </c>
    </row>
    <row r="1316" spans="1:9">
      <c r="A1316" s="52"/>
      <c r="B1316" s="1"/>
      <c r="C1316" s="1"/>
      <c r="D1316" s="189"/>
      <c r="E1316" s="187" t="e">
        <f>I1316*'CALIBRATION  suppl fig 2'!$Q$17</f>
        <v>#DIV/0!</v>
      </c>
      <c r="F1316" s="188" t="e">
        <f>(H1316*'CALIBRATION  suppl fig 2'!$Q$32+'CALIBRATION  suppl fig 2'!$Q$33)*ABS(B1316)*(1/'ESTIMATED CCS suppl fig 2 '!C1316+1/'CALIBRATION  suppl fig 2'!$D$5)^0.5</f>
        <v>#DIV/0!</v>
      </c>
      <c r="H1316" s="56">
        <f>D1316-0.001*'CALIBRATION  suppl fig 2'!$D$4*A1316^0.5</f>
        <v>0</v>
      </c>
      <c r="I1316" s="56" t="e">
        <f>H1316^'CALIBRATION  suppl fig 2'!$Q$15*ABS(B1316)*(1/'ESTIMATED CCS suppl fig 2 '!C1316+1/'CALIBRATION  suppl fig 2'!$D$5)^0.5</f>
        <v>#DIV/0!</v>
      </c>
    </row>
    <row r="1317" spans="1:9">
      <c r="A1317" s="52"/>
      <c r="B1317" s="1"/>
      <c r="C1317" s="1"/>
      <c r="D1317" s="189"/>
      <c r="E1317" s="187" t="e">
        <f>I1317*'CALIBRATION  suppl fig 2'!$Q$17</f>
        <v>#DIV/0!</v>
      </c>
      <c r="F1317" s="188" t="e">
        <f>(H1317*'CALIBRATION  suppl fig 2'!$Q$32+'CALIBRATION  suppl fig 2'!$Q$33)*ABS(B1317)*(1/'ESTIMATED CCS suppl fig 2 '!C1317+1/'CALIBRATION  suppl fig 2'!$D$5)^0.5</f>
        <v>#DIV/0!</v>
      </c>
      <c r="H1317" s="56">
        <f>D1317-0.001*'CALIBRATION  suppl fig 2'!$D$4*A1317^0.5</f>
        <v>0</v>
      </c>
      <c r="I1317" s="56" t="e">
        <f>H1317^'CALIBRATION  suppl fig 2'!$Q$15*ABS(B1317)*(1/'ESTIMATED CCS suppl fig 2 '!C1317+1/'CALIBRATION  suppl fig 2'!$D$5)^0.5</f>
        <v>#DIV/0!</v>
      </c>
    </row>
    <row r="1318" spans="1:9">
      <c r="A1318" s="52"/>
      <c r="B1318" s="1"/>
      <c r="C1318" s="1"/>
      <c r="D1318" s="189"/>
      <c r="E1318" s="187" t="e">
        <f>I1318*'CALIBRATION  suppl fig 2'!$Q$17</f>
        <v>#DIV/0!</v>
      </c>
      <c r="F1318" s="188" t="e">
        <f>(H1318*'CALIBRATION  suppl fig 2'!$Q$32+'CALIBRATION  suppl fig 2'!$Q$33)*ABS(B1318)*(1/'ESTIMATED CCS suppl fig 2 '!C1318+1/'CALIBRATION  suppl fig 2'!$D$5)^0.5</f>
        <v>#DIV/0!</v>
      </c>
      <c r="H1318" s="56">
        <f>D1318-0.001*'CALIBRATION  suppl fig 2'!$D$4*A1318^0.5</f>
        <v>0</v>
      </c>
      <c r="I1318" s="56" t="e">
        <f>H1318^'CALIBRATION  suppl fig 2'!$Q$15*ABS(B1318)*(1/'ESTIMATED CCS suppl fig 2 '!C1318+1/'CALIBRATION  suppl fig 2'!$D$5)^0.5</f>
        <v>#DIV/0!</v>
      </c>
    </row>
    <row r="1319" spans="1:9">
      <c r="A1319" s="52"/>
      <c r="B1319" s="1"/>
      <c r="C1319" s="1"/>
      <c r="D1319" s="189"/>
      <c r="E1319" s="187" t="e">
        <f>I1319*'CALIBRATION  suppl fig 2'!$Q$17</f>
        <v>#DIV/0!</v>
      </c>
      <c r="F1319" s="188" t="e">
        <f>(H1319*'CALIBRATION  suppl fig 2'!$Q$32+'CALIBRATION  suppl fig 2'!$Q$33)*ABS(B1319)*(1/'ESTIMATED CCS suppl fig 2 '!C1319+1/'CALIBRATION  suppl fig 2'!$D$5)^0.5</f>
        <v>#DIV/0!</v>
      </c>
      <c r="H1319" s="56">
        <f>D1319-0.001*'CALIBRATION  suppl fig 2'!$D$4*A1319^0.5</f>
        <v>0</v>
      </c>
      <c r="I1319" s="56" t="e">
        <f>H1319^'CALIBRATION  suppl fig 2'!$Q$15*ABS(B1319)*(1/'ESTIMATED CCS suppl fig 2 '!C1319+1/'CALIBRATION  suppl fig 2'!$D$5)^0.5</f>
        <v>#DIV/0!</v>
      </c>
    </row>
    <row r="1320" spans="1:9">
      <c r="A1320" s="52"/>
      <c r="B1320" s="1"/>
      <c r="C1320" s="1"/>
      <c r="D1320" s="189"/>
      <c r="E1320" s="187" t="e">
        <f>I1320*'CALIBRATION  suppl fig 2'!$Q$17</f>
        <v>#DIV/0!</v>
      </c>
      <c r="F1320" s="188" t="e">
        <f>(H1320*'CALIBRATION  suppl fig 2'!$Q$32+'CALIBRATION  suppl fig 2'!$Q$33)*ABS(B1320)*(1/'ESTIMATED CCS suppl fig 2 '!C1320+1/'CALIBRATION  suppl fig 2'!$D$5)^0.5</f>
        <v>#DIV/0!</v>
      </c>
      <c r="H1320" s="56">
        <f>D1320-0.001*'CALIBRATION  suppl fig 2'!$D$4*A1320^0.5</f>
        <v>0</v>
      </c>
      <c r="I1320" s="56" t="e">
        <f>H1320^'CALIBRATION  suppl fig 2'!$Q$15*ABS(B1320)*(1/'ESTIMATED CCS suppl fig 2 '!C1320+1/'CALIBRATION  suppl fig 2'!$D$5)^0.5</f>
        <v>#DIV/0!</v>
      </c>
    </row>
    <row r="1321" spans="1:9">
      <c r="A1321" s="52"/>
      <c r="B1321" s="1"/>
      <c r="C1321" s="1"/>
      <c r="D1321" s="189"/>
      <c r="E1321" s="187" t="e">
        <f>I1321*'CALIBRATION  suppl fig 2'!$Q$17</f>
        <v>#DIV/0!</v>
      </c>
      <c r="F1321" s="188" t="e">
        <f>(H1321*'CALIBRATION  suppl fig 2'!$Q$32+'CALIBRATION  suppl fig 2'!$Q$33)*ABS(B1321)*(1/'ESTIMATED CCS suppl fig 2 '!C1321+1/'CALIBRATION  suppl fig 2'!$D$5)^0.5</f>
        <v>#DIV/0!</v>
      </c>
      <c r="H1321" s="56">
        <f>D1321-0.001*'CALIBRATION  suppl fig 2'!$D$4*A1321^0.5</f>
        <v>0</v>
      </c>
      <c r="I1321" s="56" t="e">
        <f>H1321^'CALIBRATION  suppl fig 2'!$Q$15*ABS(B1321)*(1/'ESTIMATED CCS suppl fig 2 '!C1321+1/'CALIBRATION  suppl fig 2'!$D$5)^0.5</f>
        <v>#DIV/0!</v>
      </c>
    </row>
    <row r="1322" spans="1:9">
      <c r="A1322" s="52"/>
      <c r="B1322" s="1"/>
      <c r="C1322" s="1"/>
      <c r="D1322" s="189"/>
      <c r="E1322" s="187" t="e">
        <f>I1322*'CALIBRATION  suppl fig 2'!$Q$17</f>
        <v>#DIV/0!</v>
      </c>
      <c r="F1322" s="188" t="e">
        <f>(H1322*'CALIBRATION  suppl fig 2'!$Q$32+'CALIBRATION  suppl fig 2'!$Q$33)*ABS(B1322)*(1/'ESTIMATED CCS suppl fig 2 '!C1322+1/'CALIBRATION  suppl fig 2'!$D$5)^0.5</f>
        <v>#DIV/0!</v>
      </c>
      <c r="H1322" s="56">
        <f>D1322-0.001*'CALIBRATION  suppl fig 2'!$D$4*A1322^0.5</f>
        <v>0</v>
      </c>
      <c r="I1322" s="56" t="e">
        <f>H1322^'CALIBRATION  suppl fig 2'!$Q$15*ABS(B1322)*(1/'ESTIMATED CCS suppl fig 2 '!C1322+1/'CALIBRATION  suppl fig 2'!$D$5)^0.5</f>
        <v>#DIV/0!</v>
      </c>
    </row>
    <row r="1323" spans="1:9">
      <c r="A1323" s="52"/>
      <c r="B1323" s="1"/>
      <c r="C1323" s="1"/>
      <c r="D1323" s="189"/>
      <c r="E1323" s="187" t="e">
        <f>I1323*'CALIBRATION  suppl fig 2'!$Q$17</f>
        <v>#DIV/0!</v>
      </c>
      <c r="F1323" s="188" t="e">
        <f>(H1323*'CALIBRATION  suppl fig 2'!$Q$32+'CALIBRATION  suppl fig 2'!$Q$33)*ABS(B1323)*(1/'ESTIMATED CCS suppl fig 2 '!C1323+1/'CALIBRATION  suppl fig 2'!$D$5)^0.5</f>
        <v>#DIV/0!</v>
      </c>
      <c r="H1323" s="56">
        <f>D1323-0.001*'CALIBRATION  suppl fig 2'!$D$4*A1323^0.5</f>
        <v>0</v>
      </c>
      <c r="I1323" s="56" t="e">
        <f>H1323^'CALIBRATION  suppl fig 2'!$Q$15*ABS(B1323)*(1/'ESTIMATED CCS suppl fig 2 '!C1323+1/'CALIBRATION  suppl fig 2'!$D$5)^0.5</f>
        <v>#DIV/0!</v>
      </c>
    </row>
    <row r="1324" spans="1:9">
      <c r="A1324" s="52"/>
      <c r="B1324" s="1"/>
      <c r="C1324" s="1"/>
      <c r="D1324" s="189"/>
      <c r="E1324" s="187" t="e">
        <f>I1324*'CALIBRATION  suppl fig 2'!$Q$17</f>
        <v>#DIV/0!</v>
      </c>
      <c r="F1324" s="188" t="e">
        <f>(H1324*'CALIBRATION  suppl fig 2'!$Q$32+'CALIBRATION  suppl fig 2'!$Q$33)*ABS(B1324)*(1/'ESTIMATED CCS suppl fig 2 '!C1324+1/'CALIBRATION  suppl fig 2'!$D$5)^0.5</f>
        <v>#DIV/0!</v>
      </c>
      <c r="H1324" s="56">
        <f>D1324-0.001*'CALIBRATION  suppl fig 2'!$D$4*A1324^0.5</f>
        <v>0</v>
      </c>
      <c r="I1324" s="56" t="e">
        <f>H1324^'CALIBRATION  suppl fig 2'!$Q$15*ABS(B1324)*(1/'ESTIMATED CCS suppl fig 2 '!C1324+1/'CALIBRATION  suppl fig 2'!$D$5)^0.5</f>
        <v>#DIV/0!</v>
      </c>
    </row>
    <row r="1325" spans="1:9">
      <c r="A1325" s="52"/>
      <c r="B1325" s="1"/>
      <c r="C1325" s="1"/>
      <c r="D1325" s="189"/>
      <c r="E1325" s="187" t="e">
        <f>I1325*'CALIBRATION  suppl fig 2'!$Q$17</f>
        <v>#DIV/0!</v>
      </c>
      <c r="F1325" s="188" t="e">
        <f>(H1325*'CALIBRATION  suppl fig 2'!$Q$32+'CALIBRATION  suppl fig 2'!$Q$33)*ABS(B1325)*(1/'ESTIMATED CCS suppl fig 2 '!C1325+1/'CALIBRATION  suppl fig 2'!$D$5)^0.5</f>
        <v>#DIV/0!</v>
      </c>
      <c r="H1325" s="56">
        <f>D1325-0.001*'CALIBRATION  suppl fig 2'!$D$4*A1325^0.5</f>
        <v>0</v>
      </c>
      <c r="I1325" s="56" t="e">
        <f>H1325^'CALIBRATION  suppl fig 2'!$Q$15*ABS(B1325)*(1/'ESTIMATED CCS suppl fig 2 '!C1325+1/'CALIBRATION  suppl fig 2'!$D$5)^0.5</f>
        <v>#DIV/0!</v>
      </c>
    </row>
    <row r="1326" spans="1:9">
      <c r="A1326" s="52"/>
      <c r="B1326" s="1"/>
      <c r="C1326" s="1"/>
      <c r="D1326" s="189"/>
      <c r="E1326" s="187" t="e">
        <f>I1326*'CALIBRATION  suppl fig 2'!$Q$17</f>
        <v>#DIV/0!</v>
      </c>
      <c r="F1326" s="188" t="e">
        <f>(H1326*'CALIBRATION  suppl fig 2'!$Q$32+'CALIBRATION  suppl fig 2'!$Q$33)*ABS(B1326)*(1/'ESTIMATED CCS suppl fig 2 '!C1326+1/'CALIBRATION  suppl fig 2'!$D$5)^0.5</f>
        <v>#DIV/0!</v>
      </c>
      <c r="H1326" s="56">
        <f>D1326-0.001*'CALIBRATION  suppl fig 2'!$D$4*A1326^0.5</f>
        <v>0</v>
      </c>
      <c r="I1326" s="56" t="e">
        <f>H1326^'CALIBRATION  suppl fig 2'!$Q$15*ABS(B1326)*(1/'ESTIMATED CCS suppl fig 2 '!C1326+1/'CALIBRATION  suppl fig 2'!$D$5)^0.5</f>
        <v>#DIV/0!</v>
      </c>
    </row>
    <row r="1327" spans="1:9">
      <c r="A1327" s="52"/>
      <c r="B1327" s="1"/>
      <c r="C1327" s="1"/>
      <c r="D1327" s="189"/>
      <c r="E1327" s="187" t="e">
        <f>I1327*'CALIBRATION  suppl fig 2'!$Q$17</f>
        <v>#DIV/0!</v>
      </c>
      <c r="F1327" s="188" t="e">
        <f>(H1327*'CALIBRATION  suppl fig 2'!$Q$32+'CALIBRATION  suppl fig 2'!$Q$33)*ABS(B1327)*(1/'ESTIMATED CCS suppl fig 2 '!C1327+1/'CALIBRATION  suppl fig 2'!$D$5)^0.5</f>
        <v>#DIV/0!</v>
      </c>
      <c r="H1327" s="56">
        <f>D1327-0.001*'CALIBRATION  suppl fig 2'!$D$4*A1327^0.5</f>
        <v>0</v>
      </c>
      <c r="I1327" s="56" t="e">
        <f>H1327^'CALIBRATION  suppl fig 2'!$Q$15*ABS(B1327)*(1/'ESTIMATED CCS suppl fig 2 '!C1327+1/'CALIBRATION  suppl fig 2'!$D$5)^0.5</f>
        <v>#DIV/0!</v>
      </c>
    </row>
    <row r="1328" spans="1:9">
      <c r="A1328" s="52"/>
      <c r="B1328" s="1"/>
      <c r="C1328" s="1"/>
      <c r="D1328" s="189"/>
      <c r="E1328" s="187" t="e">
        <f>I1328*'CALIBRATION  suppl fig 2'!$Q$17</f>
        <v>#DIV/0!</v>
      </c>
      <c r="F1328" s="188" t="e">
        <f>(H1328*'CALIBRATION  suppl fig 2'!$Q$32+'CALIBRATION  suppl fig 2'!$Q$33)*ABS(B1328)*(1/'ESTIMATED CCS suppl fig 2 '!C1328+1/'CALIBRATION  suppl fig 2'!$D$5)^0.5</f>
        <v>#DIV/0!</v>
      </c>
      <c r="H1328" s="56">
        <f>D1328-0.001*'CALIBRATION  suppl fig 2'!$D$4*A1328^0.5</f>
        <v>0</v>
      </c>
      <c r="I1328" s="56" t="e">
        <f>H1328^'CALIBRATION  suppl fig 2'!$Q$15*ABS(B1328)*(1/'ESTIMATED CCS suppl fig 2 '!C1328+1/'CALIBRATION  suppl fig 2'!$D$5)^0.5</f>
        <v>#DIV/0!</v>
      </c>
    </row>
    <row r="1329" spans="1:9">
      <c r="A1329" s="52"/>
      <c r="B1329" s="1"/>
      <c r="C1329" s="1"/>
      <c r="D1329" s="189"/>
      <c r="E1329" s="187" t="e">
        <f>I1329*'CALIBRATION  suppl fig 2'!$Q$17</f>
        <v>#DIV/0!</v>
      </c>
      <c r="F1329" s="188" t="e">
        <f>(H1329*'CALIBRATION  suppl fig 2'!$Q$32+'CALIBRATION  suppl fig 2'!$Q$33)*ABS(B1329)*(1/'ESTIMATED CCS suppl fig 2 '!C1329+1/'CALIBRATION  suppl fig 2'!$D$5)^0.5</f>
        <v>#DIV/0!</v>
      </c>
      <c r="H1329" s="56">
        <f>D1329-0.001*'CALIBRATION  suppl fig 2'!$D$4*A1329^0.5</f>
        <v>0</v>
      </c>
      <c r="I1329" s="56" t="e">
        <f>H1329^'CALIBRATION  suppl fig 2'!$Q$15*ABS(B1329)*(1/'ESTIMATED CCS suppl fig 2 '!C1329+1/'CALIBRATION  suppl fig 2'!$D$5)^0.5</f>
        <v>#DIV/0!</v>
      </c>
    </row>
    <row r="1330" spans="1:9">
      <c r="A1330" s="52"/>
      <c r="B1330" s="1"/>
      <c r="C1330" s="1"/>
      <c r="D1330" s="189"/>
      <c r="E1330" s="187" t="e">
        <f>I1330*'CALIBRATION  suppl fig 2'!$Q$17</f>
        <v>#DIV/0!</v>
      </c>
      <c r="F1330" s="188" t="e">
        <f>(H1330*'CALIBRATION  suppl fig 2'!$Q$32+'CALIBRATION  suppl fig 2'!$Q$33)*ABS(B1330)*(1/'ESTIMATED CCS suppl fig 2 '!C1330+1/'CALIBRATION  suppl fig 2'!$D$5)^0.5</f>
        <v>#DIV/0!</v>
      </c>
      <c r="H1330" s="56">
        <f>D1330-0.001*'CALIBRATION  suppl fig 2'!$D$4*A1330^0.5</f>
        <v>0</v>
      </c>
      <c r="I1330" s="56" t="e">
        <f>H1330^'CALIBRATION  suppl fig 2'!$Q$15*ABS(B1330)*(1/'ESTIMATED CCS suppl fig 2 '!C1330+1/'CALIBRATION  suppl fig 2'!$D$5)^0.5</f>
        <v>#DIV/0!</v>
      </c>
    </row>
    <row r="1331" spans="1:9">
      <c r="A1331" s="52"/>
      <c r="B1331" s="1"/>
      <c r="C1331" s="1"/>
      <c r="D1331" s="189"/>
      <c r="E1331" s="187" t="e">
        <f>I1331*'CALIBRATION  suppl fig 2'!$Q$17</f>
        <v>#DIV/0!</v>
      </c>
      <c r="F1331" s="188" t="e">
        <f>(H1331*'CALIBRATION  suppl fig 2'!$Q$32+'CALIBRATION  suppl fig 2'!$Q$33)*ABS(B1331)*(1/'ESTIMATED CCS suppl fig 2 '!C1331+1/'CALIBRATION  suppl fig 2'!$D$5)^0.5</f>
        <v>#DIV/0!</v>
      </c>
      <c r="H1331" s="56">
        <f>D1331-0.001*'CALIBRATION  suppl fig 2'!$D$4*A1331^0.5</f>
        <v>0</v>
      </c>
      <c r="I1331" s="56" t="e">
        <f>H1331^'CALIBRATION  suppl fig 2'!$Q$15*ABS(B1331)*(1/'ESTIMATED CCS suppl fig 2 '!C1331+1/'CALIBRATION  suppl fig 2'!$D$5)^0.5</f>
        <v>#DIV/0!</v>
      </c>
    </row>
    <row r="1332" spans="1:9">
      <c r="A1332" s="52"/>
      <c r="B1332" s="1"/>
      <c r="C1332" s="1"/>
      <c r="D1332" s="189"/>
      <c r="E1332" s="187" t="e">
        <f>I1332*'CALIBRATION  suppl fig 2'!$Q$17</f>
        <v>#DIV/0!</v>
      </c>
      <c r="F1332" s="188" t="e">
        <f>(H1332*'CALIBRATION  suppl fig 2'!$Q$32+'CALIBRATION  suppl fig 2'!$Q$33)*ABS(B1332)*(1/'ESTIMATED CCS suppl fig 2 '!C1332+1/'CALIBRATION  suppl fig 2'!$D$5)^0.5</f>
        <v>#DIV/0!</v>
      </c>
      <c r="H1332" s="56">
        <f>D1332-0.001*'CALIBRATION  suppl fig 2'!$D$4*A1332^0.5</f>
        <v>0</v>
      </c>
      <c r="I1332" s="56" t="e">
        <f>H1332^'CALIBRATION  suppl fig 2'!$Q$15*ABS(B1332)*(1/'ESTIMATED CCS suppl fig 2 '!C1332+1/'CALIBRATION  suppl fig 2'!$D$5)^0.5</f>
        <v>#DIV/0!</v>
      </c>
    </row>
    <row r="1333" spans="1:9">
      <c r="A1333" s="52"/>
      <c r="B1333" s="1"/>
      <c r="C1333" s="1"/>
      <c r="D1333" s="189"/>
      <c r="E1333" s="187" t="e">
        <f>I1333*'CALIBRATION  suppl fig 2'!$Q$17</f>
        <v>#DIV/0!</v>
      </c>
      <c r="F1333" s="188" t="e">
        <f>(H1333*'CALIBRATION  suppl fig 2'!$Q$32+'CALIBRATION  suppl fig 2'!$Q$33)*ABS(B1333)*(1/'ESTIMATED CCS suppl fig 2 '!C1333+1/'CALIBRATION  suppl fig 2'!$D$5)^0.5</f>
        <v>#DIV/0!</v>
      </c>
      <c r="H1333" s="56">
        <f>D1333-0.001*'CALIBRATION  suppl fig 2'!$D$4*A1333^0.5</f>
        <v>0</v>
      </c>
      <c r="I1333" s="56" t="e">
        <f>H1333^'CALIBRATION  suppl fig 2'!$Q$15*ABS(B1333)*(1/'ESTIMATED CCS suppl fig 2 '!C1333+1/'CALIBRATION  suppl fig 2'!$D$5)^0.5</f>
        <v>#DIV/0!</v>
      </c>
    </row>
    <row r="1334" spans="1:9">
      <c r="A1334" s="52"/>
      <c r="B1334" s="1"/>
      <c r="C1334" s="1"/>
      <c r="D1334" s="189"/>
      <c r="E1334" s="187" t="e">
        <f>I1334*'CALIBRATION  suppl fig 2'!$Q$17</f>
        <v>#DIV/0!</v>
      </c>
      <c r="F1334" s="188" t="e">
        <f>(H1334*'CALIBRATION  suppl fig 2'!$Q$32+'CALIBRATION  suppl fig 2'!$Q$33)*ABS(B1334)*(1/'ESTIMATED CCS suppl fig 2 '!C1334+1/'CALIBRATION  suppl fig 2'!$D$5)^0.5</f>
        <v>#DIV/0!</v>
      </c>
      <c r="H1334" s="56">
        <f>D1334-0.001*'CALIBRATION  suppl fig 2'!$D$4*A1334^0.5</f>
        <v>0</v>
      </c>
      <c r="I1334" s="56" t="e">
        <f>H1334^'CALIBRATION  suppl fig 2'!$Q$15*ABS(B1334)*(1/'ESTIMATED CCS suppl fig 2 '!C1334+1/'CALIBRATION  suppl fig 2'!$D$5)^0.5</f>
        <v>#DIV/0!</v>
      </c>
    </row>
    <row r="1335" spans="1:9">
      <c r="A1335" s="52"/>
      <c r="B1335" s="1"/>
      <c r="C1335" s="1"/>
      <c r="D1335" s="189"/>
      <c r="E1335" s="187" t="e">
        <f>I1335*'CALIBRATION  suppl fig 2'!$Q$17</f>
        <v>#DIV/0!</v>
      </c>
      <c r="F1335" s="188" t="e">
        <f>(H1335*'CALIBRATION  suppl fig 2'!$Q$32+'CALIBRATION  suppl fig 2'!$Q$33)*ABS(B1335)*(1/'ESTIMATED CCS suppl fig 2 '!C1335+1/'CALIBRATION  suppl fig 2'!$D$5)^0.5</f>
        <v>#DIV/0!</v>
      </c>
      <c r="H1335" s="56">
        <f>D1335-0.001*'CALIBRATION  suppl fig 2'!$D$4*A1335^0.5</f>
        <v>0</v>
      </c>
      <c r="I1335" s="56" t="e">
        <f>H1335^'CALIBRATION  suppl fig 2'!$Q$15*ABS(B1335)*(1/'ESTIMATED CCS suppl fig 2 '!C1335+1/'CALIBRATION  suppl fig 2'!$D$5)^0.5</f>
        <v>#DIV/0!</v>
      </c>
    </row>
    <row r="1336" spans="1:9">
      <c r="A1336" s="52"/>
      <c r="B1336" s="1"/>
      <c r="C1336" s="1"/>
      <c r="D1336" s="189"/>
      <c r="E1336" s="187" t="e">
        <f>I1336*'CALIBRATION  suppl fig 2'!$Q$17</f>
        <v>#DIV/0!</v>
      </c>
      <c r="F1336" s="188" t="e">
        <f>(H1336*'CALIBRATION  suppl fig 2'!$Q$32+'CALIBRATION  suppl fig 2'!$Q$33)*ABS(B1336)*(1/'ESTIMATED CCS suppl fig 2 '!C1336+1/'CALIBRATION  suppl fig 2'!$D$5)^0.5</f>
        <v>#DIV/0!</v>
      </c>
      <c r="H1336" s="56">
        <f>D1336-0.001*'CALIBRATION  suppl fig 2'!$D$4*A1336^0.5</f>
        <v>0</v>
      </c>
      <c r="I1336" s="56" t="e">
        <f>H1336^'CALIBRATION  suppl fig 2'!$Q$15*ABS(B1336)*(1/'ESTIMATED CCS suppl fig 2 '!C1336+1/'CALIBRATION  suppl fig 2'!$D$5)^0.5</f>
        <v>#DIV/0!</v>
      </c>
    </row>
    <row r="1337" spans="1:9">
      <c r="A1337" s="52"/>
      <c r="B1337" s="1"/>
      <c r="C1337" s="1"/>
      <c r="D1337" s="189"/>
      <c r="E1337" s="187" t="e">
        <f>I1337*'CALIBRATION  suppl fig 2'!$Q$17</f>
        <v>#DIV/0!</v>
      </c>
      <c r="F1337" s="188" t="e">
        <f>(H1337*'CALIBRATION  suppl fig 2'!$Q$32+'CALIBRATION  suppl fig 2'!$Q$33)*ABS(B1337)*(1/'ESTIMATED CCS suppl fig 2 '!C1337+1/'CALIBRATION  suppl fig 2'!$D$5)^0.5</f>
        <v>#DIV/0!</v>
      </c>
      <c r="H1337" s="56">
        <f>D1337-0.001*'CALIBRATION  suppl fig 2'!$D$4*A1337^0.5</f>
        <v>0</v>
      </c>
      <c r="I1337" s="56" t="e">
        <f>H1337^'CALIBRATION  suppl fig 2'!$Q$15*ABS(B1337)*(1/'ESTIMATED CCS suppl fig 2 '!C1337+1/'CALIBRATION  suppl fig 2'!$D$5)^0.5</f>
        <v>#DIV/0!</v>
      </c>
    </row>
    <row r="1338" spans="1:9">
      <c r="A1338" s="52"/>
      <c r="B1338" s="1"/>
      <c r="C1338" s="1"/>
      <c r="D1338" s="189"/>
      <c r="E1338" s="187" t="e">
        <f>I1338*'CALIBRATION  suppl fig 2'!$Q$17</f>
        <v>#DIV/0!</v>
      </c>
      <c r="F1338" s="188" t="e">
        <f>(H1338*'CALIBRATION  suppl fig 2'!$Q$32+'CALIBRATION  suppl fig 2'!$Q$33)*ABS(B1338)*(1/'ESTIMATED CCS suppl fig 2 '!C1338+1/'CALIBRATION  suppl fig 2'!$D$5)^0.5</f>
        <v>#DIV/0!</v>
      </c>
      <c r="H1338" s="56">
        <f>D1338-0.001*'CALIBRATION  suppl fig 2'!$D$4*A1338^0.5</f>
        <v>0</v>
      </c>
      <c r="I1338" s="56" t="e">
        <f>H1338^'CALIBRATION  suppl fig 2'!$Q$15*ABS(B1338)*(1/'ESTIMATED CCS suppl fig 2 '!C1338+1/'CALIBRATION  suppl fig 2'!$D$5)^0.5</f>
        <v>#DIV/0!</v>
      </c>
    </row>
    <row r="1339" spans="1:9">
      <c r="A1339" s="52"/>
      <c r="B1339" s="1"/>
      <c r="C1339" s="1"/>
      <c r="D1339" s="189"/>
      <c r="E1339" s="187" t="e">
        <f>I1339*'CALIBRATION  suppl fig 2'!$Q$17</f>
        <v>#DIV/0!</v>
      </c>
      <c r="F1339" s="188" t="e">
        <f>(H1339*'CALIBRATION  suppl fig 2'!$Q$32+'CALIBRATION  suppl fig 2'!$Q$33)*ABS(B1339)*(1/'ESTIMATED CCS suppl fig 2 '!C1339+1/'CALIBRATION  suppl fig 2'!$D$5)^0.5</f>
        <v>#DIV/0!</v>
      </c>
      <c r="H1339" s="56">
        <f>D1339-0.001*'CALIBRATION  suppl fig 2'!$D$4*A1339^0.5</f>
        <v>0</v>
      </c>
      <c r="I1339" s="56" t="e">
        <f>H1339^'CALIBRATION  suppl fig 2'!$Q$15*ABS(B1339)*(1/'ESTIMATED CCS suppl fig 2 '!C1339+1/'CALIBRATION  suppl fig 2'!$D$5)^0.5</f>
        <v>#DIV/0!</v>
      </c>
    </row>
    <row r="1340" spans="1:9">
      <c r="A1340" s="52"/>
      <c r="B1340" s="1"/>
      <c r="C1340" s="1"/>
      <c r="D1340" s="189"/>
      <c r="E1340" s="187" t="e">
        <f>I1340*'CALIBRATION  suppl fig 2'!$Q$17</f>
        <v>#DIV/0!</v>
      </c>
      <c r="F1340" s="188" t="e">
        <f>(H1340*'CALIBRATION  suppl fig 2'!$Q$32+'CALIBRATION  suppl fig 2'!$Q$33)*ABS(B1340)*(1/'ESTIMATED CCS suppl fig 2 '!C1340+1/'CALIBRATION  suppl fig 2'!$D$5)^0.5</f>
        <v>#DIV/0!</v>
      </c>
      <c r="H1340" s="56">
        <f>D1340-0.001*'CALIBRATION  suppl fig 2'!$D$4*A1340^0.5</f>
        <v>0</v>
      </c>
      <c r="I1340" s="56" t="e">
        <f>H1340^'CALIBRATION  suppl fig 2'!$Q$15*ABS(B1340)*(1/'ESTIMATED CCS suppl fig 2 '!C1340+1/'CALIBRATION  suppl fig 2'!$D$5)^0.5</f>
        <v>#DIV/0!</v>
      </c>
    </row>
    <row r="1341" spans="1:9">
      <c r="A1341" s="52"/>
      <c r="B1341" s="1"/>
      <c r="C1341" s="1"/>
      <c r="D1341" s="189"/>
      <c r="E1341" s="187" t="e">
        <f>I1341*'CALIBRATION  suppl fig 2'!$Q$17</f>
        <v>#DIV/0!</v>
      </c>
      <c r="F1341" s="188" t="e">
        <f>(H1341*'CALIBRATION  suppl fig 2'!$Q$32+'CALIBRATION  suppl fig 2'!$Q$33)*ABS(B1341)*(1/'ESTIMATED CCS suppl fig 2 '!C1341+1/'CALIBRATION  suppl fig 2'!$D$5)^0.5</f>
        <v>#DIV/0!</v>
      </c>
      <c r="H1341" s="56">
        <f>D1341-0.001*'CALIBRATION  suppl fig 2'!$D$4*A1341^0.5</f>
        <v>0</v>
      </c>
      <c r="I1341" s="56" t="e">
        <f>H1341^'CALIBRATION  suppl fig 2'!$Q$15*ABS(B1341)*(1/'ESTIMATED CCS suppl fig 2 '!C1341+1/'CALIBRATION  suppl fig 2'!$D$5)^0.5</f>
        <v>#DIV/0!</v>
      </c>
    </row>
    <row r="1342" spans="1:9">
      <c r="A1342" s="52"/>
      <c r="B1342" s="1"/>
      <c r="C1342" s="1"/>
      <c r="D1342" s="189"/>
      <c r="E1342" s="187" t="e">
        <f>I1342*'CALIBRATION  suppl fig 2'!$Q$17</f>
        <v>#DIV/0!</v>
      </c>
      <c r="F1342" s="188" t="e">
        <f>(H1342*'CALIBRATION  suppl fig 2'!$Q$32+'CALIBRATION  suppl fig 2'!$Q$33)*ABS(B1342)*(1/'ESTIMATED CCS suppl fig 2 '!C1342+1/'CALIBRATION  suppl fig 2'!$D$5)^0.5</f>
        <v>#DIV/0!</v>
      </c>
      <c r="H1342" s="56">
        <f>D1342-0.001*'CALIBRATION  suppl fig 2'!$D$4*A1342^0.5</f>
        <v>0</v>
      </c>
      <c r="I1342" s="56" t="e">
        <f>H1342^'CALIBRATION  suppl fig 2'!$Q$15*ABS(B1342)*(1/'ESTIMATED CCS suppl fig 2 '!C1342+1/'CALIBRATION  suppl fig 2'!$D$5)^0.5</f>
        <v>#DIV/0!</v>
      </c>
    </row>
    <row r="1343" spans="1:9">
      <c r="A1343" s="52"/>
      <c r="B1343" s="1"/>
      <c r="C1343" s="1"/>
      <c r="D1343" s="189"/>
      <c r="E1343" s="187" t="e">
        <f>I1343*'CALIBRATION  suppl fig 2'!$Q$17</f>
        <v>#DIV/0!</v>
      </c>
      <c r="F1343" s="188" t="e">
        <f>(H1343*'CALIBRATION  suppl fig 2'!$Q$32+'CALIBRATION  suppl fig 2'!$Q$33)*ABS(B1343)*(1/'ESTIMATED CCS suppl fig 2 '!C1343+1/'CALIBRATION  suppl fig 2'!$D$5)^0.5</f>
        <v>#DIV/0!</v>
      </c>
      <c r="H1343" s="56">
        <f>D1343-0.001*'CALIBRATION  suppl fig 2'!$D$4*A1343^0.5</f>
        <v>0</v>
      </c>
      <c r="I1343" s="56" t="e">
        <f>H1343^'CALIBRATION  suppl fig 2'!$Q$15*ABS(B1343)*(1/'ESTIMATED CCS suppl fig 2 '!C1343+1/'CALIBRATION  suppl fig 2'!$D$5)^0.5</f>
        <v>#DIV/0!</v>
      </c>
    </row>
    <row r="1344" spans="1:9">
      <c r="A1344" s="52"/>
      <c r="B1344" s="1"/>
      <c r="C1344" s="1"/>
      <c r="D1344" s="189"/>
      <c r="E1344" s="187" t="e">
        <f>I1344*'CALIBRATION  suppl fig 2'!$Q$17</f>
        <v>#DIV/0!</v>
      </c>
      <c r="F1344" s="188" t="e">
        <f>(H1344*'CALIBRATION  suppl fig 2'!$Q$32+'CALIBRATION  suppl fig 2'!$Q$33)*ABS(B1344)*(1/'ESTIMATED CCS suppl fig 2 '!C1344+1/'CALIBRATION  suppl fig 2'!$D$5)^0.5</f>
        <v>#DIV/0!</v>
      </c>
      <c r="H1344" s="56">
        <f>D1344-0.001*'CALIBRATION  suppl fig 2'!$D$4*A1344^0.5</f>
        <v>0</v>
      </c>
      <c r="I1344" s="56" t="e">
        <f>H1344^'CALIBRATION  suppl fig 2'!$Q$15*ABS(B1344)*(1/'ESTIMATED CCS suppl fig 2 '!C1344+1/'CALIBRATION  suppl fig 2'!$D$5)^0.5</f>
        <v>#DIV/0!</v>
      </c>
    </row>
    <row r="1345" spans="1:9">
      <c r="A1345" s="52"/>
      <c r="B1345" s="1"/>
      <c r="C1345" s="1"/>
      <c r="D1345" s="189"/>
      <c r="E1345" s="187" t="e">
        <f>I1345*'CALIBRATION  suppl fig 2'!$Q$17</f>
        <v>#DIV/0!</v>
      </c>
      <c r="F1345" s="188" t="e">
        <f>(H1345*'CALIBRATION  suppl fig 2'!$Q$32+'CALIBRATION  suppl fig 2'!$Q$33)*ABS(B1345)*(1/'ESTIMATED CCS suppl fig 2 '!C1345+1/'CALIBRATION  suppl fig 2'!$D$5)^0.5</f>
        <v>#DIV/0!</v>
      </c>
      <c r="H1345" s="56">
        <f>D1345-0.001*'CALIBRATION  suppl fig 2'!$D$4*A1345^0.5</f>
        <v>0</v>
      </c>
      <c r="I1345" s="56" t="e">
        <f>H1345^'CALIBRATION  suppl fig 2'!$Q$15*ABS(B1345)*(1/'ESTIMATED CCS suppl fig 2 '!C1345+1/'CALIBRATION  suppl fig 2'!$D$5)^0.5</f>
        <v>#DIV/0!</v>
      </c>
    </row>
    <row r="1346" spans="1:9">
      <c r="A1346" s="52"/>
      <c r="B1346" s="1"/>
      <c r="C1346" s="1"/>
      <c r="D1346" s="189"/>
      <c r="E1346" s="187" t="e">
        <f>I1346*'CALIBRATION  suppl fig 2'!$Q$17</f>
        <v>#DIV/0!</v>
      </c>
      <c r="F1346" s="188" t="e">
        <f>(H1346*'CALIBRATION  suppl fig 2'!$Q$32+'CALIBRATION  suppl fig 2'!$Q$33)*ABS(B1346)*(1/'ESTIMATED CCS suppl fig 2 '!C1346+1/'CALIBRATION  suppl fig 2'!$D$5)^0.5</f>
        <v>#DIV/0!</v>
      </c>
      <c r="H1346" s="56">
        <f>D1346-0.001*'CALIBRATION  suppl fig 2'!$D$4*A1346^0.5</f>
        <v>0</v>
      </c>
      <c r="I1346" s="56" t="e">
        <f>H1346^'CALIBRATION  suppl fig 2'!$Q$15*ABS(B1346)*(1/'ESTIMATED CCS suppl fig 2 '!C1346+1/'CALIBRATION  suppl fig 2'!$D$5)^0.5</f>
        <v>#DIV/0!</v>
      </c>
    </row>
    <row r="1347" spans="1:9">
      <c r="A1347" s="52"/>
      <c r="B1347" s="1"/>
      <c r="C1347" s="1"/>
      <c r="D1347" s="189"/>
      <c r="E1347" s="187" t="e">
        <f>I1347*'CALIBRATION  suppl fig 2'!$Q$17</f>
        <v>#DIV/0!</v>
      </c>
      <c r="F1347" s="188" t="e">
        <f>(H1347*'CALIBRATION  suppl fig 2'!$Q$32+'CALIBRATION  suppl fig 2'!$Q$33)*ABS(B1347)*(1/'ESTIMATED CCS suppl fig 2 '!C1347+1/'CALIBRATION  suppl fig 2'!$D$5)^0.5</f>
        <v>#DIV/0!</v>
      </c>
      <c r="H1347" s="56">
        <f>D1347-0.001*'CALIBRATION  suppl fig 2'!$D$4*A1347^0.5</f>
        <v>0</v>
      </c>
      <c r="I1347" s="56" t="e">
        <f>H1347^'CALIBRATION  suppl fig 2'!$Q$15*ABS(B1347)*(1/'ESTIMATED CCS suppl fig 2 '!C1347+1/'CALIBRATION  suppl fig 2'!$D$5)^0.5</f>
        <v>#DIV/0!</v>
      </c>
    </row>
    <row r="1348" spans="1:9">
      <c r="A1348" s="52"/>
      <c r="B1348" s="1"/>
      <c r="C1348" s="1"/>
      <c r="D1348" s="189"/>
      <c r="E1348" s="187" t="e">
        <f>I1348*'CALIBRATION  suppl fig 2'!$Q$17</f>
        <v>#DIV/0!</v>
      </c>
      <c r="F1348" s="188" t="e">
        <f>(H1348*'CALIBRATION  suppl fig 2'!$Q$32+'CALIBRATION  suppl fig 2'!$Q$33)*ABS(B1348)*(1/'ESTIMATED CCS suppl fig 2 '!C1348+1/'CALIBRATION  suppl fig 2'!$D$5)^0.5</f>
        <v>#DIV/0!</v>
      </c>
      <c r="H1348" s="56">
        <f>D1348-0.001*'CALIBRATION  suppl fig 2'!$D$4*A1348^0.5</f>
        <v>0</v>
      </c>
      <c r="I1348" s="56" t="e">
        <f>H1348^'CALIBRATION  suppl fig 2'!$Q$15*ABS(B1348)*(1/'ESTIMATED CCS suppl fig 2 '!C1348+1/'CALIBRATION  suppl fig 2'!$D$5)^0.5</f>
        <v>#DIV/0!</v>
      </c>
    </row>
    <row r="1349" spans="1:9">
      <c r="A1349" s="52"/>
      <c r="B1349" s="1"/>
      <c r="C1349" s="1"/>
      <c r="D1349" s="189"/>
      <c r="E1349" s="187" t="e">
        <f>I1349*'CALIBRATION  suppl fig 2'!$Q$17</f>
        <v>#DIV/0!</v>
      </c>
      <c r="F1349" s="188" t="e">
        <f>(H1349*'CALIBRATION  suppl fig 2'!$Q$32+'CALIBRATION  suppl fig 2'!$Q$33)*ABS(B1349)*(1/'ESTIMATED CCS suppl fig 2 '!C1349+1/'CALIBRATION  suppl fig 2'!$D$5)^0.5</f>
        <v>#DIV/0!</v>
      </c>
      <c r="H1349" s="56">
        <f>D1349-0.001*'CALIBRATION  suppl fig 2'!$D$4*A1349^0.5</f>
        <v>0</v>
      </c>
      <c r="I1349" s="56" t="e">
        <f>H1349^'CALIBRATION  suppl fig 2'!$Q$15*ABS(B1349)*(1/'ESTIMATED CCS suppl fig 2 '!C1349+1/'CALIBRATION  suppl fig 2'!$D$5)^0.5</f>
        <v>#DIV/0!</v>
      </c>
    </row>
    <row r="1350" spans="1:9">
      <c r="A1350" s="52"/>
      <c r="B1350" s="1"/>
      <c r="C1350" s="1"/>
      <c r="D1350" s="189"/>
      <c r="E1350" s="187" t="e">
        <f>I1350*'CALIBRATION  suppl fig 2'!$Q$17</f>
        <v>#DIV/0!</v>
      </c>
      <c r="F1350" s="188" t="e">
        <f>(H1350*'CALIBRATION  suppl fig 2'!$Q$32+'CALIBRATION  suppl fig 2'!$Q$33)*ABS(B1350)*(1/'ESTIMATED CCS suppl fig 2 '!C1350+1/'CALIBRATION  suppl fig 2'!$D$5)^0.5</f>
        <v>#DIV/0!</v>
      </c>
      <c r="H1350" s="56">
        <f>D1350-0.001*'CALIBRATION  suppl fig 2'!$D$4*A1350^0.5</f>
        <v>0</v>
      </c>
      <c r="I1350" s="56" t="e">
        <f>H1350^'CALIBRATION  suppl fig 2'!$Q$15*ABS(B1350)*(1/'ESTIMATED CCS suppl fig 2 '!C1350+1/'CALIBRATION  suppl fig 2'!$D$5)^0.5</f>
        <v>#DIV/0!</v>
      </c>
    </row>
    <row r="1351" spans="1:9">
      <c r="A1351" s="52"/>
      <c r="B1351" s="1"/>
      <c r="C1351" s="1"/>
      <c r="D1351" s="189"/>
      <c r="E1351" s="187" t="e">
        <f>I1351*'CALIBRATION  suppl fig 2'!$Q$17</f>
        <v>#DIV/0!</v>
      </c>
      <c r="F1351" s="188" t="e">
        <f>(H1351*'CALIBRATION  suppl fig 2'!$Q$32+'CALIBRATION  suppl fig 2'!$Q$33)*ABS(B1351)*(1/'ESTIMATED CCS suppl fig 2 '!C1351+1/'CALIBRATION  suppl fig 2'!$D$5)^0.5</f>
        <v>#DIV/0!</v>
      </c>
      <c r="H1351" s="56">
        <f>D1351-0.001*'CALIBRATION  suppl fig 2'!$D$4*A1351^0.5</f>
        <v>0</v>
      </c>
      <c r="I1351" s="56" t="e">
        <f>H1351^'CALIBRATION  suppl fig 2'!$Q$15*ABS(B1351)*(1/'ESTIMATED CCS suppl fig 2 '!C1351+1/'CALIBRATION  suppl fig 2'!$D$5)^0.5</f>
        <v>#DIV/0!</v>
      </c>
    </row>
    <row r="1352" spans="1:9">
      <c r="A1352" s="52"/>
      <c r="B1352" s="1"/>
      <c r="C1352" s="1"/>
      <c r="D1352" s="189"/>
      <c r="E1352" s="187" t="e">
        <f>I1352*'CALIBRATION  suppl fig 2'!$Q$17</f>
        <v>#DIV/0!</v>
      </c>
      <c r="F1352" s="188" t="e">
        <f>(H1352*'CALIBRATION  suppl fig 2'!$Q$32+'CALIBRATION  suppl fig 2'!$Q$33)*ABS(B1352)*(1/'ESTIMATED CCS suppl fig 2 '!C1352+1/'CALIBRATION  suppl fig 2'!$D$5)^0.5</f>
        <v>#DIV/0!</v>
      </c>
      <c r="H1352" s="56">
        <f>D1352-0.001*'CALIBRATION  suppl fig 2'!$D$4*A1352^0.5</f>
        <v>0</v>
      </c>
      <c r="I1352" s="56" t="e">
        <f>H1352^'CALIBRATION  suppl fig 2'!$Q$15*ABS(B1352)*(1/'ESTIMATED CCS suppl fig 2 '!C1352+1/'CALIBRATION  suppl fig 2'!$D$5)^0.5</f>
        <v>#DIV/0!</v>
      </c>
    </row>
    <row r="1353" spans="1:9">
      <c r="A1353" s="52"/>
      <c r="B1353" s="1"/>
      <c r="C1353" s="1"/>
      <c r="D1353" s="189"/>
      <c r="E1353" s="187" t="e">
        <f>I1353*'CALIBRATION  suppl fig 2'!$Q$17</f>
        <v>#DIV/0!</v>
      </c>
      <c r="F1353" s="188" t="e">
        <f>(H1353*'CALIBRATION  suppl fig 2'!$Q$32+'CALIBRATION  suppl fig 2'!$Q$33)*ABS(B1353)*(1/'ESTIMATED CCS suppl fig 2 '!C1353+1/'CALIBRATION  suppl fig 2'!$D$5)^0.5</f>
        <v>#DIV/0!</v>
      </c>
      <c r="H1353" s="56">
        <f>D1353-0.001*'CALIBRATION  suppl fig 2'!$D$4*A1353^0.5</f>
        <v>0</v>
      </c>
      <c r="I1353" s="56" t="e">
        <f>H1353^'CALIBRATION  suppl fig 2'!$Q$15*ABS(B1353)*(1/'ESTIMATED CCS suppl fig 2 '!C1353+1/'CALIBRATION  suppl fig 2'!$D$5)^0.5</f>
        <v>#DIV/0!</v>
      </c>
    </row>
    <row r="1354" spans="1:9">
      <c r="A1354" s="52"/>
      <c r="B1354" s="1"/>
      <c r="C1354" s="1"/>
      <c r="D1354" s="189"/>
      <c r="E1354" s="187" t="e">
        <f>I1354*'CALIBRATION  suppl fig 2'!$Q$17</f>
        <v>#DIV/0!</v>
      </c>
      <c r="F1354" s="188" t="e">
        <f>(H1354*'CALIBRATION  suppl fig 2'!$Q$32+'CALIBRATION  suppl fig 2'!$Q$33)*ABS(B1354)*(1/'ESTIMATED CCS suppl fig 2 '!C1354+1/'CALIBRATION  suppl fig 2'!$D$5)^0.5</f>
        <v>#DIV/0!</v>
      </c>
      <c r="H1354" s="56">
        <f>D1354-0.001*'CALIBRATION  suppl fig 2'!$D$4*A1354^0.5</f>
        <v>0</v>
      </c>
      <c r="I1354" s="56" t="e">
        <f>H1354^'CALIBRATION  suppl fig 2'!$Q$15*ABS(B1354)*(1/'ESTIMATED CCS suppl fig 2 '!C1354+1/'CALIBRATION  suppl fig 2'!$D$5)^0.5</f>
        <v>#DIV/0!</v>
      </c>
    </row>
    <row r="1355" spans="1:9">
      <c r="A1355" s="52"/>
      <c r="B1355" s="1"/>
      <c r="C1355" s="1"/>
      <c r="D1355" s="189"/>
      <c r="E1355" s="187" t="e">
        <f>I1355*'CALIBRATION  suppl fig 2'!$Q$17</f>
        <v>#DIV/0!</v>
      </c>
      <c r="F1355" s="188" t="e">
        <f>(H1355*'CALIBRATION  suppl fig 2'!$Q$32+'CALIBRATION  suppl fig 2'!$Q$33)*ABS(B1355)*(1/'ESTIMATED CCS suppl fig 2 '!C1355+1/'CALIBRATION  suppl fig 2'!$D$5)^0.5</f>
        <v>#DIV/0!</v>
      </c>
      <c r="H1355" s="56">
        <f>D1355-0.001*'CALIBRATION  suppl fig 2'!$D$4*A1355^0.5</f>
        <v>0</v>
      </c>
      <c r="I1355" s="56" t="e">
        <f>H1355^'CALIBRATION  suppl fig 2'!$Q$15*ABS(B1355)*(1/'ESTIMATED CCS suppl fig 2 '!C1355+1/'CALIBRATION  suppl fig 2'!$D$5)^0.5</f>
        <v>#DIV/0!</v>
      </c>
    </row>
    <row r="1356" spans="1:9">
      <c r="A1356" s="52"/>
      <c r="B1356" s="1"/>
      <c r="C1356" s="1"/>
      <c r="D1356" s="189"/>
      <c r="E1356" s="187" t="e">
        <f>I1356*'CALIBRATION  suppl fig 2'!$Q$17</f>
        <v>#DIV/0!</v>
      </c>
      <c r="F1356" s="188" t="e">
        <f>(H1356*'CALIBRATION  suppl fig 2'!$Q$32+'CALIBRATION  suppl fig 2'!$Q$33)*ABS(B1356)*(1/'ESTIMATED CCS suppl fig 2 '!C1356+1/'CALIBRATION  suppl fig 2'!$D$5)^0.5</f>
        <v>#DIV/0!</v>
      </c>
      <c r="H1356" s="56">
        <f>D1356-0.001*'CALIBRATION  suppl fig 2'!$D$4*A1356^0.5</f>
        <v>0</v>
      </c>
      <c r="I1356" s="56" t="e">
        <f>H1356^'CALIBRATION  suppl fig 2'!$Q$15*ABS(B1356)*(1/'ESTIMATED CCS suppl fig 2 '!C1356+1/'CALIBRATION  suppl fig 2'!$D$5)^0.5</f>
        <v>#DIV/0!</v>
      </c>
    </row>
    <row r="1357" spans="1:9">
      <c r="A1357" s="52"/>
      <c r="B1357" s="1"/>
      <c r="C1357" s="1"/>
      <c r="D1357" s="189"/>
      <c r="E1357" s="187" t="e">
        <f>I1357*'CALIBRATION  suppl fig 2'!$Q$17</f>
        <v>#DIV/0!</v>
      </c>
      <c r="F1357" s="188" t="e">
        <f>(H1357*'CALIBRATION  suppl fig 2'!$Q$32+'CALIBRATION  suppl fig 2'!$Q$33)*ABS(B1357)*(1/'ESTIMATED CCS suppl fig 2 '!C1357+1/'CALIBRATION  suppl fig 2'!$D$5)^0.5</f>
        <v>#DIV/0!</v>
      </c>
      <c r="H1357" s="56">
        <f>D1357-0.001*'CALIBRATION  suppl fig 2'!$D$4*A1357^0.5</f>
        <v>0</v>
      </c>
      <c r="I1357" s="56" t="e">
        <f>H1357^'CALIBRATION  suppl fig 2'!$Q$15*ABS(B1357)*(1/'ESTIMATED CCS suppl fig 2 '!C1357+1/'CALIBRATION  suppl fig 2'!$D$5)^0.5</f>
        <v>#DIV/0!</v>
      </c>
    </row>
    <row r="1358" spans="1:9">
      <c r="A1358" s="52"/>
      <c r="B1358" s="1"/>
      <c r="C1358" s="1"/>
      <c r="D1358" s="189"/>
      <c r="E1358" s="187" t="e">
        <f>I1358*'CALIBRATION  suppl fig 2'!$Q$17</f>
        <v>#DIV/0!</v>
      </c>
      <c r="F1358" s="188" t="e">
        <f>(H1358*'CALIBRATION  suppl fig 2'!$Q$32+'CALIBRATION  suppl fig 2'!$Q$33)*ABS(B1358)*(1/'ESTIMATED CCS suppl fig 2 '!C1358+1/'CALIBRATION  suppl fig 2'!$D$5)^0.5</f>
        <v>#DIV/0!</v>
      </c>
      <c r="H1358" s="56">
        <f>D1358-0.001*'CALIBRATION  suppl fig 2'!$D$4*A1358^0.5</f>
        <v>0</v>
      </c>
      <c r="I1358" s="56" t="e">
        <f>H1358^'CALIBRATION  suppl fig 2'!$Q$15*ABS(B1358)*(1/'ESTIMATED CCS suppl fig 2 '!C1358+1/'CALIBRATION  suppl fig 2'!$D$5)^0.5</f>
        <v>#DIV/0!</v>
      </c>
    </row>
    <row r="1359" spans="1:9">
      <c r="A1359" s="52"/>
      <c r="B1359" s="1"/>
      <c r="C1359" s="1"/>
      <c r="D1359" s="189"/>
      <c r="E1359" s="187" t="e">
        <f>I1359*'CALIBRATION  suppl fig 2'!$Q$17</f>
        <v>#DIV/0!</v>
      </c>
      <c r="F1359" s="188" t="e">
        <f>(H1359*'CALIBRATION  suppl fig 2'!$Q$32+'CALIBRATION  suppl fig 2'!$Q$33)*ABS(B1359)*(1/'ESTIMATED CCS suppl fig 2 '!C1359+1/'CALIBRATION  suppl fig 2'!$D$5)^0.5</f>
        <v>#DIV/0!</v>
      </c>
      <c r="H1359" s="56">
        <f>D1359-0.001*'CALIBRATION  suppl fig 2'!$D$4*A1359^0.5</f>
        <v>0</v>
      </c>
      <c r="I1359" s="56" t="e">
        <f>H1359^'CALIBRATION  suppl fig 2'!$Q$15*ABS(B1359)*(1/'ESTIMATED CCS suppl fig 2 '!C1359+1/'CALIBRATION  suppl fig 2'!$D$5)^0.5</f>
        <v>#DIV/0!</v>
      </c>
    </row>
    <row r="1360" spans="1:9">
      <c r="A1360" s="52"/>
      <c r="B1360" s="1"/>
      <c r="C1360" s="1"/>
      <c r="D1360" s="189"/>
      <c r="E1360" s="187" t="e">
        <f>I1360*'CALIBRATION  suppl fig 2'!$Q$17</f>
        <v>#DIV/0!</v>
      </c>
      <c r="F1360" s="188" t="e">
        <f>(H1360*'CALIBRATION  suppl fig 2'!$Q$32+'CALIBRATION  suppl fig 2'!$Q$33)*ABS(B1360)*(1/'ESTIMATED CCS suppl fig 2 '!C1360+1/'CALIBRATION  suppl fig 2'!$D$5)^0.5</f>
        <v>#DIV/0!</v>
      </c>
      <c r="H1360" s="56">
        <f>D1360-0.001*'CALIBRATION  suppl fig 2'!$D$4*A1360^0.5</f>
        <v>0</v>
      </c>
      <c r="I1360" s="56" t="e">
        <f>H1360^'CALIBRATION  suppl fig 2'!$Q$15*ABS(B1360)*(1/'ESTIMATED CCS suppl fig 2 '!C1360+1/'CALIBRATION  suppl fig 2'!$D$5)^0.5</f>
        <v>#DIV/0!</v>
      </c>
    </row>
    <row r="1361" spans="1:9">
      <c r="A1361" s="52"/>
      <c r="B1361" s="1"/>
      <c r="C1361" s="1"/>
      <c r="D1361" s="189"/>
      <c r="E1361" s="187" t="e">
        <f>I1361*'CALIBRATION  suppl fig 2'!$Q$17</f>
        <v>#DIV/0!</v>
      </c>
      <c r="F1361" s="188" t="e">
        <f>(H1361*'CALIBRATION  suppl fig 2'!$Q$32+'CALIBRATION  suppl fig 2'!$Q$33)*ABS(B1361)*(1/'ESTIMATED CCS suppl fig 2 '!C1361+1/'CALIBRATION  suppl fig 2'!$D$5)^0.5</f>
        <v>#DIV/0!</v>
      </c>
      <c r="H1361" s="56">
        <f>D1361-0.001*'CALIBRATION  suppl fig 2'!$D$4*A1361^0.5</f>
        <v>0</v>
      </c>
      <c r="I1361" s="56" t="e">
        <f>H1361^'CALIBRATION  suppl fig 2'!$Q$15*ABS(B1361)*(1/'ESTIMATED CCS suppl fig 2 '!C1361+1/'CALIBRATION  suppl fig 2'!$D$5)^0.5</f>
        <v>#DIV/0!</v>
      </c>
    </row>
    <row r="1362" spans="1:9">
      <c r="A1362" s="52"/>
      <c r="B1362" s="1"/>
      <c r="C1362" s="1"/>
      <c r="D1362" s="189"/>
      <c r="E1362" s="187" t="e">
        <f>I1362*'CALIBRATION  suppl fig 2'!$Q$17</f>
        <v>#DIV/0!</v>
      </c>
      <c r="F1362" s="188" t="e">
        <f>(H1362*'CALIBRATION  suppl fig 2'!$Q$32+'CALIBRATION  suppl fig 2'!$Q$33)*ABS(B1362)*(1/'ESTIMATED CCS suppl fig 2 '!C1362+1/'CALIBRATION  suppl fig 2'!$D$5)^0.5</f>
        <v>#DIV/0!</v>
      </c>
      <c r="H1362" s="56">
        <f>D1362-0.001*'CALIBRATION  suppl fig 2'!$D$4*A1362^0.5</f>
        <v>0</v>
      </c>
      <c r="I1362" s="56" t="e">
        <f>H1362^'CALIBRATION  suppl fig 2'!$Q$15*ABS(B1362)*(1/'ESTIMATED CCS suppl fig 2 '!C1362+1/'CALIBRATION  suppl fig 2'!$D$5)^0.5</f>
        <v>#DIV/0!</v>
      </c>
    </row>
    <row r="1363" spans="1:9">
      <c r="A1363" s="52"/>
      <c r="B1363" s="1"/>
      <c r="C1363" s="1"/>
      <c r="D1363" s="189"/>
      <c r="E1363" s="187" t="e">
        <f>I1363*'CALIBRATION  suppl fig 2'!$Q$17</f>
        <v>#DIV/0!</v>
      </c>
      <c r="F1363" s="188" t="e">
        <f>(H1363*'CALIBRATION  suppl fig 2'!$Q$32+'CALIBRATION  suppl fig 2'!$Q$33)*ABS(B1363)*(1/'ESTIMATED CCS suppl fig 2 '!C1363+1/'CALIBRATION  suppl fig 2'!$D$5)^0.5</f>
        <v>#DIV/0!</v>
      </c>
      <c r="H1363" s="56">
        <f>D1363-0.001*'CALIBRATION  suppl fig 2'!$D$4*A1363^0.5</f>
        <v>0</v>
      </c>
      <c r="I1363" s="56" t="e">
        <f>H1363^'CALIBRATION  suppl fig 2'!$Q$15*ABS(B1363)*(1/'ESTIMATED CCS suppl fig 2 '!C1363+1/'CALIBRATION  suppl fig 2'!$D$5)^0.5</f>
        <v>#DIV/0!</v>
      </c>
    </row>
    <row r="1364" spans="1:9">
      <c r="A1364" s="52"/>
      <c r="B1364" s="1"/>
      <c r="C1364" s="1"/>
      <c r="D1364" s="189"/>
      <c r="E1364" s="187" t="e">
        <f>I1364*'CALIBRATION  suppl fig 2'!$Q$17</f>
        <v>#DIV/0!</v>
      </c>
      <c r="F1364" s="188" t="e">
        <f>(H1364*'CALIBRATION  suppl fig 2'!$Q$32+'CALIBRATION  suppl fig 2'!$Q$33)*ABS(B1364)*(1/'ESTIMATED CCS suppl fig 2 '!C1364+1/'CALIBRATION  suppl fig 2'!$D$5)^0.5</f>
        <v>#DIV/0!</v>
      </c>
      <c r="H1364" s="56">
        <f>D1364-0.001*'CALIBRATION  suppl fig 2'!$D$4*A1364^0.5</f>
        <v>0</v>
      </c>
      <c r="I1364" s="56" t="e">
        <f>H1364^'CALIBRATION  suppl fig 2'!$Q$15*ABS(B1364)*(1/'ESTIMATED CCS suppl fig 2 '!C1364+1/'CALIBRATION  suppl fig 2'!$D$5)^0.5</f>
        <v>#DIV/0!</v>
      </c>
    </row>
    <row r="1365" spans="1:9">
      <c r="A1365" s="52"/>
      <c r="B1365" s="1"/>
      <c r="C1365" s="1"/>
      <c r="D1365" s="189"/>
      <c r="E1365" s="187" t="e">
        <f>I1365*'CALIBRATION  suppl fig 2'!$Q$17</f>
        <v>#DIV/0!</v>
      </c>
      <c r="F1365" s="188" t="e">
        <f>(H1365*'CALIBRATION  suppl fig 2'!$Q$32+'CALIBRATION  suppl fig 2'!$Q$33)*ABS(B1365)*(1/'ESTIMATED CCS suppl fig 2 '!C1365+1/'CALIBRATION  suppl fig 2'!$D$5)^0.5</f>
        <v>#DIV/0!</v>
      </c>
      <c r="H1365" s="56">
        <f>D1365-0.001*'CALIBRATION  suppl fig 2'!$D$4*A1365^0.5</f>
        <v>0</v>
      </c>
      <c r="I1365" s="56" t="e">
        <f>H1365^'CALIBRATION  suppl fig 2'!$Q$15*ABS(B1365)*(1/'ESTIMATED CCS suppl fig 2 '!C1365+1/'CALIBRATION  suppl fig 2'!$D$5)^0.5</f>
        <v>#DIV/0!</v>
      </c>
    </row>
    <row r="1366" spans="1:9">
      <c r="A1366" s="52"/>
      <c r="B1366" s="1"/>
      <c r="C1366" s="1"/>
      <c r="D1366" s="189"/>
      <c r="E1366" s="187" t="e">
        <f>I1366*'CALIBRATION  suppl fig 2'!$Q$17</f>
        <v>#DIV/0!</v>
      </c>
      <c r="F1366" s="188" t="e">
        <f>(H1366*'CALIBRATION  suppl fig 2'!$Q$32+'CALIBRATION  suppl fig 2'!$Q$33)*ABS(B1366)*(1/'ESTIMATED CCS suppl fig 2 '!C1366+1/'CALIBRATION  suppl fig 2'!$D$5)^0.5</f>
        <v>#DIV/0!</v>
      </c>
      <c r="H1366" s="56">
        <f>D1366-0.001*'CALIBRATION  suppl fig 2'!$D$4*A1366^0.5</f>
        <v>0</v>
      </c>
      <c r="I1366" s="56" t="e">
        <f>H1366^'CALIBRATION  suppl fig 2'!$Q$15*ABS(B1366)*(1/'ESTIMATED CCS suppl fig 2 '!C1366+1/'CALIBRATION  suppl fig 2'!$D$5)^0.5</f>
        <v>#DIV/0!</v>
      </c>
    </row>
    <row r="1367" spans="1:9">
      <c r="A1367" s="52"/>
      <c r="B1367" s="1"/>
      <c r="C1367" s="1"/>
      <c r="D1367" s="189"/>
      <c r="E1367" s="187" t="e">
        <f>I1367*'CALIBRATION  suppl fig 2'!$Q$17</f>
        <v>#DIV/0!</v>
      </c>
      <c r="F1367" s="188" t="e">
        <f>(H1367*'CALIBRATION  suppl fig 2'!$Q$32+'CALIBRATION  suppl fig 2'!$Q$33)*ABS(B1367)*(1/'ESTIMATED CCS suppl fig 2 '!C1367+1/'CALIBRATION  suppl fig 2'!$D$5)^0.5</f>
        <v>#DIV/0!</v>
      </c>
      <c r="H1367" s="56">
        <f>D1367-0.001*'CALIBRATION  suppl fig 2'!$D$4*A1367^0.5</f>
        <v>0</v>
      </c>
      <c r="I1367" s="56" t="e">
        <f>H1367^'CALIBRATION  suppl fig 2'!$Q$15*ABS(B1367)*(1/'ESTIMATED CCS suppl fig 2 '!C1367+1/'CALIBRATION  suppl fig 2'!$D$5)^0.5</f>
        <v>#DIV/0!</v>
      </c>
    </row>
    <row r="1368" spans="1:9">
      <c r="A1368" s="52"/>
      <c r="B1368" s="1"/>
      <c r="C1368" s="1"/>
      <c r="D1368" s="189"/>
      <c r="E1368" s="187" t="e">
        <f>I1368*'CALIBRATION  suppl fig 2'!$Q$17</f>
        <v>#DIV/0!</v>
      </c>
      <c r="F1368" s="188" t="e">
        <f>(H1368*'CALIBRATION  suppl fig 2'!$Q$32+'CALIBRATION  suppl fig 2'!$Q$33)*ABS(B1368)*(1/'ESTIMATED CCS suppl fig 2 '!C1368+1/'CALIBRATION  suppl fig 2'!$D$5)^0.5</f>
        <v>#DIV/0!</v>
      </c>
      <c r="H1368" s="56">
        <f>D1368-0.001*'CALIBRATION  suppl fig 2'!$D$4*A1368^0.5</f>
        <v>0</v>
      </c>
      <c r="I1368" s="56" t="e">
        <f>H1368^'CALIBRATION  suppl fig 2'!$Q$15*ABS(B1368)*(1/'ESTIMATED CCS suppl fig 2 '!C1368+1/'CALIBRATION  suppl fig 2'!$D$5)^0.5</f>
        <v>#DIV/0!</v>
      </c>
    </row>
    <row r="1369" spans="1:9">
      <c r="A1369" s="52"/>
      <c r="B1369" s="1"/>
      <c r="C1369" s="1"/>
      <c r="D1369" s="189"/>
      <c r="E1369" s="187" t="e">
        <f>I1369*'CALIBRATION  suppl fig 2'!$Q$17</f>
        <v>#DIV/0!</v>
      </c>
      <c r="F1369" s="188" t="e">
        <f>(H1369*'CALIBRATION  suppl fig 2'!$Q$32+'CALIBRATION  suppl fig 2'!$Q$33)*ABS(B1369)*(1/'ESTIMATED CCS suppl fig 2 '!C1369+1/'CALIBRATION  suppl fig 2'!$D$5)^0.5</f>
        <v>#DIV/0!</v>
      </c>
      <c r="H1369" s="56">
        <f>D1369-0.001*'CALIBRATION  suppl fig 2'!$D$4*A1369^0.5</f>
        <v>0</v>
      </c>
      <c r="I1369" s="56" t="e">
        <f>H1369^'CALIBRATION  suppl fig 2'!$Q$15*ABS(B1369)*(1/'ESTIMATED CCS suppl fig 2 '!C1369+1/'CALIBRATION  suppl fig 2'!$D$5)^0.5</f>
        <v>#DIV/0!</v>
      </c>
    </row>
    <row r="1370" spans="1:9">
      <c r="A1370" s="52"/>
      <c r="B1370" s="1"/>
      <c r="C1370" s="1"/>
      <c r="D1370" s="189"/>
      <c r="E1370" s="187" t="e">
        <f>I1370*'CALIBRATION  suppl fig 2'!$Q$17</f>
        <v>#DIV/0!</v>
      </c>
      <c r="F1370" s="188" t="e">
        <f>(H1370*'CALIBRATION  suppl fig 2'!$Q$32+'CALIBRATION  suppl fig 2'!$Q$33)*ABS(B1370)*(1/'ESTIMATED CCS suppl fig 2 '!C1370+1/'CALIBRATION  suppl fig 2'!$D$5)^0.5</f>
        <v>#DIV/0!</v>
      </c>
      <c r="H1370" s="56">
        <f>D1370-0.001*'CALIBRATION  suppl fig 2'!$D$4*A1370^0.5</f>
        <v>0</v>
      </c>
      <c r="I1370" s="56" t="e">
        <f>H1370^'CALIBRATION  suppl fig 2'!$Q$15*ABS(B1370)*(1/'ESTIMATED CCS suppl fig 2 '!C1370+1/'CALIBRATION  suppl fig 2'!$D$5)^0.5</f>
        <v>#DIV/0!</v>
      </c>
    </row>
    <row r="1371" spans="1:9">
      <c r="A1371" s="52"/>
      <c r="B1371" s="1"/>
      <c r="C1371" s="1"/>
      <c r="D1371" s="189"/>
      <c r="E1371" s="187" t="e">
        <f>I1371*'CALIBRATION  suppl fig 2'!$Q$17</f>
        <v>#DIV/0!</v>
      </c>
      <c r="F1371" s="188" t="e">
        <f>(H1371*'CALIBRATION  suppl fig 2'!$Q$32+'CALIBRATION  suppl fig 2'!$Q$33)*ABS(B1371)*(1/'ESTIMATED CCS suppl fig 2 '!C1371+1/'CALIBRATION  suppl fig 2'!$D$5)^0.5</f>
        <v>#DIV/0!</v>
      </c>
      <c r="H1371" s="56">
        <f>D1371-0.001*'CALIBRATION  suppl fig 2'!$D$4*A1371^0.5</f>
        <v>0</v>
      </c>
      <c r="I1371" s="56" t="e">
        <f>H1371^'CALIBRATION  suppl fig 2'!$Q$15*ABS(B1371)*(1/'ESTIMATED CCS suppl fig 2 '!C1371+1/'CALIBRATION  suppl fig 2'!$D$5)^0.5</f>
        <v>#DIV/0!</v>
      </c>
    </row>
    <row r="1372" spans="1:9">
      <c r="A1372" s="52"/>
      <c r="B1372" s="1"/>
      <c r="C1372" s="1"/>
      <c r="D1372" s="189"/>
      <c r="E1372" s="187" t="e">
        <f>I1372*'CALIBRATION  suppl fig 2'!$Q$17</f>
        <v>#DIV/0!</v>
      </c>
      <c r="F1372" s="188" t="e">
        <f>(H1372*'CALIBRATION  suppl fig 2'!$Q$32+'CALIBRATION  suppl fig 2'!$Q$33)*ABS(B1372)*(1/'ESTIMATED CCS suppl fig 2 '!C1372+1/'CALIBRATION  suppl fig 2'!$D$5)^0.5</f>
        <v>#DIV/0!</v>
      </c>
      <c r="H1372" s="56">
        <f>D1372-0.001*'CALIBRATION  suppl fig 2'!$D$4*A1372^0.5</f>
        <v>0</v>
      </c>
      <c r="I1372" s="56" t="e">
        <f>H1372^'CALIBRATION  suppl fig 2'!$Q$15*ABS(B1372)*(1/'ESTIMATED CCS suppl fig 2 '!C1372+1/'CALIBRATION  suppl fig 2'!$D$5)^0.5</f>
        <v>#DIV/0!</v>
      </c>
    </row>
    <row r="1373" spans="1:9">
      <c r="A1373" s="52"/>
      <c r="B1373" s="1"/>
      <c r="C1373" s="1"/>
      <c r="D1373" s="189"/>
      <c r="E1373" s="187" t="e">
        <f>I1373*'CALIBRATION  suppl fig 2'!$Q$17</f>
        <v>#DIV/0!</v>
      </c>
      <c r="F1373" s="188" t="e">
        <f>(H1373*'CALIBRATION  suppl fig 2'!$Q$32+'CALIBRATION  suppl fig 2'!$Q$33)*ABS(B1373)*(1/'ESTIMATED CCS suppl fig 2 '!C1373+1/'CALIBRATION  suppl fig 2'!$D$5)^0.5</f>
        <v>#DIV/0!</v>
      </c>
      <c r="H1373" s="56">
        <f>D1373-0.001*'CALIBRATION  suppl fig 2'!$D$4*A1373^0.5</f>
        <v>0</v>
      </c>
      <c r="I1373" s="56" t="e">
        <f>H1373^'CALIBRATION  suppl fig 2'!$Q$15*ABS(B1373)*(1/'ESTIMATED CCS suppl fig 2 '!C1373+1/'CALIBRATION  suppl fig 2'!$D$5)^0.5</f>
        <v>#DIV/0!</v>
      </c>
    </row>
    <row r="1374" spans="1:9">
      <c r="A1374" s="52"/>
      <c r="B1374" s="1"/>
      <c r="C1374" s="1"/>
      <c r="D1374" s="189"/>
      <c r="E1374" s="187" t="e">
        <f>I1374*'CALIBRATION  suppl fig 2'!$Q$17</f>
        <v>#DIV/0!</v>
      </c>
      <c r="F1374" s="188" t="e">
        <f>(H1374*'CALIBRATION  suppl fig 2'!$Q$32+'CALIBRATION  suppl fig 2'!$Q$33)*ABS(B1374)*(1/'ESTIMATED CCS suppl fig 2 '!C1374+1/'CALIBRATION  suppl fig 2'!$D$5)^0.5</f>
        <v>#DIV/0!</v>
      </c>
      <c r="H1374" s="56">
        <f>D1374-0.001*'CALIBRATION  suppl fig 2'!$D$4*A1374^0.5</f>
        <v>0</v>
      </c>
      <c r="I1374" s="56" t="e">
        <f>H1374^'CALIBRATION  suppl fig 2'!$Q$15*ABS(B1374)*(1/'ESTIMATED CCS suppl fig 2 '!C1374+1/'CALIBRATION  suppl fig 2'!$D$5)^0.5</f>
        <v>#DIV/0!</v>
      </c>
    </row>
    <row r="1375" spans="1:9">
      <c r="A1375" s="52"/>
      <c r="B1375" s="1"/>
      <c r="C1375" s="1"/>
      <c r="D1375" s="189"/>
      <c r="E1375" s="187" t="e">
        <f>I1375*'CALIBRATION  suppl fig 2'!$Q$17</f>
        <v>#DIV/0!</v>
      </c>
      <c r="F1375" s="188" t="e">
        <f>(H1375*'CALIBRATION  suppl fig 2'!$Q$32+'CALIBRATION  suppl fig 2'!$Q$33)*ABS(B1375)*(1/'ESTIMATED CCS suppl fig 2 '!C1375+1/'CALIBRATION  suppl fig 2'!$D$5)^0.5</f>
        <v>#DIV/0!</v>
      </c>
      <c r="H1375" s="56">
        <f>D1375-0.001*'CALIBRATION  suppl fig 2'!$D$4*A1375^0.5</f>
        <v>0</v>
      </c>
      <c r="I1375" s="56" t="e">
        <f>H1375^'CALIBRATION  suppl fig 2'!$Q$15*ABS(B1375)*(1/'ESTIMATED CCS suppl fig 2 '!C1375+1/'CALIBRATION  suppl fig 2'!$D$5)^0.5</f>
        <v>#DIV/0!</v>
      </c>
    </row>
    <row r="1376" spans="1:9">
      <c r="A1376" s="52"/>
      <c r="B1376" s="1"/>
      <c r="C1376" s="1"/>
      <c r="D1376" s="189"/>
      <c r="E1376" s="187" t="e">
        <f>I1376*'CALIBRATION  suppl fig 2'!$Q$17</f>
        <v>#DIV/0!</v>
      </c>
      <c r="F1376" s="188" t="e">
        <f>(H1376*'CALIBRATION  suppl fig 2'!$Q$32+'CALIBRATION  suppl fig 2'!$Q$33)*ABS(B1376)*(1/'ESTIMATED CCS suppl fig 2 '!C1376+1/'CALIBRATION  suppl fig 2'!$D$5)^0.5</f>
        <v>#DIV/0!</v>
      </c>
      <c r="H1376" s="56">
        <f>D1376-0.001*'CALIBRATION  suppl fig 2'!$D$4*A1376^0.5</f>
        <v>0</v>
      </c>
      <c r="I1376" s="56" t="e">
        <f>H1376^'CALIBRATION  suppl fig 2'!$Q$15*ABS(B1376)*(1/'ESTIMATED CCS suppl fig 2 '!C1376+1/'CALIBRATION  suppl fig 2'!$D$5)^0.5</f>
        <v>#DIV/0!</v>
      </c>
    </row>
    <row r="1377" spans="1:9">
      <c r="A1377" s="52"/>
      <c r="B1377" s="1"/>
      <c r="C1377" s="1"/>
      <c r="D1377" s="189"/>
      <c r="E1377" s="187" t="e">
        <f>I1377*'CALIBRATION  suppl fig 2'!$Q$17</f>
        <v>#DIV/0!</v>
      </c>
      <c r="F1377" s="188" t="e">
        <f>(H1377*'CALIBRATION  suppl fig 2'!$Q$32+'CALIBRATION  suppl fig 2'!$Q$33)*ABS(B1377)*(1/'ESTIMATED CCS suppl fig 2 '!C1377+1/'CALIBRATION  suppl fig 2'!$D$5)^0.5</f>
        <v>#DIV/0!</v>
      </c>
      <c r="H1377" s="56">
        <f>D1377-0.001*'CALIBRATION  suppl fig 2'!$D$4*A1377^0.5</f>
        <v>0</v>
      </c>
      <c r="I1377" s="56" t="e">
        <f>H1377^'CALIBRATION  suppl fig 2'!$Q$15*ABS(B1377)*(1/'ESTIMATED CCS suppl fig 2 '!C1377+1/'CALIBRATION  suppl fig 2'!$D$5)^0.5</f>
        <v>#DIV/0!</v>
      </c>
    </row>
    <row r="1378" spans="1:9">
      <c r="A1378" s="52"/>
      <c r="B1378" s="1"/>
      <c r="C1378" s="1"/>
      <c r="D1378" s="189"/>
      <c r="E1378" s="187" t="e">
        <f>I1378*'CALIBRATION  suppl fig 2'!$Q$17</f>
        <v>#DIV/0!</v>
      </c>
      <c r="F1378" s="188" t="e">
        <f>(H1378*'CALIBRATION  suppl fig 2'!$Q$32+'CALIBRATION  suppl fig 2'!$Q$33)*ABS(B1378)*(1/'ESTIMATED CCS suppl fig 2 '!C1378+1/'CALIBRATION  suppl fig 2'!$D$5)^0.5</f>
        <v>#DIV/0!</v>
      </c>
      <c r="H1378" s="56">
        <f>D1378-0.001*'CALIBRATION  suppl fig 2'!$D$4*A1378^0.5</f>
        <v>0</v>
      </c>
      <c r="I1378" s="56" t="e">
        <f>H1378^'CALIBRATION  suppl fig 2'!$Q$15*ABS(B1378)*(1/'ESTIMATED CCS suppl fig 2 '!C1378+1/'CALIBRATION  suppl fig 2'!$D$5)^0.5</f>
        <v>#DIV/0!</v>
      </c>
    </row>
    <row r="1379" spans="1:9">
      <c r="A1379" s="52"/>
      <c r="B1379" s="1"/>
      <c r="C1379" s="1"/>
      <c r="D1379" s="189"/>
      <c r="E1379" s="187" t="e">
        <f>I1379*'CALIBRATION  suppl fig 2'!$Q$17</f>
        <v>#DIV/0!</v>
      </c>
      <c r="F1379" s="188" t="e">
        <f>(H1379*'CALIBRATION  suppl fig 2'!$Q$32+'CALIBRATION  suppl fig 2'!$Q$33)*ABS(B1379)*(1/'ESTIMATED CCS suppl fig 2 '!C1379+1/'CALIBRATION  suppl fig 2'!$D$5)^0.5</f>
        <v>#DIV/0!</v>
      </c>
      <c r="H1379" s="56">
        <f>D1379-0.001*'CALIBRATION  suppl fig 2'!$D$4*A1379^0.5</f>
        <v>0</v>
      </c>
      <c r="I1379" s="56" t="e">
        <f>H1379^'CALIBRATION  suppl fig 2'!$Q$15*ABS(B1379)*(1/'ESTIMATED CCS suppl fig 2 '!C1379+1/'CALIBRATION  suppl fig 2'!$D$5)^0.5</f>
        <v>#DIV/0!</v>
      </c>
    </row>
    <row r="1380" spans="1:9">
      <c r="A1380" s="52"/>
      <c r="B1380" s="1"/>
      <c r="C1380" s="1"/>
      <c r="D1380" s="189"/>
      <c r="E1380" s="187" t="e">
        <f>I1380*'CALIBRATION  suppl fig 2'!$Q$17</f>
        <v>#DIV/0!</v>
      </c>
      <c r="F1380" s="188" t="e">
        <f>(H1380*'CALIBRATION  suppl fig 2'!$Q$32+'CALIBRATION  suppl fig 2'!$Q$33)*ABS(B1380)*(1/'ESTIMATED CCS suppl fig 2 '!C1380+1/'CALIBRATION  suppl fig 2'!$D$5)^0.5</f>
        <v>#DIV/0!</v>
      </c>
      <c r="H1380" s="56">
        <f>D1380-0.001*'CALIBRATION  suppl fig 2'!$D$4*A1380^0.5</f>
        <v>0</v>
      </c>
      <c r="I1380" s="56" t="e">
        <f>H1380^'CALIBRATION  suppl fig 2'!$Q$15*ABS(B1380)*(1/'ESTIMATED CCS suppl fig 2 '!C1380+1/'CALIBRATION  suppl fig 2'!$D$5)^0.5</f>
        <v>#DIV/0!</v>
      </c>
    </row>
    <row r="1381" spans="1:9">
      <c r="A1381" s="52"/>
      <c r="B1381" s="1"/>
      <c r="C1381" s="1"/>
      <c r="D1381" s="189"/>
      <c r="E1381" s="187" t="e">
        <f>I1381*'CALIBRATION  suppl fig 2'!$Q$17</f>
        <v>#DIV/0!</v>
      </c>
      <c r="F1381" s="188" t="e">
        <f>(H1381*'CALIBRATION  suppl fig 2'!$Q$32+'CALIBRATION  suppl fig 2'!$Q$33)*ABS(B1381)*(1/'ESTIMATED CCS suppl fig 2 '!C1381+1/'CALIBRATION  suppl fig 2'!$D$5)^0.5</f>
        <v>#DIV/0!</v>
      </c>
      <c r="H1381" s="56">
        <f>D1381-0.001*'CALIBRATION  suppl fig 2'!$D$4*A1381^0.5</f>
        <v>0</v>
      </c>
      <c r="I1381" s="56" t="e">
        <f>H1381^'CALIBRATION  suppl fig 2'!$Q$15*ABS(B1381)*(1/'ESTIMATED CCS suppl fig 2 '!C1381+1/'CALIBRATION  suppl fig 2'!$D$5)^0.5</f>
        <v>#DIV/0!</v>
      </c>
    </row>
    <row r="1382" spans="1:9">
      <c r="A1382" s="52"/>
      <c r="B1382" s="1"/>
      <c r="C1382" s="1"/>
      <c r="D1382" s="189"/>
      <c r="E1382" s="187" t="e">
        <f>I1382*'CALIBRATION  suppl fig 2'!$Q$17</f>
        <v>#DIV/0!</v>
      </c>
      <c r="F1382" s="188" t="e">
        <f>(H1382*'CALIBRATION  suppl fig 2'!$Q$32+'CALIBRATION  suppl fig 2'!$Q$33)*ABS(B1382)*(1/'ESTIMATED CCS suppl fig 2 '!C1382+1/'CALIBRATION  suppl fig 2'!$D$5)^0.5</f>
        <v>#DIV/0!</v>
      </c>
      <c r="H1382" s="56">
        <f>D1382-0.001*'CALIBRATION  suppl fig 2'!$D$4*A1382^0.5</f>
        <v>0</v>
      </c>
      <c r="I1382" s="56" t="e">
        <f>H1382^'CALIBRATION  suppl fig 2'!$Q$15*ABS(B1382)*(1/'ESTIMATED CCS suppl fig 2 '!C1382+1/'CALIBRATION  suppl fig 2'!$D$5)^0.5</f>
        <v>#DIV/0!</v>
      </c>
    </row>
    <row r="1383" spans="1:9">
      <c r="A1383" s="52"/>
      <c r="B1383" s="1"/>
      <c r="C1383" s="1"/>
      <c r="D1383" s="189"/>
      <c r="E1383" s="187" t="e">
        <f>I1383*'CALIBRATION  suppl fig 2'!$Q$17</f>
        <v>#DIV/0!</v>
      </c>
      <c r="F1383" s="188" t="e">
        <f>(H1383*'CALIBRATION  suppl fig 2'!$Q$32+'CALIBRATION  suppl fig 2'!$Q$33)*ABS(B1383)*(1/'ESTIMATED CCS suppl fig 2 '!C1383+1/'CALIBRATION  suppl fig 2'!$D$5)^0.5</f>
        <v>#DIV/0!</v>
      </c>
      <c r="H1383" s="56">
        <f>D1383-0.001*'CALIBRATION  suppl fig 2'!$D$4*A1383^0.5</f>
        <v>0</v>
      </c>
      <c r="I1383" s="56" t="e">
        <f>H1383^'CALIBRATION  suppl fig 2'!$Q$15*ABS(B1383)*(1/'ESTIMATED CCS suppl fig 2 '!C1383+1/'CALIBRATION  suppl fig 2'!$D$5)^0.5</f>
        <v>#DIV/0!</v>
      </c>
    </row>
    <row r="1384" spans="1:9">
      <c r="A1384" s="52"/>
      <c r="B1384" s="1"/>
      <c r="C1384" s="1"/>
      <c r="D1384" s="189"/>
      <c r="E1384" s="187" t="e">
        <f>I1384*'CALIBRATION  suppl fig 2'!$Q$17</f>
        <v>#DIV/0!</v>
      </c>
      <c r="F1384" s="188" t="e">
        <f>(H1384*'CALIBRATION  suppl fig 2'!$Q$32+'CALIBRATION  suppl fig 2'!$Q$33)*ABS(B1384)*(1/'ESTIMATED CCS suppl fig 2 '!C1384+1/'CALIBRATION  suppl fig 2'!$D$5)^0.5</f>
        <v>#DIV/0!</v>
      </c>
      <c r="H1384" s="56">
        <f>D1384-0.001*'CALIBRATION  suppl fig 2'!$D$4*A1384^0.5</f>
        <v>0</v>
      </c>
      <c r="I1384" s="56" t="e">
        <f>H1384^'CALIBRATION  suppl fig 2'!$Q$15*ABS(B1384)*(1/'ESTIMATED CCS suppl fig 2 '!C1384+1/'CALIBRATION  suppl fig 2'!$D$5)^0.5</f>
        <v>#DIV/0!</v>
      </c>
    </row>
    <row r="1385" spans="1:9">
      <c r="A1385" s="52"/>
      <c r="B1385" s="1"/>
      <c r="C1385" s="1"/>
      <c r="D1385" s="189"/>
      <c r="E1385" s="187" t="e">
        <f>I1385*'CALIBRATION  suppl fig 2'!$Q$17</f>
        <v>#DIV/0!</v>
      </c>
      <c r="F1385" s="188" t="e">
        <f>(H1385*'CALIBRATION  suppl fig 2'!$Q$32+'CALIBRATION  suppl fig 2'!$Q$33)*ABS(B1385)*(1/'ESTIMATED CCS suppl fig 2 '!C1385+1/'CALIBRATION  suppl fig 2'!$D$5)^0.5</f>
        <v>#DIV/0!</v>
      </c>
      <c r="H1385" s="56">
        <f>D1385-0.001*'CALIBRATION  suppl fig 2'!$D$4*A1385^0.5</f>
        <v>0</v>
      </c>
      <c r="I1385" s="56" t="e">
        <f>H1385^'CALIBRATION  suppl fig 2'!$Q$15*ABS(B1385)*(1/'ESTIMATED CCS suppl fig 2 '!C1385+1/'CALIBRATION  suppl fig 2'!$D$5)^0.5</f>
        <v>#DIV/0!</v>
      </c>
    </row>
    <row r="1386" spans="1:9">
      <c r="A1386" s="52"/>
      <c r="B1386" s="1"/>
      <c r="C1386" s="1"/>
      <c r="D1386" s="189"/>
      <c r="E1386" s="187" t="e">
        <f>I1386*'CALIBRATION  suppl fig 2'!$Q$17</f>
        <v>#DIV/0!</v>
      </c>
      <c r="F1386" s="188" t="e">
        <f>(H1386*'CALIBRATION  suppl fig 2'!$Q$32+'CALIBRATION  suppl fig 2'!$Q$33)*ABS(B1386)*(1/'ESTIMATED CCS suppl fig 2 '!C1386+1/'CALIBRATION  suppl fig 2'!$D$5)^0.5</f>
        <v>#DIV/0!</v>
      </c>
      <c r="H1386" s="56">
        <f>D1386-0.001*'CALIBRATION  suppl fig 2'!$D$4*A1386^0.5</f>
        <v>0</v>
      </c>
      <c r="I1386" s="56" t="e">
        <f>H1386^'CALIBRATION  suppl fig 2'!$Q$15*ABS(B1386)*(1/'ESTIMATED CCS suppl fig 2 '!C1386+1/'CALIBRATION  suppl fig 2'!$D$5)^0.5</f>
        <v>#DIV/0!</v>
      </c>
    </row>
    <row r="1387" spans="1:9">
      <c r="A1387" s="52"/>
      <c r="B1387" s="1"/>
      <c r="C1387" s="1"/>
      <c r="D1387" s="189"/>
      <c r="E1387" s="187" t="e">
        <f>I1387*'CALIBRATION  suppl fig 2'!$Q$17</f>
        <v>#DIV/0!</v>
      </c>
      <c r="F1387" s="188" t="e">
        <f>(H1387*'CALIBRATION  suppl fig 2'!$Q$32+'CALIBRATION  suppl fig 2'!$Q$33)*ABS(B1387)*(1/'ESTIMATED CCS suppl fig 2 '!C1387+1/'CALIBRATION  suppl fig 2'!$D$5)^0.5</f>
        <v>#DIV/0!</v>
      </c>
      <c r="H1387" s="56">
        <f>D1387-0.001*'CALIBRATION  suppl fig 2'!$D$4*A1387^0.5</f>
        <v>0</v>
      </c>
      <c r="I1387" s="56" t="e">
        <f>H1387^'CALIBRATION  suppl fig 2'!$Q$15*ABS(B1387)*(1/'ESTIMATED CCS suppl fig 2 '!C1387+1/'CALIBRATION  suppl fig 2'!$D$5)^0.5</f>
        <v>#DIV/0!</v>
      </c>
    </row>
    <row r="1388" spans="1:9">
      <c r="A1388" s="52"/>
      <c r="B1388" s="1"/>
      <c r="C1388" s="1"/>
      <c r="D1388" s="189"/>
      <c r="E1388" s="187" t="e">
        <f>I1388*'CALIBRATION  suppl fig 2'!$Q$17</f>
        <v>#DIV/0!</v>
      </c>
      <c r="F1388" s="188" t="e">
        <f>(H1388*'CALIBRATION  suppl fig 2'!$Q$32+'CALIBRATION  suppl fig 2'!$Q$33)*ABS(B1388)*(1/'ESTIMATED CCS suppl fig 2 '!C1388+1/'CALIBRATION  suppl fig 2'!$D$5)^0.5</f>
        <v>#DIV/0!</v>
      </c>
      <c r="H1388" s="56">
        <f>D1388-0.001*'CALIBRATION  suppl fig 2'!$D$4*A1388^0.5</f>
        <v>0</v>
      </c>
      <c r="I1388" s="56" t="e">
        <f>H1388^'CALIBRATION  suppl fig 2'!$Q$15*ABS(B1388)*(1/'ESTIMATED CCS suppl fig 2 '!C1388+1/'CALIBRATION  suppl fig 2'!$D$5)^0.5</f>
        <v>#DIV/0!</v>
      </c>
    </row>
    <row r="1389" spans="1:9">
      <c r="A1389" s="52"/>
      <c r="B1389" s="1"/>
      <c r="C1389" s="1"/>
      <c r="D1389" s="189"/>
      <c r="E1389" s="187" t="e">
        <f>I1389*'CALIBRATION  suppl fig 2'!$Q$17</f>
        <v>#DIV/0!</v>
      </c>
      <c r="F1389" s="188" t="e">
        <f>(H1389*'CALIBRATION  suppl fig 2'!$Q$32+'CALIBRATION  suppl fig 2'!$Q$33)*ABS(B1389)*(1/'ESTIMATED CCS suppl fig 2 '!C1389+1/'CALIBRATION  suppl fig 2'!$D$5)^0.5</f>
        <v>#DIV/0!</v>
      </c>
      <c r="H1389" s="56">
        <f>D1389-0.001*'CALIBRATION  suppl fig 2'!$D$4*A1389^0.5</f>
        <v>0</v>
      </c>
      <c r="I1389" s="56" t="e">
        <f>H1389^'CALIBRATION  suppl fig 2'!$Q$15*ABS(B1389)*(1/'ESTIMATED CCS suppl fig 2 '!C1389+1/'CALIBRATION  suppl fig 2'!$D$5)^0.5</f>
        <v>#DIV/0!</v>
      </c>
    </row>
    <row r="1390" spans="1:9">
      <c r="A1390" s="52"/>
      <c r="B1390" s="1"/>
      <c r="C1390" s="1"/>
      <c r="D1390" s="189"/>
      <c r="E1390" s="187" t="e">
        <f>I1390*'CALIBRATION  suppl fig 2'!$Q$17</f>
        <v>#DIV/0!</v>
      </c>
      <c r="F1390" s="188" t="e">
        <f>(H1390*'CALIBRATION  suppl fig 2'!$Q$32+'CALIBRATION  suppl fig 2'!$Q$33)*ABS(B1390)*(1/'ESTIMATED CCS suppl fig 2 '!C1390+1/'CALIBRATION  suppl fig 2'!$D$5)^0.5</f>
        <v>#DIV/0!</v>
      </c>
      <c r="H1390" s="56">
        <f>D1390-0.001*'CALIBRATION  suppl fig 2'!$D$4*A1390^0.5</f>
        <v>0</v>
      </c>
      <c r="I1390" s="56" t="e">
        <f>H1390^'CALIBRATION  suppl fig 2'!$Q$15*ABS(B1390)*(1/'ESTIMATED CCS suppl fig 2 '!C1390+1/'CALIBRATION  suppl fig 2'!$D$5)^0.5</f>
        <v>#DIV/0!</v>
      </c>
    </row>
    <row r="1391" spans="1:9">
      <c r="A1391" s="52"/>
      <c r="B1391" s="1"/>
      <c r="C1391" s="1"/>
      <c r="D1391" s="189"/>
      <c r="E1391" s="187" t="e">
        <f>I1391*'CALIBRATION  suppl fig 2'!$Q$17</f>
        <v>#DIV/0!</v>
      </c>
      <c r="F1391" s="188" t="e">
        <f>(H1391*'CALIBRATION  suppl fig 2'!$Q$32+'CALIBRATION  suppl fig 2'!$Q$33)*ABS(B1391)*(1/'ESTIMATED CCS suppl fig 2 '!C1391+1/'CALIBRATION  suppl fig 2'!$D$5)^0.5</f>
        <v>#DIV/0!</v>
      </c>
      <c r="H1391" s="56">
        <f>D1391-0.001*'CALIBRATION  suppl fig 2'!$D$4*A1391^0.5</f>
        <v>0</v>
      </c>
      <c r="I1391" s="56" t="e">
        <f>H1391^'CALIBRATION  suppl fig 2'!$Q$15*ABS(B1391)*(1/'ESTIMATED CCS suppl fig 2 '!C1391+1/'CALIBRATION  suppl fig 2'!$D$5)^0.5</f>
        <v>#DIV/0!</v>
      </c>
    </row>
    <row r="1392" spans="1:9">
      <c r="A1392" s="52"/>
      <c r="B1392" s="1"/>
      <c r="C1392" s="1"/>
      <c r="D1392" s="189"/>
      <c r="E1392" s="187" t="e">
        <f>I1392*'CALIBRATION  suppl fig 2'!$Q$17</f>
        <v>#DIV/0!</v>
      </c>
      <c r="F1392" s="188" t="e">
        <f>(H1392*'CALIBRATION  suppl fig 2'!$Q$32+'CALIBRATION  suppl fig 2'!$Q$33)*ABS(B1392)*(1/'ESTIMATED CCS suppl fig 2 '!C1392+1/'CALIBRATION  suppl fig 2'!$D$5)^0.5</f>
        <v>#DIV/0!</v>
      </c>
      <c r="H1392" s="56">
        <f>D1392-0.001*'CALIBRATION  suppl fig 2'!$D$4*A1392^0.5</f>
        <v>0</v>
      </c>
      <c r="I1392" s="56" t="e">
        <f>H1392^'CALIBRATION  suppl fig 2'!$Q$15*ABS(B1392)*(1/'ESTIMATED CCS suppl fig 2 '!C1392+1/'CALIBRATION  suppl fig 2'!$D$5)^0.5</f>
        <v>#DIV/0!</v>
      </c>
    </row>
    <row r="1393" spans="1:9">
      <c r="A1393" s="52"/>
      <c r="B1393" s="1"/>
      <c r="C1393" s="1"/>
      <c r="D1393" s="189"/>
      <c r="E1393" s="187" t="e">
        <f>I1393*'CALIBRATION  suppl fig 2'!$Q$17</f>
        <v>#DIV/0!</v>
      </c>
      <c r="F1393" s="188" t="e">
        <f>(H1393*'CALIBRATION  suppl fig 2'!$Q$32+'CALIBRATION  suppl fig 2'!$Q$33)*ABS(B1393)*(1/'ESTIMATED CCS suppl fig 2 '!C1393+1/'CALIBRATION  suppl fig 2'!$D$5)^0.5</f>
        <v>#DIV/0!</v>
      </c>
      <c r="H1393" s="56">
        <f>D1393-0.001*'CALIBRATION  suppl fig 2'!$D$4*A1393^0.5</f>
        <v>0</v>
      </c>
      <c r="I1393" s="56" t="e">
        <f>H1393^'CALIBRATION  suppl fig 2'!$Q$15*ABS(B1393)*(1/'ESTIMATED CCS suppl fig 2 '!C1393+1/'CALIBRATION  suppl fig 2'!$D$5)^0.5</f>
        <v>#DIV/0!</v>
      </c>
    </row>
    <row r="1394" spans="1:9">
      <c r="A1394" s="52"/>
      <c r="B1394" s="1"/>
      <c r="C1394" s="1"/>
      <c r="D1394" s="189"/>
      <c r="E1394" s="187" t="e">
        <f>I1394*'CALIBRATION  suppl fig 2'!$Q$17</f>
        <v>#DIV/0!</v>
      </c>
      <c r="F1394" s="188" t="e">
        <f>(H1394*'CALIBRATION  suppl fig 2'!$Q$32+'CALIBRATION  suppl fig 2'!$Q$33)*ABS(B1394)*(1/'ESTIMATED CCS suppl fig 2 '!C1394+1/'CALIBRATION  suppl fig 2'!$D$5)^0.5</f>
        <v>#DIV/0!</v>
      </c>
      <c r="H1394" s="56">
        <f>D1394-0.001*'CALIBRATION  suppl fig 2'!$D$4*A1394^0.5</f>
        <v>0</v>
      </c>
      <c r="I1394" s="56" t="e">
        <f>H1394^'CALIBRATION  suppl fig 2'!$Q$15*ABS(B1394)*(1/'ESTIMATED CCS suppl fig 2 '!C1394+1/'CALIBRATION  suppl fig 2'!$D$5)^0.5</f>
        <v>#DIV/0!</v>
      </c>
    </row>
    <row r="1395" spans="1:9">
      <c r="A1395" s="52"/>
      <c r="B1395" s="1"/>
      <c r="C1395" s="1"/>
      <c r="D1395" s="189"/>
      <c r="E1395" s="187" t="e">
        <f>I1395*'CALIBRATION  suppl fig 2'!$Q$17</f>
        <v>#DIV/0!</v>
      </c>
      <c r="F1395" s="188" t="e">
        <f>(H1395*'CALIBRATION  suppl fig 2'!$Q$32+'CALIBRATION  suppl fig 2'!$Q$33)*ABS(B1395)*(1/'ESTIMATED CCS suppl fig 2 '!C1395+1/'CALIBRATION  suppl fig 2'!$D$5)^0.5</f>
        <v>#DIV/0!</v>
      </c>
      <c r="H1395" s="56">
        <f>D1395-0.001*'CALIBRATION  suppl fig 2'!$D$4*A1395^0.5</f>
        <v>0</v>
      </c>
      <c r="I1395" s="56" t="e">
        <f>H1395^'CALIBRATION  suppl fig 2'!$Q$15*ABS(B1395)*(1/'ESTIMATED CCS suppl fig 2 '!C1395+1/'CALIBRATION  suppl fig 2'!$D$5)^0.5</f>
        <v>#DIV/0!</v>
      </c>
    </row>
    <row r="1396" spans="1:9">
      <c r="A1396" s="52"/>
      <c r="B1396" s="1"/>
      <c r="C1396" s="1"/>
      <c r="D1396" s="189"/>
      <c r="E1396" s="187" t="e">
        <f>I1396*'CALIBRATION  suppl fig 2'!$Q$17</f>
        <v>#DIV/0!</v>
      </c>
      <c r="F1396" s="188" t="e">
        <f>(H1396*'CALIBRATION  suppl fig 2'!$Q$32+'CALIBRATION  suppl fig 2'!$Q$33)*ABS(B1396)*(1/'ESTIMATED CCS suppl fig 2 '!C1396+1/'CALIBRATION  suppl fig 2'!$D$5)^0.5</f>
        <v>#DIV/0!</v>
      </c>
      <c r="H1396" s="56">
        <f>D1396-0.001*'CALIBRATION  suppl fig 2'!$D$4*A1396^0.5</f>
        <v>0</v>
      </c>
      <c r="I1396" s="56" t="e">
        <f>H1396^'CALIBRATION  suppl fig 2'!$Q$15*ABS(B1396)*(1/'ESTIMATED CCS suppl fig 2 '!C1396+1/'CALIBRATION  suppl fig 2'!$D$5)^0.5</f>
        <v>#DIV/0!</v>
      </c>
    </row>
    <row r="1397" spans="1:9">
      <c r="A1397" s="52"/>
      <c r="B1397" s="1"/>
      <c r="C1397" s="1"/>
      <c r="D1397" s="189"/>
      <c r="E1397" s="187" t="e">
        <f>I1397*'CALIBRATION  suppl fig 2'!$Q$17</f>
        <v>#DIV/0!</v>
      </c>
      <c r="F1397" s="188" t="e">
        <f>(H1397*'CALIBRATION  suppl fig 2'!$Q$32+'CALIBRATION  suppl fig 2'!$Q$33)*ABS(B1397)*(1/'ESTIMATED CCS suppl fig 2 '!C1397+1/'CALIBRATION  suppl fig 2'!$D$5)^0.5</f>
        <v>#DIV/0!</v>
      </c>
      <c r="H1397" s="56">
        <f>D1397-0.001*'CALIBRATION  suppl fig 2'!$D$4*A1397^0.5</f>
        <v>0</v>
      </c>
      <c r="I1397" s="56" t="e">
        <f>H1397^'CALIBRATION  suppl fig 2'!$Q$15*ABS(B1397)*(1/'ESTIMATED CCS suppl fig 2 '!C1397+1/'CALIBRATION  suppl fig 2'!$D$5)^0.5</f>
        <v>#DIV/0!</v>
      </c>
    </row>
    <row r="1398" spans="1:9">
      <c r="A1398" s="52"/>
      <c r="B1398" s="1"/>
      <c r="C1398" s="1"/>
      <c r="D1398" s="189"/>
      <c r="E1398" s="187" t="e">
        <f>I1398*'CALIBRATION  suppl fig 2'!$Q$17</f>
        <v>#DIV/0!</v>
      </c>
      <c r="F1398" s="188" t="e">
        <f>(H1398*'CALIBRATION  suppl fig 2'!$Q$32+'CALIBRATION  suppl fig 2'!$Q$33)*ABS(B1398)*(1/'ESTIMATED CCS suppl fig 2 '!C1398+1/'CALIBRATION  suppl fig 2'!$D$5)^0.5</f>
        <v>#DIV/0!</v>
      </c>
      <c r="H1398" s="56">
        <f>D1398-0.001*'CALIBRATION  suppl fig 2'!$D$4*A1398^0.5</f>
        <v>0</v>
      </c>
      <c r="I1398" s="56" t="e">
        <f>H1398^'CALIBRATION  suppl fig 2'!$Q$15*ABS(B1398)*(1/'ESTIMATED CCS suppl fig 2 '!C1398+1/'CALIBRATION  suppl fig 2'!$D$5)^0.5</f>
        <v>#DIV/0!</v>
      </c>
    </row>
    <row r="1399" spans="1:9">
      <c r="A1399" s="52"/>
      <c r="B1399" s="1"/>
      <c r="C1399" s="1"/>
      <c r="D1399" s="189"/>
      <c r="E1399" s="187" t="e">
        <f>I1399*'CALIBRATION  suppl fig 2'!$Q$17</f>
        <v>#DIV/0!</v>
      </c>
      <c r="F1399" s="188" t="e">
        <f>(H1399*'CALIBRATION  suppl fig 2'!$Q$32+'CALIBRATION  suppl fig 2'!$Q$33)*ABS(B1399)*(1/'ESTIMATED CCS suppl fig 2 '!C1399+1/'CALIBRATION  suppl fig 2'!$D$5)^0.5</f>
        <v>#DIV/0!</v>
      </c>
      <c r="H1399" s="56">
        <f>D1399-0.001*'CALIBRATION  suppl fig 2'!$D$4*A1399^0.5</f>
        <v>0</v>
      </c>
      <c r="I1399" s="56" t="e">
        <f>H1399^'CALIBRATION  suppl fig 2'!$Q$15*ABS(B1399)*(1/'ESTIMATED CCS suppl fig 2 '!C1399+1/'CALIBRATION  suppl fig 2'!$D$5)^0.5</f>
        <v>#DIV/0!</v>
      </c>
    </row>
    <row r="1400" spans="1:9">
      <c r="A1400" s="52"/>
      <c r="B1400" s="1"/>
      <c r="C1400" s="1"/>
      <c r="D1400" s="189"/>
      <c r="E1400" s="187" t="e">
        <f>I1400*'CALIBRATION  suppl fig 2'!$Q$17</f>
        <v>#DIV/0!</v>
      </c>
      <c r="F1400" s="188" t="e">
        <f>(H1400*'CALIBRATION  suppl fig 2'!$Q$32+'CALIBRATION  suppl fig 2'!$Q$33)*ABS(B1400)*(1/'ESTIMATED CCS suppl fig 2 '!C1400+1/'CALIBRATION  suppl fig 2'!$D$5)^0.5</f>
        <v>#DIV/0!</v>
      </c>
      <c r="H1400" s="56">
        <f>D1400-0.001*'CALIBRATION  suppl fig 2'!$D$4*A1400^0.5</f>
        <v>0</v>
      </c>
      <c r="I1400" s="56" t="e">
        <f>H1400^'CALIBRATION  suppl fig 2'!$Q$15*ABS(B1400)*(1/'ESTIMATED CCS suppl fig 2 '!C1400+1/'CALIBRATION  suppl fig 2'!$D$5)^0.5</f>
        <v>#DIV/0!</v>
      </c>
    </row>
    <row r="1401" spans="1:9">
      <c r="A1401" s="52"/>
      <c r="B1401" s="1"/>
      <c r="C1401" s="1"/>
      <c r="D1401" s="189"/>
      <c r="E1401" s="187" t="e">
        <f>I1401*'CALIBRATION  suppl fig 2'!$Q$17</f>
        <v>#DIV/0!</v>
      </c>
      <c r="F1401" s="188" t="e">
        <f>(H1401*'CALIBRATION  suppl fig 2'!$Q$32+'CALIBRATION  suppl fig 2'!$Q$33)*ABS(B1401)*(1/'ESTIMATED CCS suppl fig 2 '!C1401+1/'CALIBRATION  suppl fig 2'!$D$5)^0.5</f>
        <v>#DIV/0!</v>
      </c>
      <c r="H1401" s="56">
        <f>D1401-0.001*'CALIBRATION  suppl fig 2'!$D$4*A1401^0.5</f>
        <v>0</v>
      </c>
      <c r="I1401" s="56" t="e">
        <f>H1401^'CALIBRATION  suppl fig 2'!$Q$15*ABS(B1401)*(1/'ESTIMATED CCS suppl fig 2 '!C1401+1/'CALIBRATION  suppl fig 2'!$D$5)^0.5</f>
        <v>#DIV/0!</v>
      </c>
    </row>
    <row r="1402" spans="1:9">
      <c r="A1402" s="52"/>
      <c r="B1402" s="1"/>
      <c r="C1402" s="1"/>
      <c r="D1402" s="189"/>
      <c r="E1402" s="187" t="e">
        <f>I1402*'CALIBRATION  suppl fig 2'!$Q$17</f>
        <v>#DIV/0!</v>
      </c>
      <c r="F1402" s="188" t="e">
        <f>(H1402*'CALIBRATION  suppl fig 2'!$Q$32+'CALIBRATION  suppl fig 2'!$Q$33)*ABS(B1402)*(1/'ESTIMATED CCS suppl fig 2 '!C1402+1/'CALIBRATION  suppl fig 2'!$D$5)^0.5</f>
        <v>#DIV/0!</v>
      </c>
      <c r="H1402" s="56">
        <f>D1402-0.001*'CALIBRATION  suppl fig 2'!$D$4*A1402^0.5</f>
        <v>0</v>
      </c>
      <c r="I1402" s="56" t="e">
        <f>H1402^'CALIBRATION  suppl fig 2'!$Q$15*ABS(B1402)*(1/'ESTIMATED CCS suppl fig 2 '!C1402+1/'CALIBRATION  suppl fig 2'!$D$5)^0.5</f>
        <v>#DIV/0!</v>
      </c>
    </row>
    <row r="1403" spans="1:9">
      <c r="A1403" s="52"/>
      <c r="B1403" s="1"/>
      <c r="C1403" s="1"/>
      <c r="D1403" s="189"/>
      <c r="E1403" s="187" t="e">
        <f>I1403*'CALIBRATION  suppl fig 2'!$Q$17</f>
        <v>#DIV/0!</v>
      </c>
      <c r="F1403" s="188" t="e">
        <f>(H1403*'CALIBRATION  suppl fig 2'!$Q$32+'CALIBRATION  suppl fig 2'!$Q$33)*ABS(B1403)*(1/'ESTIMATED CCS suppl fig 2 '!C1403+1/'CALIBRATION  suppl fig 2'!$D$5)^0.5</f>
        <v>#DIV/0!</v>
      </c>
      <c r="H1403" s="56">
        <f>D1403-0.001*'CALIBRATION  suppl fig 2'!$D$4*A1403^0.5</f>
        <v>0</v>
      </c>
      <c r="I1403" s="56" t="e">
        <f>H1403^'CALIBRATION  suppl fig 2'!$Q$15*ABS(B1403)*(1/'ESTIMATED CCS suppl fig 2 '!C1403+1/'CALIBRATION  suppl fig 2'!$D$5)^0.5</f>
        <v>#DIV/0!</v>
      </c>
    </row>
    <row r="1404" spans="1:9">
      <c r="A1404" s="52"/>
      <c r="B1404" s="1"/>
      <c r="C1404" s="1"/>
      <c r="D1404" s="189"/>
      <c r="E1404" s="187" t="e">
        <f>I1404*'CALIBRATION  suppl fig 2'!$Q$17</f>
        <v>#DIV/0!</v>
      </c>
      <c r="F1404" s="188" t="e">
        <f>(H1404*'CALIBRATION  suppl fig 2'!$Q$32+'CALIBRATION  suppl fig 2'!$Q$33)*ABS(B1404)*(1/'ESTIMATED CCS suppl fig 2 '!C1404+1/'CALIBRATION  suppl fig 2'!$D$5)^0.5</f>
        <v>#DIV/0!</v>
      </c>
      <c r="H1404" s="56">
        <f>D1404-0.001*'CALIBRATION  suppl fig 2'!$D$4*A1404^0.5</f>
        <v>0</v>
      </c>
      <c r="I1404" s="56" t="e">
        <f>H1404^'CALIBRATION  suppl fig 2'!$Q$15*ABS(B1404)*(1/'ESTIMATED CCS suppl fig 2 '!C1404+1/'CALIBRATION  suppl fig 2'!$D$5)^0.5</f>
        <v>#DIV/0!</v>
      </c>
    </row>
    <row r="1405" spans="1:9">
      <c r="A1405" s="52"/>
      <c r="B1405" s="1"/>
      <c r="C1405" s="1"/>
      <c r="D1405" s="189"/>
      <c r="E1405" s="187" t="e">
        <f>I1405*'CALIBRATION  suppl fig 2'!$Q$17</f>
        <v>#DIV/0!</v>
      </c>
      <c r="F1405" s="188" t="e">
        <f>(H1405*'CALIBRATION  suppl fig 2'!$Q$32+'CALIBRATION  suppl fig 2'!$Q$33)*ABS(B1405)*(1/'ESTIMATED CCS suppl fig 2 '!C1405+1/'CALIBRATION  suppl fig 2'!$D$5)^0.5</f>
        <v>#DIV/0!</v>
      </c>
      <c r="H1405" s="56">
        <f>D1405-0.001*'CALIBRATION  suppl fig 2'!$D$4*A1405^0.5</f>
        <v>0</v>
      </c>
      <c r="I1405" s="56" t="e">
        <f>H1405^'CALIBRATION  suppl fig 2'!$Q$15*ABS(B1405)*(1/'ESTIMATED CCS suppl fig 2 '!C1405+1/'CALIBRATION  suppl fig 2'!$D$5)^0.5</f>
        <v>#DIV/0!</v>
      </c>
    </row>
    <row r="1406" spans="1:9">
      <c r="A1406" s="52"/>
      <c r="B1406" s="1"/>
      <c r="C1406" s="1"/>
      <c r="D1406" s="189"/>
      <c r="E1406" s="187" t="e">
        <f>I1406*'CALIBRATION  suppl fig 2'!$Q$17</f>
        <v>#DIV/0!</v>
      </c>
      <c r="F1406" s="188" t="e">
        <f>(H1406*'CALIBRATION  suppl fig 2'!$Q$32+'CALIBRATION  suppl fig 2'!$Q$33)*ABS(B1406)*(1/'ESTIMATED CCS suppl fig 2 '!C1406+1/'CALIBRATION  suppl fig 2'!$D$5)^0.5</f>
        <v>#DIV/0!</v>
      </c>
      <c r="H1406" s="56">
        <f>D1406-0.001*'CALIBRATION  suppl fig 2'!$D$4*A1406^0.5</f>
        <v>0</v>
      </c>
      <c r="I1406" s="56" t="e">
        <f>H1406^'CALIBRATION  suppl fig 2'!$Q$15*ABS(B1406)*(1/'ESTIMATED CCS suppl fig 2 '!C1406+1/'CALIBRATION  suppl fig 2'!$D$5)^0.5</f>
        <v>#DIV/0!</v>
      </c>
    </row>
    <row r="1407" spans="1:9">
      <c r="A1407" s="52"/>
      <c r="B1407" s="1"/>
      <c r="C1407" s="1"/>
      <c r="D1407" s="189"/>
      <c r="E1407" s="187" t="e">
        <f>I1407*'CALIBRATION  suppl fig 2'!$Q$17</f>
        <v>#DIV/0!</v>
      </c>
      <c r="F1407" s="188" t="e">
        <f>(H1407*'CALIBRATION  suppl fig 2'!$Q$32+'CALIBRATION  suppl fig 2'!$Q$33)*ABS(B1407)*(1/'ESTIMATED CCS suppl fig 2 '!C1407+1/'CALIBRATION  suppl fig 2'!$D$5)^0.5</f>
        <v>#DIV/0!</v>
      </c>
      <c r="H1407" s="56">
        <f>D1407-0.001*'CALIBRATION  suppl fig 2'!$D$4*A1407^0.5</f>
        <v>0</v>
      </c>
      <c r="I1407" s="56" t="e">
        <f>H1407^'CALIBRATION  suppl fig 2'!$Q$15*ABS(B1407)*(1/'ESTIMATED CCS suppl fig 2 '!C1407+1/'CALIBRATION  suppl fig 2'!$D$5)^0.5</f>
        <v>#DIV/0!</v>
      </c>
    </row>
    <row r="1408" spans="1:9">
      <c r="A1408" s="52"/>
      <c r="B1408" s="1"/>
      <c r="C1408" s="1"/>
      <c r="D1408" s="189"/>
      <c r="E1408" s="187" t="e">
        <f>I1408*'CALIBRATION  suppl fig 2'!$Q$17</f>
        <v>#DIV/0!</v>
      </c>
      <c r="F1408" s="188" t="e">
        <f>(H1408*'CALIBRATION  suppl fig 2'!$Q$32+'CALIBRATION  suppl fig 2'!$Q$33)*ABS(B1408)*(1/'ESTIMATED CCS suppl fig 2 '!C1408+1/'CALIBRATION  suppl fig 2'!$D$5)^0.5</f>
        <v>#DIV/0!</v>
      </c>
      <c r="H1408" s="56">
        <f>D1408-0.001*'CALIBRATION  suppl fig 2'!$D$4*A1408^0.5</f>
        <v>0</v>
      </c>
      <c r="I1408" s="56" t="e">
        <f>H1408^'CALIBRATION  suppl fig 2'!$Q$15*ABS(B1408)*(1/'ESTIMATED CCS suppl fig 2 '!C1408+1/'CALIBRATION  suppl fig 2'!$D$5)^0.5</f>
        <v>#DIV/0!</v>
      </c>
    </row>
    <row r="1409" spans="1:9">
      <c r="A1409" s="52"/>
      <c r="B1409" s="1"/>
      <c r="C1409" s="1"/>
      <c r="D1409" s="189"/>
      <c r="E1409" s="187" t="e">
        <f>I1409*'CALIBRATION  suppl fig 2'!$Q$17</f>
        <v>#DIV/0!</v>
      </c>
      <c r="F1409" s="188" t="e">
        <f>(H1409*'CALIBRATION  suppl fig 2'!$Q$32+'CALIBRATION  suppl fig 2'!$Q$33)*ABS(B1409)*(1/'ESTIMATED CCS suppl fig 2 '!C1409+1/'CALIBRATION  suppl fig 2'!$D$5)^0.5</f>
        <v>#DIV/0!</v>
      </c>
      <c r="H1409" s="56">
        <f>D1409-0.001*'CALIBRATION  suppl fig 2'!$D$4*A1409^0.5</f>
        <v>0</v>
      </c>
      <c r="I1409" s="56" t="e">
        <f>H1409^'CALIBRATION  suppl fig 2'!$Q$15*ABS(B1409)*(1/'ESTIMATED CCS suppl fig 2 '!C1409+1/'CALIBRATION  suppl fig 2'!$D$5)^0.5</f>
        <v>#DIV/0!</v>
      </c>
    </row>
    <row r="1410" spans="1:9">
      <c r="A1410" s="52"/>
      <c r="B1410" s="1"/>
      <c r="C1410" s="1"/>
      <c r="D1410" s="189"/>
      <c r="E1410" s="187" t="e">
        <f>I1410*'CALIBRATION  suppl fig 2'!$Q$17</f>
        <v>#DIV/0!</v>
      </c>
      <c r="F1410" s="188" t="e">
        <f>(H1410*'CALIBRATION  suppl fig 2'!$Q$32+'CALIBRATION  suppl fig 2'!$Q$33)*ABS(B1410)*(1/'ESTIMATED CCS suppl fig 2 '!C1410+1/'CALIBRATION  suppl fig 2'!$D$5)^0.5</f>
        <v>#DIV/0!</v>
      </c>
      <c r="H1410" s="56">
        <f>D1410-0.001*'CALIBRATION  suppl fig 2'!$D$4*A1410^0.5</f>
        <v>0</v>
      </c>
      <c r="I1410" s="56" t="e">
        <f>H1410^'CALIBRATION  suppl fig 2'!$Q$15*ABS(B1410)*(1/'ESTIMATED CCS suppl fig 2 '!C1410+1/'CALIBRATION  suppl fig 2'!$D$5)^0.5</f>
        <v>#DIV/0!</v>
      </c>
    </row>
    <row r="1411" spans="1:9">
      <c r="A1411" s="52"/>
      <c r="B1411" s="1"/>
      <c r="C1411" s="1"/>
      <c r="D1411" s="189"/>
      <c r="E1411" s="187" t="e">
        <f>I1411*'CALIBRATION  suppl fig 2'!$Q$17</f>
        <v>#DIV/0!</v>
      </c>
      <c r="F1411" s="188" t="e">
        <f>(H1411*'CALIBRATION  suppl fig 2'!$Q$32+'CALIBRATION  suppl fig 2'!$Q$33)*ABS(B1411)*(1/'ESTIMATED CCS suppl fig 2 '!C1411+1/'CALIBRATION  suppl fig 2'!$D$5)^0.5</f>
        <v>#DIV/0!</v>
      </c>
      <c r="H1411" s="56">
        <f>D1411-0.001*'CALIBRATION  suppl fig 2'!$D$4*A1411^0.5</f>
        <v>0</v>
      </c>
      <c r="I1411" s="56" t="e">
        <f>H1411^'CALIBRATION  suppl fig 2'!$Q$15*ABS(B1411)*(1/'ESTIMATED CCS suppl fig 2 '!C1411+1/'CALIBRATION  suppl fig 2'!$D$5)^0.5</f>
        <v>#DIV/0!</v>
      </c>
    </row>
    <row r="1412" spans="1:9">
      <c r="A1412" s="52"/>
      <c r="B1412" s="1"/>
      <c r="C1412" s="1"/>
      <c r="D1412" s="189"/>
      <c r="E1412" s="187" t="e">
        <f>I1412*'CALIBRATION  suppl fig 2'!$Q$17</f>
        <v>#DIV/0!</v>
      </c>
      <c r="F1412" s="188" t="e">
        <f>(H1412*'CALIBRATION  suppl fig 2'!$Q$32+'CALIBRATION  suppl fig 2'!$Q$33)*ABS(B1412)*(1/'ESTIMATED CCS suppl fig 2 '!C1412+1/'CALIBRATION  suppl fig 2'!$D$5)^0.5</f>
        <v>#DIV/0!</v>
      </c>
      <c r="H1412" s="56">
        <f>D1412-0.001*'CALIBRATION  suppl fig 2'!$D$4*A1412^0.5</f>
        <v>0</v>
      </c>
      <c r="I1412" s="56" t="e">
        <f>H1412^'CALIBRATION  suppl fig 2'!$Q$15*ABS(B1412)*(1/'ESTIMATED CCS suppl fig 2 '!C1412+1/'CALIBRATION  suppl fig 2'!$D$5)^0.5</f>
        <v>#DIV/0!</v>
      </c>
    </row>
    <row r="1413" spans="1:9">
      <c r="A1413" s="52"/>
      <c r="B1413" s="1"/>
      <c r="C1413" s="1"/>
      <c r="D1413" s="189"/>
      <c r="E1413" s="187" t="e">
        <f>I1413*'CALIBRATION  suppl fig 2'!$Q$17</f>
        <v>#DIV/0!</v>
      </c>
      <c r="F1413" s="188" t="e">
        <f>(H1413*'CALIBRATION  suppl fig 2'!$Q$32+'CALIBRATION  suppl fig 2'!$Q$33)*ABS(B1413)*(1/'ESTIMATED CCS suppl fig 2 '!C1413+1/'CALIBRATION  suppl fig 2'!$D$5)^0.5</f>
        <v>#DIV/0!</v>
      </c>
      <c r="H1413" s="56">
        <f>D1413-0.001*'CALIBRATION  suppl fig 2'!$D$4*A1413^0.5</f>
        <v>0</v>
      </c>
      <c r="I1413" s="56" t="e">
        <f>H1413^'CALIBRATION  suppl fig 2'!$Q$15*ABS(B1413)*(1/'ESTIMATED CCS suppl fig 2 '!C1413+1/'CALIBRATION  suppl fig 2'!$D$5)^0.5</f>
        <v>#DIV/0!</v>
      </c>
    </row>
    <row r="1414" spans="1:9">
      <c r="A1414" s="52"/>
      <c r="B1414" s="1"/>
      <c r="C1414" s="1"/>
      <c r="D1414" s="189"/>
      <c r="E1414" s="187" t="e">
        <f>I1414*'CALIBRATION  suppl fig 2'!$Q$17</f>
        <v>#DIV/0!</v>
      </c>
      <c r="F1414" s="188" t="e">
        <f>(H1414*'CALIBRATION  suppl fig 2'!$Q$32+'CALIBRATION  suppl fig 2'!$Q$33)*ABS(B1414)*(1/'ESTIMATED CCS suppl fig 2 '!C1414+1/'CALIBRATION  suppl fig 2'!$D$5)^0.5</f>
        <v>#DIV/0!</v>
      </c>
      <c r="H1414" s="56">
        <f>D1414-0.001*'CALIBRATION  suppl fig 2'!$D$4*A1414^0.5</f>
        <v>0</v>
      </c>
      <c r="I1414" s="56" t="e">
        <f>H1414^'CALIBRATION  suppl fig 2'!$Q$15*ABS(B1414)*(1/'ESTIMATED CCS suppl fig 2 '!C1414+1/'CALIBRATION  suppl fig 2'!$D$5)^0.5</f>
        <v>#DIV/0!</v>
      </c>
    </row>
    <row r="1415" spans="1:9">
      <c r="A1415" s="52"/>
      <c r="B1415" s="1"/>
      <c r="C1415" s="1"/>
      <c r="D1415" s="189"/>
      <c r="E1415" s="187" t="e">
        <f>I1415*'CALIBRATION  suppl fig 2'!$Q$17</f>
        <v>#DIV/0!</v>
      </c>
      <c r="F1415" s="188" t="e">
        <f>(H1415*'CALIBRATION  suppl fig 2'!$Q$32+'CALIBRATION  suppl fig 2'!$Q$33)*ABS(B1415)*(1/'ESTIMATED CCS suppl fig 2 '!C1415+1/'CALIBRATION  suppl fig 2'!$D$5)^0.5</f>
        <v>#DIV/0!</v>
      </c>
      <c r="H1415" s="56">
        <f>D1415-0.001*'CALIBRATION  suppl fig 2'!$D$4*A1415^0.5</f>
        <v>0</v>
      </c>
      <c r="I1415" s="56" t="e">
        <f>H1415^'CALIBRATION  suppl fig 2'!$Q$15*ABS(B1415)*(1/'ESTIMATED CCS suppl fig 2 '!C1415+1/'CALIBRATION  suppl fig 2'!$D$5)^0.5</f>
        <v>#DIV/0!</v>
      </c>
    </row>
    <row r="1416" spans="1:9">
      <c r="A1416" s="52"/>
      <c r="B1416" s="1"/>
      <c r="C1416" s="1"/>
      <c r="D1416" s="189"/>
      <c r="E1416" s="187" t="e">
        <f>I1416*'CALIBRATION  suppl fig 2'!$Q$17</f>
        <v>#DIV/0!</v>
      </c>
      <c r="F1416" s="188" t="e">
        <f>(H1416*'CALIBRATION  suppl fig 2'!$Q$32+'CALIBRATION  suppl fig 2'!$Q$33)*ABS(B1416)*(1/'ESTIMATED CCS suppl fig 2 '!C1416+1/'CALIBRATION  suppl fig 2'!$D$5)^0.5</f>
        <v>#DIV/0!</v>
      </c>
      <c r="H1416" s="56">
        <f>D1416-0.001*'CALIBRATION  suppl fig 2'!$D$4*A1416^0.5</f>
        <v>0</v>
      </c>
      <c r="I1416" s="56" t="e">
        <f>H1416^'CALIBRATION  suppl fig 2'!$Q$15*ABS(B1416)*(1/'ESTIMATED CCS suppl fig 2 '!C1416+1/'CALIBRATION  suppl fig 2'!$D$5)^0.5</f>
        <v>#DIV/0!</v>
      </c>
    </row>
    <row r="1417" spans="1:9">
      <c r="A1417" s="52"/>
      <c r="B1417" s="1"/>
      <c r="C1417" s="1"/>
      <c r="D1417" s="189"/>
      <c r="E1417" s="187" t="e">
        <f>I1417*'CALIBRATION  suppl fig 2'!$Q$17</f>
        <v>#DIV/0!</v>
      </c>
      <c r="F1417" s="188" t="e">
        <f>(H1417*'CALIBRATION  suppl fig 2'!$Q$32+'CALIBRATION  suppl fig 2'!$Q$33)*ABS(B1417)*(1/'ESTIMATED CCS suppl fig 2 '!C1417+1/'CALIBRATION  suppl fig 2'!$D$5)^0.5</f>
        <v>#DIV/0!</v>
      </c>
      <c r="H1417" s="56">
        <f>D1417-0.001*'CALIBRATION  suppl fig 2'!$D$4*A1417^0.5</f>
        <v>0</v>
      </c>
      <c r="I1417" s="56" t="e">
        <f>H1417^'CALIBRATION  suppl fig 2'!$Q$15*ABS(B1417)*(1/'ESTIMATED CCS suppl fig 2 '!C1417+1/'CALIBRATION  suppl fig 2'!$D$5)^0.5</f>
        <v>#DIV/0!</v>
      </c>
    </row>
    <row r="1418" spans="1:9">
      <c r="A1418" s="52"/>
      <c r="B1418" s="1"/>
      <c r="C1418" s="1"/>
      <c r="D1418" s="189"/>
      <c r="E1418" s="187" t="e">
        <f>I1418*'CALIBRATION  suppl fig 2'!$Q$17</f>
        <v>#DIV/0!</v>
      </c>
      <c r="F1418" s="188" t="e">
        <f>(H1418*'CALIBRATION  suppl fig 2'!$Q$32+'CALIBRATION  suppl fig 2'!$Q$33)*ABS(B1418)*(1/'ESTIMATED CCS suppl fig 2 '!C1418+1/'CALIBRATION  suppl fig 2'!$D$5)^0.5</f>
        <v>#DIV/0!</v>
      </c>
      <c r="H1418" s="56">
        <f>D1418-0.001*'CALIBRATION  suppl fig 2'!$D$4*A1418^0.5</f>
        <v>0</v>
      </c>
      <c r="I1418" s="56" t="e">
        <f>H1418^'CALIBRATION  suppl fig 2'!$Q$15*ABS(B1418)*(1/'ESTIMATED CCS suppl fig 2 '!C1418+1/'CALIBRATION  suppl fig 2'!$D$5)^0.5</f>
        <v>#DIV/0!</v>
      </c>
    </row>
    <row r="1419" spans="1:9">
      <c r="A1419" s="52"/>
      <c r="B1419" s="1"/>
      <c r="C1419" s="1"/>
      <c r="D1419" s="189"/>
      <c r="E1419" s="187" t="e">
        <f>I1419*'CALIBRATION  suppl fig 2'!$Q$17</f>
        <v>#DIV/0!</v>
      </c>
      <c r="F1419" s="188" t="e">
        <f>(H1419*'CALIBRATION  suppl fig 2'!$Q$32+'CALIBRATION  suppl fig 2'!$Q$33)*ABS(B1419)*(1/'ESTIMATED CCS suppl fig 2 '!C1419+1/'CALIBRATION  suppl fig 2'!$D$5)^0.5</f>
        <v>#DIV/0!</v>
      </c>
      <c r="H1419" s="56">
        <f>D1419-0.001*'CALIBRATION  suppl fig 2'!$D$4*A1419^0.5</f>
        <v>0</v>
      </c>
      <c r="I1419" s="56" t="e">
        <f>H1419^'CALIBRATION  suppl fig 2'!$Q$15*ABS(B1419)*(1/'ESTIMATED CCS suppl fig 2 '!C1419+1/'CALIBRATION  suppl fig 2'!$D$5)^0.5</f>
        <v>#DIV/0!</v>
      </c>
    </row>
    <row r="1420" spans="1:9">
      <c r="A1420" s="52"/>
      <c r="B1420" s="1"/>
      <c r="C1420" s="1"/>
      <c r="D1420" s="189"/>
      <c r="E1420" s="187" t="e">
        <f>I1420*'CALIBRATION  suppl fig 2'!$Q$17</f>
        <v>#DIV/0!</v>
      </c>
      <c r="F1420" s="188" t="e">
        <f>(H1420*'CALIBRATION  suppl fig 2'!$Q$32+'CALIBRATION  suppl fig 2'!$Q$33)*ABS(B1420)*(1/'ESTIMATED CCS suppl fig 2 '!C1420+1/'CALIBRATION  suppl fig 2'!$D$5)^0.5</f>
        <v>#DIV/0!</v>
      </c>
      <c r="H1420" s="56">
        <f>D1420-0.001*'CALIBRATION  suppl fig 2'!$D$4*A1420^0.5</f>
        <v>0</v>
      </c>
      <c r="I1420" s="56" t="e">
        <f>H1420^'CALIBRATION  suppl fig 2'!$Q$15*ABS(B1420)*(1/'ESTIMATED CCS suppl fig 2 '!C1420+1/'CALIBRATION  suppl fig 2'!$D$5)^0.5</f>
        <v>#DIV/0!</v>
      </c>
    </row>
    <row r="1421" spans="1:9">
      <c r="A1421" s="52"/>
      <c r="B1421" s="1"/>
      <c r="C1421" s="1"/>
      <c r="D1421" s="189"/>
      <c r="E1421" s="187" t="e">
        <f>I1421*'CALIBRATION  suppl fig 2'!$Q$17</f>
        <v>#DIV/0!</v>
      </c>
      <c r="F1421" s="188" t="e">
        <f>(H1421*'CALIBRATION  suppl fig 2'!$Q$32+'CALIBRATION  suppl fig 2'!$Q$33)*ABS(B1421)*(1/'ESTIMATED CCS suppl fig 2 '!C1421+1/'CALIBRATION  suppl fig 2'!$D$5)^0.5</f>
        <v>#DIV/0!</v>
      </c>
      <c r="H1421" s="56">
        <f>D1421-0.001*'CALIBRATION  suppl fig 2'!$D$4*A1421^0.5</f>
        <v>0</v>
      </c>
      <c r="I1421" s="56" t="e">
        <f>H1421^'CALIBRATION  suppl fig 2'!$Q$15*ABS(B1421)*(1/'ESTIMATED CCS suppl fig 2 '!C1421+1/'CALIBRATION  suppl fig 2'!$D$5)^0.5</f>
        <v>#DIV/0!</v>
      </c>
    </row>
    <row r="1422" spans="1:9">
      <c r="A1422" s="52"/>
      <c r="B1422" s="1"/>
      <c r="C1422" s="1"/>
      <c r="D1422" s="189"/>
      <c r="E1422" s="187" t="e">
        <f>I1422*'CALIBRATION  suppl fig 2'!$Q$17</f>
        <v>#DIV/0!</v>
      </c>
      <c r="F1422" s="188" t="e">
        <f>(H1422*'CALIBRATION  suppl fig 2'!$Q$32+'CALIBRATION  suppl fig 2'!$Q$33)*ABS(B1422)*(1/'ESTIMATED CCS suppl fig 2 '!C1422+1/'CALIBRATION  suppl fig 2'!$D$5)^0.5</f>
        <v>#DIV/0!</v>
      </c>
      <c r="H1422" s="56">
        <f>D1422-0.001*'CALIBRATION  suppl fig 2'!$D$4*A1422^0.5</f>
        <v>0</v>
      </c>
      <c r="I1422" s="56" t="e">
        <f>H1422^'CALIBRATION  suppl fig 2'!$Q$15*ABS(B1422)*(1/'ESTIMATED CCS suppl fig 2 '!C1422+1/'CALIBRATION  suppl fig 2'!$D$5)^0.5</f>
        <v>#DIV/0!</v>
      </c>
    </row>
    <row r="1423" spans="1:9">
      <c r="A1423" s="52"/>
      <c r="B1423" s="1"/>
      <c r="C1423" s="1"/>
      <c r="D1423" s="189"/>
      <c r="E1423" s="187" t="e">
        <f>I1423*'CALIBRATION  suppl fig 2'!$Q$17</f>
        <v>#DIV/0!</v>
      </c>
      <c r="F1423" s="188" t="e">
        <f>(H1423*'CALIBRATION  suppl fig 2'!$Q$32+'CALIBRATION  suppl fig 2'!$Q$33)*ABS(B1423)*(1/'ESTIMATED CCS suppl fig 2 '!C1423+1/'CALIBRATION  suppl fig 2'!$D$5)^0.5</f>
        <v>#DIV/0!</v>
      </c>
      <c r="H1423" s="56">
        <f>D1423-0.001*'CALIBRATION  suppl fig 2'!$D$4*A1423^0.5</f>
        <v>0</v>
      </c>
      <c r="I1423" s="56" t="e">
        <f>H1423^'CALIBRATION  suppl fig 2'!$Q$15*ABS(B1423)*(1/'ESTIMATED CCS suppl fig 2 '!C1423+1/'CALIBRATION  suppl fig 2'!$D$5)^0.5</f>
        <v>#DIV/0!</v>
      </c>
    </row>
    <row r="1424" spans="1:9">
      <c r="A1424" s="52"/>
      <c r="B1424" s="1"/>
      <c r="C1424" s="1"/>
      <c r="D1424" s="189"/>
      <c r="E1424" s="187" t="e">
        <f>I1424*'CALIBRATION  suppl fig 2'!$Q$17</f>
        <v>#DIV/0!</v>
      </c>
      <c r="F1424" s="188" t="e">
        <f>(H1424*'CALIBRATION  suppl fig 2'!$Q$32+'CALIBRATION  suppl fig 2'!$Q$33)*ABS(B1424)*(1/'ESTIMATED CCS suppl fig 2 '!C1424+1/'CALIBRATION  suppl fig 2'!$D$5)^0.5</f>
        <v>#DIV/0!</v>
      </c>
      <c r="H1424" s="56">
        <f>D1424-0.001*'CALIBRATION  suppl fig 2'!$D$4*A1424^0.5</f>
        <v>0</v>
      </c>
      <c r="I1424" s="56" t="e">
        <f>H1424^'CALIBRATION  suppl fig 2'!$Q$15*ABS(B1424)*(1/'ESTIMATED CCS suppl fig 2 '!C1424+1/'CALIBRATION  suppl fig 2'!$D$5)^0.5</f>
        <v>#DIV/0!</v>
      </c>
    </row>
    <row r="1425" spans="1:9">
      <c r="A1425" s="52"/>
      <c r="B1425" s="1"/>
      <c r="C1425" s="1"/>
      <c r="D1425" s="189"/>
      <c r="E1425" s="187" t="e">
        <f>I1425*'CALIBRATION  suppl fig 2'!$Q$17</f>
        <v>#DIV/0!</v>
      </c>
      <c r="F1425" s="188" t="e">
        <f>(H1425*'CALIBRATION  suppl fig 2'!$Q$32+'CALIBRATION  suppl fig 2'!$Q$33)*ABS(B1425)*(1/'ESTIMATED CCS suppl fig 2 '!C1425+1/'CALIBRATION  suppl fig 2'!$D$5)^0.5</f>
        <v>#DIV/0!</v>
      </c>
      <c r="H1425" s="56">
        <f>D1425-0.001*'CALIBRATION  suppl fig 2'!$D$4*A1425^0.5</f>
        <v>0</v>
      </c>
      <c r="I1425" s="56" t="e">
        <f>H1425^'CALIBRATION  suppl fig 2'!$Q$15*ABS(B1425)*(1/'ESTIMATED CCS suppl fig 2 '!C1425+1/'CALIBRATION  suppl fig 2'!$D$5)^0.5</f>
        <v>#DIV/0!</v>
      </c>
    </row>
    <row r="1426" spans="1:9">
      <c r="A1426" s="52"/>
      <c r="B1426" s="1"/>
      <c r="C1426" s="1"/>
      <c r="D1426" s="189"/>
      <c r="E1426" s="187" t="e">
        <f>I1426*'CALIBRATION  suppl fig 2'!$Q$17</f>
        <v>#DIV/0!</v>
      </c>
      <c r="F1426" s="188" t="e">
        <f>(H1426*'CALIBRATION  suppl fig 2'!$Q$32+'CALIBRATION  suppl fig 2'!$Q$33)*ABS(B1426)*(1/'ESTIMATED CCS suppl fig 2 '!C1426+1/'CALIBRATION  suppl fig 2'!$D$5)^0.5</f>
        <v>#DIV/0!</v>
      </c>
      <c r="H1426" s="56">
        <f>D1426-0.001*'CALIBRATION  suppl fig 2'!$D$4*A1426^0.5</f>
        <v>0</v>
      </c>
      <c r="I1426" s="56" t="e">
        <f>H1426^'CALIBRATION  suppl fig 2'!$Q$15*ABS(B1426)*(1/'ESTIMATED CCS suppl fig 2 '!C1426+1/'CALIBRATION  suppl fig 2'!$D$5)^0.5</f>
        <v>#DIV/0!</v>
      </c>
    </row>
    <row r="1427" spans="1:9">
      <c r="A1427" s="52"/>
      <c r="B1427" s="1"/>
      <c r="C1427" s="1"/>
      <c r="D1427" s="189"/>
      <c r="E1427" s="187" t="e">
        <f>I1427*'CALIBRATION  suppl fig 2'!$Q$17</f>
        <v>#DIV/0!</v>
      </c>
      <c r="F1427" s="188" t="e">
        <f>(H1427*'CALIBRATION  suppl fig 2'!$Q$32+'CALIBRATION  suppl fig 2'!$Q$33)*ABS(B1427)*(1/'ESTIMATED CCS suppl fig 2 '!C1427+1/'CALIBRATION  suppl fig 2'!$D$5)^0.5</f>
        <v>#DIV/0!</v>
      </c>
      <c r="H1427" s="56">
        <f>D1427-0.001*'CALIBRATION  suppl fig 2'!$D$4*A1427^0.5</f>
        <v>0</v>
      </c>
      <c r="I1427" s="56" t="e">
        <f>H1427^'CALIBRATION  suppl fig 2'!$Q$15*ABS(B1427)*(1/'ESTIMATED CCS suppl fig 2 '!C1427+1/'CALIBRATION  suppl fig 2'!$D$5)^0.5</f>
        <v>#DIV/0!</v>
      </c>
    </row>
    <row r="1428" spans="1:9">
      <c r="A1428" s="52"/>
      <c r="B1428" s="1"/>
      <c r="C1428" s="1"/>
      <c r="D1428" s="189"/>
      <c r="E1428" s="187" t="e">
        <f>I1428*'CALIBRATION  suppl fig 2'!$Q$17</f>
        <v>#DIV/0!</v>
      </c>
      <c r="F1428" s="188" t="e">
        <f>(H1428*'CALIBRATION  suppl fig 2'!$Q$32+'CALIBRATION  suppl fig 2'!$Q$33)*ABS(B1428)*(1/'ESTIMATED CCS suppl fig 2 '!C1428+1/'CALIBRATION  suppl fig 2'!$D$5)^0.5</f>
        <v>#DIV/0!</v>
      </c>
      <c r="H1428" s="56">
        <f>D1428-0.001*'CALIBRATION  suppl fig 2'!$D$4*A1428^0.5</f>
        <v>0</v>
      </c>
      <c r="I1428" s="56" t="e">
        <f>H1428^'CALIBRATION  suppl fig 2'!$Q$15*ABS(B1428)*(1/'ESTIMATED CCS suppl fig 2 '!C1428+1/'CALIBRATION  suppl fig 2'!$D$5)^0.5</f>
        <v>#DIV/0!</v>
      </c>
    </row>
    <row r="1429" spans="1:9">
      <c r="A1429" s="52"/>
      <c r="B1429" s="1"/>
      <c r="C1429" s="1"/>
      <c r="D1429" s="189"/>
      <c r="E1429" s="187" t="e">
        <f>I1429*'CALIBRATION  suppl fig 2'!$Q$17</f>
        <v>#DIV/0!</v>
      </c>
      <c r="F1429" s="188" t="e">
        <f>(H1429*'CALIBRATION  suppl fig 2'!$Q$32+'CALIBRATION  suppl fig 2'!$Q$33)*ABS(B1429)*(1/'ESTIMATED CCS suppl fig 2 '!C1429+1/'CALIBRATION  suppl fig 2'!$D$5)^0.5</f>
        <v>#DIV/0!</v>
      </c>
      <c r="H1429" s="56">
        <f>D1429-0.001*'CALIBRATION  suppl fig 2'!$D$4*A1429^0.5</f>
        <v>0</v>
      </c>
      <c r="I1429" s="56" t="e">
        <f>H1429^'CALIBRATION  suppl fig 2'!$Q$15*ABS(B1429)*(1/'ESTIMATED CCS suppl fig 2 '!C1429+1/'CALIBRATION  suppl fig 2'!$D$5)^0.5</f>
        <v>#DIV/0!</v>
      </c>
    </row>
    <row r="1430" spans="1:9">
      <c r="A1430" s="52"/>
      <c r="B1430" s="1"/>
      <c r="C1430" s="1"/>
      <c r="D1430" s="189"/>
      <c r="E1430" s="187" t="e">
        <f>I1430*'CALIBRATION  suppl fig 2'!$Q$17</f>
        <v>#DIV/0!</v>
      </c>
      <c r="F1430" s="188" t="e">
        <f>(H1430*'CALIBRATION  suppl fig 2'!$Q$32+'CALIBRATION  suppl fig 2'!$Q$33)*ABS(B1430)*(1/'ESTIMATED CCS suppl fig 2 '!C1430+1/'CALIBRATION  suppl fig 2'!$D$5)^0.5</f>
        <v>#DIV/0!</v>
      </c>
      <c r="H1430" s="56">
        <f>D1430-0.001*'CALIBRATION  suppl fig 2'!$D$4*A1430^0.5</f>
        <v>0</v>
      </c>
      <c r="I1430" s="56" t="e">
        <f>H1430^'CALIBRATION  suppl fig 2'!$Q$15*ABS(B1430)*(1/'ESTIMATED CCS suppl fig 2 '!C1430+1/'CALIBRATION  suppl fig 2'!$D$5)^0.5</f>
        <v>#DIV/0!</v>
      </c>
    </row>
    <row r="1431" spans="1:9">
      <c r="A1431" s="52"/>
      <c r="B1431" s="1"/>
      <c r="C1431" s="1"/>
      <c r="D1431" s="189"/>
      <c r="E1431" s="187" t="e">
        <f>I1431*'CALIBRATION  suppl fig 2'!$Q$17</f>
        <v>#DIV/0!</v>
      </c>
      <c r="F1431" s="188" t="e">
        <f>(H1431*'CALIBRATION  suppl fig 2'!$Q$32+'CALIBRATION  suppl fig 2'!$Q$33)*ABS(B1431)*(1/'ESTIMATED CCS suppl fig 2 '!C1431+1/'CALIBRATION  suppl fig 2'!$D$5)^0.5</f>
        <v>#DIV/0!</v>
      </c>
      <c r="H1431" s="56">
        <f>D1431-0.001*'CALIBRATION  suppl fig 2'!$D$4*A1431^0.5</f>
        <v>0</v>
      </c>
      <c r="I1431" s="56" t="e">
        <f>H1431^'CALIBRATION  suppl fig 2'!$Q$15*ABS(B1431)*(1/'ESTIMATED CCS suppl fig 2 '!C1431+1/'CALIBRATION  suppl fig 2'!$D$5)^0.5</f>
        <v>#DIV/0!</v>
      </c>
    </row>
    <row r="1432" spans="1:9">
      <c r="A1432" s="52"/>
      <c r="B1432" s="1"/>
      <c r="C1432" s="1"/>
      <c r="D1432" s="189"/>
      <c r="E1432" s="187" t="e">
        <f>I1432*'CALIBRATION  suppl fig 2'!$Q$17</f>
        <v>#DIV/0!</v>
      </c>
      <c r="F1432" s="188" t="e">
        <f>(H1432*'CALIBRATION  suppl fig 2'!$Q$32+'CALIBRATION  suppl fig 2'!$Q$33)*ABS(B1432)*(1/'ESTIMATED CCS suppl fig 2 '!C1432+1/'CALIBRATION  suppl fig 2'!$D$5)^0.5</f>
        <v>#DIV/0!</v>
      </c>
      <c r="H1432" s="56">
        <f>D1432-0.001*'CALIBRATION  suppl fig 2'!$D$4*A1432^0.5</f>
        <v>0</v>
      </c>
      <c r="I1432" s="56" t="e">
        <f>H1432^'CALIBRATION  suppl fig 2'!$Q$15*ABS(B1432)*(1/'ESTIMATED CCS suppl fig 2 '!C1432+1/'CALIBRATION  suppl fig 2'!$D$5)^0.5</f>
        <v>#DIV/0!</v>
      </c>
    </row>
    <row r="1433" spans="1:9">
      <c r="A1433" s="52"/>
      <c r="B1433" s="1"/>
      <c r="C1433" s="1"/>
      <c r="D1433" s="189"/>
      <c r="E1433" s="187" t="e">
        <f>I1433*'CALIBRATION  suppl fig 2'!$Q$17</f>
        <v>#DIV/0!</v>
      </c>
      <c r="F1433" s="188" t="e">
        <f>(H1433*'CALIBRATION  suppl fig 2'!$Q$32+'CALIBRATION  suppl fig 2'!$Q$33)*ABS(B1433)*(1/'ESTIMATED CCS suppl fig 2 '!C1433+1/'CALIBRATION  suppl fig 2'!$D$5)^0.5</f>
        <v>#DIV/0!</v>
      </c>
      <c r="H1433" s="56">
        <f>D1433-0.001*'CALIBRATION  suppl fig 2'!$D$4*A1433^0.5</f>
        <v>0</v>
      </c>
      <c r="I1433" s="56" t="e">
        <f>H1433^'CALIBRATION  suppl fig 2'!$Q$15*ABS(B1433)*(1/'ESTIMATED CCS suppl fig 2 '!C1433+1/'CALIBRATION  suppl fig 2'!$D$5)^0.5</f>
        <v>#DIV/0!</v>
      </c>
    </row>
    <row r="1434" spans="1:9">
      <c r="A1434" s="52"/>
      <c r="B1434" s="1"/>
      <c r="C1434" s="1"/>
      <c r="D1434" s="189"/>
      <c r="E1434" s="187" t="e">
        <f>I1434*'CALIBRATION  suppl fig 2'!$Q$17</f>
        <v>#DIV/0!</v>
      </c>
      <c r="F1434" s="188" t="e">
        <f>(H1434*'CALIBRATION  suppl fig 2'!$Q$32+'CALIBRATION  suppl fig 2'!$Q$33)*ABS(B1434)*(1/'ESTIMATED CCS suppl fig 2 '!C1434+1/'CALIBRATION  suppl fig 2'!$D$5)^0.5</f>
        <v>#DIV/0!</v>
      </c>
      <c r="H1434" s="56">
        <f>D1434-0.001*'CALIBRATION  suppl fig 2'!$D$4*A1434^0.5</f>
        <v>0</v>
      </c>
      <c r="I1434" s="56" t="e">
        <f>H1434^'CALIBRATION  suppl fig 2'!$Q$15*ABS(B1434)*(1/'ESTIMATED CCS suppl fig 2 '!C1434+1/'CALIBRATION  suppl fig 2'!$D$5)^0.5</f>
        <v>#DIV/0!</v>
      </c>
    </row>
    <row r="1435" spans="1:9">
      <c r="A1435" s="52"/>
      <c r="B1435" s="1"/>
      <c r="C1435" s="1"/>
      <c r="D1435" s="189"/>
      <c r="E1435" s="187" t="e">
        <f>I1435*'CALIBRATION  suppl fig 2'!$Q$17</f>
        <v>#DIV/0!</v>
      </c>
      <c r="F1435" s="188" t="e">
        <f>(H1435*'CALIBRATION  suppl fig 2'!$Q$32+'CALIBRATION  suppl fig 2'!$Q$33)*ABS(B1435)*(1/'ESTIMATED CCS suppl fig 2 '!C1435+1/'CALIBRATION  suppl fig 2'!$D$5)^0.5</f>
        <v>#DIV/0!</v>
      </c>
      <c r="H1435" s="56">
        <f>D1435-0.001*'CALIBRATION  suppl fig 2'!$D$4*A1435^0.5</f>
        <v>0</v>
      </c>
      <c r="I1435" s="56" t="e">
        <f>H1435^'CALIBRATION  suppl fig 2'!$Q$15*ABS(B1435)*(1/'ESTIMATED CCS suppl fig 2 '!C1435+1/'CALIBRATION  suppl fig 2'!$D$5)^0.5</f>
        <v>#DIV/0!</v>
      </c>
    </row>
    <row r="1436" spans="1:9">
      <c r="A1436" s="52"/>
      <c r="B1436" s="1"/>
      <c r="C1436" s="1"/>
      <c r="D1436" s="189"/>
      <c r="E1436" s="187" t="e">
        <f>I1436*'CALIBRATION  suppl fig 2'!$Q$17</f>
        <v>#DIV/0!</v>
      </c>
      <c r="F1436" s="188" t="e">
        <f>(H1436*'CALIBRATION  suppl fig 2'!$Q$32+'CALIBRATION  suppl fig 2'!$Q$33)*ABS(B1436)*(1/'ESTIMATED CCS suppl fig 2 '!C1436+1/'CALIBRATION  suppl fig 2'!$D$5)^0.5</f>
        <v>#DIV/0!</v>
      </c>
      <c r="H1436" s="56">
        <f>D1436-0.001*'CALIBRATION  suppl fig 2'!$D$4*A1436^0.5</f>
        <v>0</v>
      </c>
      <c r="I1436" s="56" t="e">
        <f>H1436^'CALIBRATION  suppl fig 2'!$Q$15*ABS(B1436)*(1/'ESTIMATED CCS suppl fig 2 '!C1436+1/'CALIBRATION  suppl fig 2'!$D$5)^0.5</f>
        <v>#DIV/0!</v>
      </c>
    </row>
    <row r="1437" spans="1:9">
      <c r="A1437" s="52"/>
      <c r="B1437" s="1"/>
      <c r="C1437" s="1"/>
      <c r="D1437" s="189"/>
      <c r="E1437" s="187" t="e">
        <f>I1437*'CALIBRATION  suppl fig 2'!$Q$17</f>
        <v>#DIV/0!</v>
      </c>
      <c r="F1437" s="188" t="e">
        <f>(H1437*'CALIBRATION  suppl fig 2'!$Q$32+'CALIBRATION  suppl fig 2'!$Q$33)*ABS(B1437)*(1/'ESTIMATED CCS suppl fig 2 '!C1437+1/'CALIBRATION  suppl fig 2'!$D$5)^0.5</f>
        <v>#DIV/0!</v>
      </c>
      <c r="H1437" s="56">
        <f>D1437-0.001*'CALIBRATION  suppl fig 2'!$D$4*A1437^0.5</f>
        <v>0</v>
      </c>
      <c r="I1437" s="56" t="e">
        <f>H1437^'CALIBRATION  suppl fig 2'!$Q$15*ABS(B1437)*(1/'ESTIMATED CCS suppl fig 2 '!C1437+1/'CALIBRATION  suppl fig 2'!$D$5)^0.5</f>
        <v>#DIV/0!</v>
      </c>
    </row>
    <row r="1438" spans="1:9">
      <c r="A1438" s="52"/>
      <c r="B1438" s="1"/>
      <c r="C1438" s="1"/>
      <c r="D1438" s="189"/>
      <c r="E1438" s="187" t="e">
        <f>I1438*'CALIBRATION  suppl fig 2'!$Q$17</f>
        <v>#DIV/0!</v>
      </c>
      <c r="F1438" s="188" t="e">
        <f>(H1438*'CALIBRATION  suppl fig 2'!$Q$32+'CALIBRATION  suppl fig 2'!$Q$33)*ABS(B1438)*(1/'ESTIMATED CCS suppl fig 2 '!C1438+1/'CALIBRATION  suppl fig 2'!$D$5)^0.5</f>
        <v>#DIV/0!</v>
      </c>
      <c r="H1438" s="56">
        <f>D1438-0.001*'CALIBRATION  suppl fig 2'!$D$4*A1438^0.5</f>
        <v>0</v>
      </c>
      <c r="I1438" s="56" t="e">
        <f>H1438^'CALIBRATION  suppl fig 2'!$Q$15*ABS(B1438)*(1/'ESTIMATED CCS suppl fig 2 '!C1438+1/'CALIBRATION  suppl fig 2'!$D$5)^0.5</f>
        <v>#DIV/0!</v>
      </c>
    </row>
    <row r="1439" spans="1:9">
      <c r="A1439" s="52"/>
      <c r="B1439" s="1"/>
      <c r="C1439" s="1"/>
      <c r="D1439" s="189"/>
      <c r="E1439" s="187" t="e">
        <f>I1439*'CALIBRATION  suppl fig 2'!$Q$17</f>
        <v>#DIV/0!</v>
      </c>
      <c r="F1439" s="188" t="e">
        <f>(H1439*'CALIBRATION  suppl fig 2'!$Q$32+'CALIBRATION  suppl fig 2'!$Q$33)*ABS(B1439)*(1/'ESTIMATED CCS suppl fig 2 '!C1439+1/'CALIBRATION  suppl fig 2'!$D$5)^0.5</f>
        <v>#DIV/0!</v>
      </c>
      <c r="H1439" s="56">
        <f>D1439-0.001*'CALIBRATION  suppl fig 2'!$D$4*A1439^0.5</f>
        <v>0</v>
      </c>
      <c r="I1439" s="56" t="e">
        <f>H1439^'CALIBRATION  suppl fig 2'!$Q$15*ABS(B1439)*(1/'ESTIMATED CCS suppl fig 2 '!C1439+1/'CALIBRATION  suppl fig 2'!$D$5)^0.5</f>
        <v>#DIV/0!</v>
      </c>
    </row>
    <row r="1440" spans="1:9">
      <c r="A1440" s="52"/>
      <c r="B1440" s="1"/>
      <c r="C1440" s="1"/>
      <c r="D1440" s="189"/>
      <c r="E1440" s="187" t="e">
        <f>I1440*'CALIBRATION  suppl fig 2'!$Q$17</f>
        <v>#DIV/0!</v>
      </c>
      <c r="F1440" s="188" t="e">
        <f>(H1440*'CALIBRATION  suppl fig 2'!$Q$32+'CALIBRATION  suppl fig 2'!$Q$33)*ABS(B1440)*(1/'ESTIMATED CCS suppl fig 2 '!C1440+1/'CALIBRATION  suppl fig 2'!$D$5)^0.5</f>
        <v>#DIV/0!</v>
      </c>
      <c r="H1440" s="56">
        <f>D1440-0.001*'CALIBRATION  suppl fig 2'!$D$4*A1440^0.5</f>
        <v>0</v>
      </c>
      <c r="I1440" s="56" t="e">
        <f>H1440^'CALIBRATION  suppl fig 2'!$Q$15*ABS(B1440)*(1/'ESTIMATED CCS suppl fig 2 '!C1440+1/'CALIBRATION  suppl fig 2'!$D$5)^0.5</f>
        <v>#DIV/0!</v>
      </c>
    </row>
    <row r="1441" spans="1:9">
      <c r="A1441" s="52"/>
      <c r="B1441" s="1"/>
      <c r="C1441" s="1"/>
      <c r="D1441" s="189"/>
      <c r="E1441" s="187" t="e">
        <f>I1441*'CALIBRATION  suppl fig 2'!$Q$17</f>
        <v>#DIV/0!</v>
      </c>
      <c r="F1441" s="188" t="e">
        <f>(H1441*'CALIBRATION  suppl fig 2'!$Q$32+'CALIBRATION  suppl fig 2'!$Q$33)*ABS(B1441)*(1/'ESTIMATED CCS suppl fig 2 '!C1441+1/'CALIBRATION  suppl fig 2'!$D$5)^0.5</f>
        <v>#DIV/0!</v>
      </c>
      <c r="H1441" s="56">
        <f>D1441-0.001*'CALIBRATION  suppl fig 2'!$D$4*A1441^0.5</f>
        <v>0</v>
      </c>
      <c r="I1441" s="56" t="e">
        <f>H1441^'CALIBRATION  suppl fig 2'!$Q$15*ABS(B1441)*(1/'ESTIMATED CCS suppl fig 2 '!C1441+1/'CALIBRATION  suppl fig 2'!$D$5)^0.5</f>
        <v>#DIV/0!</v>
      </c>
    </row>
    <row r="1442" spans="1:9">
      <c r="A1442" s="52"/>
      <c r="B1442" s="1"/>
      <c r="C1442" s="1"/>
      <c r="D1442" s="189"/>
      <c r="E1442" s="187" t="e">
        <f>I1442*'CALIBRATION  suppl fig 2'!$Q$17</f>
        <v>#DIV/0!</v>
      </c>
      <c r="F1442" s="188" t="e">
        <f>(H1442*'CALIBRATION  suppl fig 2'!$Q$32+'CALIBRATION  suppl fig 2'!$Q$33)*ABS(B1442)*(1/'ESTIMATED CCS suppl fig 2 '!C1442+1/'CALIBRATION  suppl fig 2'!$D$5)^0.5</f>
        <v>#DIV/0!</v>
      </c>
      <c r="H1442" s="56">
        <f>D1442-0.001*'CALIBRATION  suppl fig 2'!$D$4*A1442^0.5</f>
        <v>0</v>
      </c>
      <c r="I1442" s="56" t="e">
        <f>H1442^'CALIBRATION  suppl fig 2'!$Q$15*ABS(B1442)*(1/'ESTIMATED CCS suppl fig 2 '!C1442+1/'CALIBRATION  suppl fig 2'!$D$5)^0.5</f>
        <v>#DIV/0!</v>
      </c>
    </row>
    <row r="1443" spans="1:9">
      <c r="A1443" s="52"/>
      <c r="B1443" s="1"/>
      <c r="C1443" s="1"/>
      <c r="D1443" s="189"/>
      <c r="E1443" s="187" t="e">
        <f>I1443*'CALIBRATION  suppl fig 2'!$Q$17</f>
        <v>#DIV/0!</v>
      </c>
      <c r="F1443" s="188" t="e">
        <f>(H1443*'CALIBRATION  suppl fig 2'!$Q$32+'CALIBRATION  suppl fig 2'!$Q$33)*ABS(B1443)*(1/'ESTIMATED CCS suppl fig 2 '!C1443+1/'CALIBRATION  suppl fig 2'!$D$5)^0.5</f>
        <v>#DIV/0!</v>
      </c>
      <c r="H1443" s="56">
        <f>D1443-0.001*'CALIBRATION  suppl fig 2'!$D$4*A1443^0.5</f>
        <v>0</v>
      </c>
      <c r="I1443" s="56" t="e">
        <f>H1443^'CALIBRATION  suppl fig 2'!$Q$15*ABS(B1443)*(1/'ESTIMATED CCS suppl fig 2 '!C1443+1/'CALIBRATION  suppl fig 2'!$D$5)^0.5</f>
        <v>#DIV/0!</v>
      </c>
    </row>
    <row r="1444" spans="1:9">
      <c r="A1444" s="52"/>
      <c r="B1444" s="1"/>
      <c r="C1444" s="1"/>
      <c r="D1444" s="189"/>
      <c r="E1444" s="187" t="e">
        <f>I1444*'CALIBRATION  suppl fig 2'!$Q$17</f>
        <v>#DIV/0!</v>
      </c>
      <c r="F1444" s="188" t="e">
        <f>(H1444*'CALIBRATION  suppl fig 2'!$Q$32+'CALIBRATION  suppl fig 2'!$Q$33)*ABS(B1444)*(1/'ESTIMATED CCS suppl fig 2 '!C1444+1/'CALIBRATION  suppl fig 2'!$D$5)^0.5</f>
        <v>#DIV/0!</v>
      </c>
      <c r="H1444" s="56">
        <f>D1444-0.001*'CALIBRATION  suppl fig 2'!$D$4*A1444^0.5</f>
        <v>0</v>
      </c>
      <c r="I1444" s="56" t="e">
        <f>H1444^'CALIBRATION  suppl fig 2'!$Q$15*ABS(B1444)*(1/'ESTIMATED CCS suppl fig 2 '!C1444+1/'CALIBRATION  suppl fig 2'!$D$5)^0.5</f>
        <v>#DIV/0!</v>
      </c>
    </row>
    <row r="1445" spans="1:9">
      <c r="A1445" s="52"/>
      <c r="B1445" s="1"/>
      <c r="C1445" s="1"/>
      <c r="D1445" s="189"/>
      <c r="E1445" s="187" t="e">
        <f>I1445*'CALIBRATION  suppl fig 2'!$Q$17</f>
        <v>#DIV/0!</v>
      </c>
      <c r="F1445" s="188" t="e">
        <f>(H1445*'CALIBRATION  suppl fig 2'!$Q$32+'CALIBRATION  suppl fig 2'!$Q$33)*ABS(B1445)*(1/'ESTIMATED CCS suppl fig 2 '!C1445+1/'CALIBRATION  suppl fig 2'!$D$5)^0.5</f>
        <v>#DIV/0!</v>
      </c>
      <c r="H1445" s="56">
        <f>D1445-0.001*'CALIBRATION  suppl fig 2'!$D$4*A1445^0.5</f>
        <v>0</v>
      </c>
      <c r="I1445" s="56" t="e">
        <f>H1445^'CALIBRATION  suppl fig 2'!$Q$15*ABS(B1445)*(1/'ESTIMATED CCS suppl fig 2 '!C1445+1/'CALIBRATION  suppl fig 2'!$D$5)^0.5</f>
        <v>#DIV/0!</v>
      </c>
    </row>
    <row r="1446" spans="1:9">
      <c r="A1446" s="52"/>
      <c r="B1446" s="1"/>
      <c r="C1446" s="1"/>
      <c r="D1446" s="189"/>
      <c r="E1446" s="187" t="e">
        <f>I1446*'CALIBRATION  suppl fig 2'!$Q$17</f>
        <v>#DIV/0!</v>
      </c>
      <c r="F1446" s="188" t="e">
        <f>(H1446*'CALIBRATION  suppl fig 2'!$Q$32+'CALIBRATION  suppl fig 2'!$Q$33)*ABS(B1446)*(1/'ESTIMATED CCS suppl fig 2 '!C1446+1/'CALIBRATION  suppl fig 2'!$D$5)^0.5</f>
        <v>#DIV/0!</v>
      </c>
      <c r="H1446" s="56">
        <f>D1446-0.001*'CALIBRATION  suppl fig 2'!$D$4*A1446^0.5</f>
        <v>0</v>
      </c>
      <c r="I1446" s="56" t="e">
        <f>H1446^'CALIBRATION  suppl fig 2'!$Q$15*ABS(B1446)*(1/'ESTIMATED CCS suppl fig 2 '!C1446+1/'CALIBRATION  suppl fig 2'!$D$5)^0.5</f>
        <v>#DIV/0!</v>
      </c>
    </row>
    <row r="1447" spans="1:9">
      <c r="A1447" s="52"/>
      <c r="B1447" s="1"/>
      <c r="C1447" s="1"/>
      <c r="D1447" s="189"/>
      <c r="E1447" s="187" t="e">
        <f>I1447*'CALIBRATION  suppl fig 2'!$Q$17</f>
        <v>#DIV/0!</v>
      </c>
      <c r="F1447" s="188" t="e">
        <f>(H1447*'CALIBRATION  suppl fig 2'!$Q$32+'CALIBRATION  suppl fig 2'!$Q$33)*ABS(B1447)*(1/'ESTIMATED CCS suppl fig 2 '!C1447+1/'CALIBRATION  suppl fig 2'!$D$5)^0.5</f>
        <v>#DIV/0!</v>
      </c>
      <c r="H1447" s="56">
        <f>D1447-0.001*'CALIBRATION  suppl fig 2'!$D$4*A1447^0.5</f>
        <v>0</v>
      </c>
      <c r="I1447" s="56" t="e">
        <f>H1447^'CALIBRATION  suppl fig 2'!$Q$15*ABS(B1447)*(1/'ESTIMATED CCS suppl fig 2 '!C1447+1/'CALIBRATION  suppl fig 2'!$D$5)^0.5</f>
        <v>#DIV/0!</v>
      </c>
    </row>
    <row r="1448" spans="1:9">
      <c r="A1448" s="52"/>
      <c r="B1448" s="1"/>
      <c r="C1448" s="1"/>
      <c r="D1448" s="189"/>
      <c r="E1448" s="187" t="e">
        <f>I1448*'CALIBRATION  suppl fig 2'!$Q$17</f>
        <v>#DIV/0!</v>
      </c>
      <c r="F1448" s="188" t="e">
        <f>(H1448*'CALIBRATION  suppl fig 2'!$Q$32+'CALIBRATION  suppl fig 2'!$Q$33)*ABS(B1448)*(1/'ESTIMATED CCS suppl fig 2 '!C1448+1/'CALIBRATION  suppl fig 2'!$D$5)^0.5</f>
        <v>#DIV/0!</v>
      </c>
      <c r="H1448" s="56">
        <f>D1448-0.001*'CALIBRATION  suppl fig 2'!$D$4*A1448^0.5</f>
        <v>0</v>
      </c>
      <c r="I1448" s="56" t="e">
        <f>H1448^'CALIBRATION  suppl fig 2'!$Q$15*ABS(B1448)*(1/'ESTIMATED CCS suppl fig 2 '!C1448+1/'CALIBRATION  suppl fig 2'!$D$5)^0.5</f>
        <v>#DIV/0!</v>
      </c>
    </row>
    <row r="1449" spans="1:9">
      <c r="A1449" s="52"/>
      <c r="B1449" s="1"/>
      <c r="C1449" s="1"/>
      <c r="D1449" s="189"/>
      <c r="E1449" s="187" t="e">
        <f>I1449*'CALIBRATION  suppl fig 2'!$Q$17</f>
        <v>#DIV/0!</v>
      </c>
      <c r="F1449" s="188" t="e">
        <f>(H1449*'CALIBRATION  suppl fig 2'!$Q$32+'CALIBRATION  suppl fig 2'!$Q$33)*ABS(B1449)*(1/'ESTIMATED CCS suppl fig 2 '!C1449+1/'CALIBRATION  suppl fig 2'!$D$5)^0.5</f>
        <v>#DIV/0!</v>
      </c>
      <c r="H1449" s="56">
        <f>D1449-0.001*'CALIBRATION  suppl fig 2'!$D$4*A1449^0.5</f>
        <v>0</v>
      </c>
      <c r="I1449" s="56" t="e">
        <f>H1449^'CALIBRATION  suppl fig 2'!$Q$15*ABS(B1449)*(1/'ESTIMATED CCS suppl fig 2 '!C1449+1/'CALIBRATION  suppl fig 2'!$D$5)^0.5</f>
        <v>#DIV/0!</v>
      </c>
    </row>
    <row r="1450" spans="1:9">
      <c r="A1450" s="52"/>
      <c r="B1450" s="1"/>
      <c r="C1450" s="1"/>
      <c r="D1450" s="189"/>
      <c r="E1450" s="187" t="e">
        <f>I1450*'CALIBRATION  suppl fig 2'!$Q$17</f>
        <v>#DIV/0!</v>
      </c>
      <c r="F1450" s="188" t="e">
        <f>(H1450*'CALIBRATION  suppl fig 2'!$Q$32+'CALIBRATION  suppl fig 2'!$Q$33)*ABS(B1450)*(1/'ESTIMATED CCS suppl fig 2 '!C1450+1/'CALIBRATION  suppl fig 2'!$D$5)^0.5</f>
        <v>#DIV/0!</v>
      </c>
      <c r="H1450" s="56">
        <f>D1450-0.001*'CALIBRATION  suppl fig 2'!$D$4*A1450^0.5</f>
        <v>0</v>
      </c>
      <c r="I1450" s="56" t="e">
        <f>H1450^'CALIBRATION  suppl fig 2'!$Q$15*ABS(B1450)*(1/'ESTIMATED CCS suppl fig 2 '!C1450+1/'CALIBRATION  suppl fig 2'!$D$5)^0.5</f>
        <v>#DIV/0!</v>
      </c>
    </row>
    <row r="1451" spans="1:9">
      <c r="A1451" s="52"/>
      <c r="B1451" s="1"/>
      <c r="C1451" s="1"/>
      <c r="D1451" s="189"/>
      <c r="E1451" s="187" t="e">
        <f>I1451*'CALIBRATION  suppl fig 2'!$Q$17</f>
        <v>#DIV/0!</v>
      </c>
      <c r="F1451" s="188" t="e">
        <f>(H1451*'CALIBRATION  suppl fig 2'!$Q$32+'CALIBRATION  suppl fig 2'!$Q$33)*ABS(B1451)*(1/'ESTIMATED CCS suppl fig 2 '!C1451+1/'CALIBRATION  suppl fig 2'!$D$5)^0.5</f>
        <v>#DIV/0!</v>
      </c>
      <c r="H1451" s="56">
        <f>D1451-0.001*'CALIBRATION  suppl fig 2'!$D$4*A1451^0.5</f>
        <v>0</v>
      </c>
      <c r="I1451" s="56" t="e">
        <f>H1451^'CALIBRATION  suppl fig 2'!$Q$15*ABS(B1451)*(1/'ESTIMATED CCS suppl fig 2 '!C1451+1/'CALIBRATION  suppl fig 2'!$D$5)^0.5</f>
        <v>#DIV/0!</v>
      </c>
    </row>
    <row r="1452" spans="1:9">
      <c r="A1452" s="52"/>
      <c r="B1452" s="1"/>
      <c r="C1452" s="1"/>
      <c r="D1452" s="189"/>
      <c r="E1452" s="187" t="e">
        <f>I1452*'CALIBRATION  suppl fig 2'!$Q$17</f>
        <v>#DIV/0!</v>
      </c>
      <c r="F1452" s="188" t="e">
        <f>(H1452*'CALIBRATION  suppl fig 2'!$Q$32+'CALIBRATION  suppl fig 2'!$Q$33)*ABS(B1452)*(1/'ESTIMATED CCS suppl fig 2 '!C1452+1/'CALIBRATION  suppl fig 2'!$D$5)^0.5</f>
        <v>#DIV/0!</v>
      </c>
      <c r="H1452" s="56">
        <f>D1452-0.001*'CALIBRATION  suppl fig 2'!$D$4*A1452^0.5</f>
        <v>0</v>
      </c>
      <c r="I1452" s="56" t="e">
        <f>H1452^'CALIBRATION  suppl fig 2'!$Q$15*ABS(B1452)*(1/'ESTIMATED CCS suppl fig 2 '!C1452+1/'CALIBRATION  suppl fig 2'!$D$5)^0.5</f>
        <v>#DIV/0!</v>
      </c>
    </row>
    <row r="1453" spans="1:9">
      <c r="A1453" s="52"/>
      <c r="B1453" s="1"/>
      <c r="C1453" s="1"/>
      <c r="D1453" s="189"/>
      <c r="E1453" s="187" t="e">
        <f>I1453*'CALIBRATION  suppl fig 2'!$Q$17</f>
        <v>#DIV/0!</v>
      </c>
      <c r="F1453" s="188" t="e">
        <f>(H1453*'CALIBRATION  suppl fig 2'!$Q$32+'CALIBRATION  suppl fig 2'!$Q$33)*ABS(B1453)*(1/'ESTIMATED CCS suppl fig 2 '!C1453+1/'CALIBRATION  suppl fig 2'!$D$5)^0.5</f>
        <v>#DIV/0!</v>
      </c>
      <c r="H1453" s="56">
        <f>D1453-0.001*'CALIBRATION  suppl fig 2'!$D$4*A1453^0.5</f>
        <v>0</v>
      </c>
      <c r="I1453" s="56" t="e">
        <f>H1453^'CALIBRATION  suppl fig 2'!$Q$15*ABS(B1453)*(1/'ESTIMATED CCS suppl fig 2 '!C1453+1/'CALIBRATION  suppl fig 2'!$D$5)^0.5</f>
        <v>#DIV/0!</v>
      </c>
    </row>
    <row r="1454" spans="1:9">
      <c r="A1454" s="52"/>
      <c r="B1454" s="1"/>
      <c r="C1454" s="1"/>
      <c r="D1454" s="189"/>
      <c r="E1454" s="187" t="e">
        <f>I1454*'CALIBRATION  suppl fig 2'!$Q$17</f>
        <v>#DIV/0!</v>
      </c>
      <c r="F1454" s="188" t="e">
        <f>(H1454*'CALIBRATION  suppl fig 2'!$Q$32+'CALIBRATION  suppl fig 2'!$Q$33)*ABS(B1454)*(1/'ESTIMATED CCS suppl fig 2 '!C1454+1/'CALIBRATION  suppl fig 2'!$D$5)^0.5</f>
        <v>#DIV/0!</v>
      </c>
      <c r="H1454" s="56">
        <f>D1454-0.001*'CALIBRATION  suppl fig 2'!$D$4*A1454^0.5</f>
        <v>0</v>
      </c>
      <c r="I1454" s="56" t="e">
        <f>H1454^'CALIBRATION  suppl fig 2'!$Q$15*ABS(B1454)*(1/'ESTIMATED CCS suppl fig 2 '!C1454+1/'CALIBRATION  suppl fig 2'!$D$5)^0.5</f>
        <v>#DIV/0!</v>
      </c>
    </row>
    <row r="1455" spans="1:9">
      <c r="A1455" s="52"/>
      <c r="B1455" s="1"/>
      <c r="C1455" s="1"/>
      <c r="D1455" s="189"/>
      <c r="E1455" s="187" t="e">
        <f>I1455*'CALIBRATION  suppl fig 2'!$Q$17</f>
        <v>#DIV/0!</v>
      </c>
      <c r="F1455" s="188" t="e">
        <f>(H1455*'CALIBRATION  suppl fig 2'!$Q$32+'CALIBRATION  suppl fig 2'!$Q$33)*ABS(B1455)*(1/'ESTIMATED CCS suppl fig 2 '!C1455+1/'CALIBRATION  suppl fig 2'!$D$5)^0.5</f>
        <v>#DIV/0!</v>
      </c>
      <c r="H1455" s="56">
        <f>D1455-0.001*'CALIBRATION  suppl fig 2'!$D$4*A1455^0.5</f>
        <v>0</v>
      </c>
      <c r="I1455" s="56" t="e">
        <f>H1455^'CALIBRATION  suppl fig 2'!$Q$15*ABS(B1455)*(1/'ESTIMATED CCS suppl fig 2 '!C1455+1/'CALIBRATION  suppl fig 2'!$D$5)^0.5</f>
        <v>#DIV/0!</v>
      </c>
    </row>
    <row r="1456" spans="1:9">
      <c r="A1456" s="52"/>
      <c r="B1456" s="1"/>
      <c r="C1456" s="1"/>
      <c r="D1456" s="189"/>
      <c r="E1456" s="187" t="e">
        <f>I1456*'CALIBRATION  suppl fig 2'!$Q$17</f>
        <v>#DIV/0!</v>
      </c>
      <c r="F1456" s="188" t="e">
        <f>(H1456*'CALIBRATION  suppl fig 2'!$Q$32+'CALIBRATION  suppl fig 2'!$Q$33)*ABS(B1456)*(1/'ESTIMATED CCS suppl fig 2 '!C1456+1/'CALIBRATION  suppl fig 2'!$D$5)^0.5</f>
        <v>#DIV/0!</v>
      </c>
      <c r="H1456" s="56">
        <f>D1456-0.001*'CALIBRATION  suppl fig 2'!$D$4*A1456^0.5</f>
        <v>0</v>
      </c>
      <c r="I1456" s="56" t="e">
        <f>H1456^'CALIBRATION  suppl fig 2'!$Q$15*ABS(B1456)*(1/'ESTIMATED CCS suppl fig 2 '!C1456+1/'CALIBRATION  suppl fig 2'!$D$5)^0.5</f>
        <v>#DIV/0!</v>
      </c>
    </row>
    <row r="1457" spans="1:9">
      <c r="A1457" s="52"/>
      <c r="B1457" s="1"/>
      <c r="C1457" s="1"/>
      <c r="D1457" s="189"/>
      <c r="E1457" s="187" t="e">
        <f>I1457*'CALIBRATION  suppl fig 2'!$Q$17</f>
        <v>#DIV/0!</v>
      </c>
      <c r="F1457" s="188" t="e">
        <f>(H1457*'CALIBRATION  suppl fig 2'!$Q$32+'CALIBRATION  suppl fig 2'!$Q$33)*ABS(B1457)*(1/'ESTIMATED CCS suppl fig 2 '!C1457+1/'CALIBRATION  suppl fig 2'!$D$5)^0.5</f>
        <v>#DIV/0!</v>
      </c>
      <c r="H1457" s="56">
        <f>D1457-0.001*'CALIBRATION  suppl fig 2'!$D$4*A1457^0.5</f>
        <v>0</v>
      </c>
      <c r="I1457" s="56" t="e">
        <f>H1457^'CALIBRATION  suppl fig 2'!$Q$15*ABS(B1457)*(1/'ESTIMATED CCS suppl fig 2 '!C1457+1/'CALIBRATION  suppl fig 2'!$D$5)^0.5</f>
        <v>#DIV/0!</v>
      </c>
    </row>
    <row r="1458" spans="1:9">
      <c r="A1458" s="52"/>
      <c r="B1458" s="1"/>
      <c r="C1458" s="1"/>
      <c r="D1458" s="189"/>
      <c r="E1458" s="187" t="e">
        <f>I1458*'CALIBRATION  suppl fig 2'!$Q$17</f>
        <v>#DIV/0!</v>
      </c>
      <c r="F1458" s="188" t="e">
        <f>(H1458*'CALIBRATION  suppl fig 2'!$Q$32+'CALIBRATION  suppl fig 2'!$Q$33)*ABS(B1458)*(1/'ESTIMATED CCS suppl fig 2 '!C1458+1/'CALIBRATION  suppl fig 2'!$D$5)^0.5</f>
        <v>#DIV/0!</v>
      </c>
      <c r="H1458" s="56">
        <f>D1458-0.001*'CALIBRATION  suppl fig 2'!$D$4*A1458^0.5</f>
        <v>0</v>
      </c>
      <c r="I1458" s="56" t="e">
        <f>H1458^'CALIBRATION  suppl fig 2'!$Q$15*ABS(B1458)*(1/'ESTIMATED CCS suppl fig 2 '!C1458+1/'CALIBRATION  suppl fig 2'!$D$5)^0.5</f>
        <v>#DIV/0!</v>
      </c>
    </row>
    <row r="1459" spans="1:9">
      <c r="A1459" s="52"/>
      <c r="B1459" s="1"/>
      <c r="C1459" s="1"/>
      <c r="D1459" s="189"/>
      <c r="E1459" s="187" t="e">
        <f>I1459*'CALIBRATION  suppl fig 2'!$Q$17</f>
        <v>#DIV/0!</v>
      </c>
      <c r="F1459" s="188" t="e">
        <f>(H1459*'CALIBRATION  suppl fig 2'!$Q$32+'CALIBRATION  suppl fig 2'!$Q$33)*ABS(B1459)*(1/'ESTIMATED CCS suppl fig 2 '!C1459+1/'CALIBRATION  suppl fig 2'!$D$5)^0.5</f>
        <v>#DIV/0!</v>
      </c>
      <c r="H1459" s="56">
        <f>D1459-0.001*'CALIBRATION  suppl fig 2'!$D$4*A1459^0.5</f>
        <v>0</v>
      </c>
      <c r="I1459" s="56" t="e">
        <f>H1459^'CALIBRATION  suppl fig 2'!$Q$15*ABS(B1459)*(1/'ESTIMATED CCS suppl fig 2 '!C1459+1/'CALIBRATION  suppl fig 2'!$D$5)^0.5</f>
        <v>#DIV/0!</v>
      </c>
    </row>
    <row r="1460" spans="1:9">
      <c r="A1460" s="52"/>
      <c r="B1460" s="1"/>
      <c r="C1460" s="1"/>
      <c r="D1460" s="189"/>
      <c r="E1460" s="187" t="e">
        <f>I1460*'CALIBRATION  suppl fig 2'!$Q$17</f>
        <v>#DIV/0!</v>
      </c>
      <c r="F1460" s="188" t="e">
        <f>(H1460*'CALIBRATION  suppl fig 2'!$Q$32+'CALIBRATION  suppl fig 2'!$Q$33)*ABS(B1460)*(1/'ESTIMATED CCS suppl fig 2 '!C1460+1/'CALIBRATION  suppl fig 2'!$D$5)^0.5</f>
        <v>#DIV/0!</v>
      </c>
      <c r="H1460" s="56">
        <f>D1460-0.001*'CALIBRATION  suppl fig 2'!$D$4*A1460^0.5</f>
        <v>0</v>
      </c>
      <c r="I1460" s="56" t="e">
        <f>H1460^'CALIBRATION  suppl fig 2'!$Q$15*ABS(B1460)*(1/'ESTIMATED CCS suppl fig 2 '!C1460+1/'CALIBRATION  suppl fig 2'!$D$5)^0.5</f>
        <v>#DIV/0!</v>
      </c>
    </row>
    <row r="1461" spans="1:9">
      <c r="A1461" s="52"/>
      <c r="B1461" s="1"/>
      <c r="C1461" s="1"/>
      <c r="D1461" s="189"/>
      <c r="E1461" s="187" t="e">
        <f>I1461*'CALIBRATION  suppl fig 2'!$Q$17</f>
        <v>#DIV/0!</v>
      </c>
      <c r="F1461" s="188" t="e">
        <f>(H1461*'CALIBRATION  suppl fig 2'!$Q$32+'CALIBRATION  suppl fig 2'!$Q$33)*ABS(B1461)*(1/'ESTIMATED CCS suppl fig 2 '!C1461+1/'CALIBRATION  suppl fig 2'!$D$5)^0.5</f>
        <v>#DIV/0!</v>
      </c>
      <c r="H1461" s="56">
        <f>D1461-0.001*'CALIBRATION  suppl fig 2'!$D$4*A1461^0.5</f>
        <v>0</v>
      </c>
      <c r="I1461" s="56" t="e">
        <f>H1461^'CALIBRATION  suppl fig 2'!$Q$15*ABS(B1461)*(1/'ESTIMATED CCS suppl fig 2 '!C1461+1/'CALIBRATION  suppl fig 2'!$D$5)^0.5</f>
        <v>#DIV/0!</v>
      </c>
    </row>
    <row r="1462" spans="1:9">
      <c r="A1462" s="52"/>
      <c r="B1462" s="1"/>
      <c r="C1462" s="1"/>
      <c r="D1462" s="189"/>
      <c r="E1462" s="187" t="e">
        <f>I1462*'CALIBRATION  suppl fig 2'!$Q$17</f>
        <v>#DIV/0!</v>
      </c>
      <c r="F1462" s="188" t="e">
        <f>(H1462*'CALIBRATION  suppl fig 2'!$Q$32+'CALIBRATION  suppl fig 2'!$Q$33)*ABS(B1462)*(1/'ESTIMATED CCS suppl fig 2 '!C1462+1/'CALIBRATION  suppl fig 2'!$D$5)^0.5</f>
        <v>#DIV/0!</v>
      </c>
      <c r="H1462" s="56">
        <f>D1462-0.001*'CALIBRATION  suppl fig 2'!$D$4*A1462^0.5</f>
        <v>0</v>
      </c>
      <c r="I1462" s="56" t="e">
        <f>H1462^'CALIBRATION  suppl fig 2'!$Q$15*ABS(B1462)*(1/'ESTIMATED CCS suppl fig 2 '!C1462+1/'CALIBRATION  suppl fig 2'!$D$5)^0.5</f>
        <v>#DIV/0!</v>
      </c>
    </row>
    <row r="1463" spans="1:9">
      <c r="A1463" s="52"/>
      <c r="B1463" s="1"/>
      <c r="C1463" s="1"/>
      <c r="D1463" s="189"/>
      <c r="E1463" s="187" t="e">
        <f>I1463*'CALIBRATION  suppl fig 2'!$Q$17</f>
        <v>#DIV/0!</v>
      </c>
      <c r="F1463" s="188" t="e">
        <f>(H1463*'CALIBRATION  suppl fig 2'!$Q$32+'CALIBRATION  suppl fig 2'!$Q$33)*ABS(B1463)*(1/'ESTIMATED CCS suppl fig 2 '!C1463+1/'CALIBRATION  suppl fig 2'!$D$5)^0.5</f>
        <v>#DIV/0!</v>
      </c>
      <c r="H1463" s="56">
        <f>D1463-0.001*'CALIBRATION  suppl fig 2'!$D$4*A1463^0.5</f>
        <v>0</v>
      </c>
      <c r="I1463" s="56" t="e">
        <f>H1463^'CALIBRATION  suppl fig 2'!$Q$15*ABS(B1463)*(1/'ESTIMATED CCS suppl fig 2 '!C1463+1/'CALIBRATION  suppl fig 2'!$D$5)^0.5</f>
        <v>#DIV/0!</v>
      </c>
    </row>
    <row r="1464" spans="1:9">
      <c r="A1464" s="52"/>
      <c r="B1464" s="1"/>
      <c r="C1464" s="1"/>
      <c r="D1464" s="189"/>
      <c r="E1464" s="187" t="e">
        <f>I1464*'CALIBRATION  suppl fig 2'!$Q$17</f>
        <v>#DIV/0!</v>
      </c>
      <c r="F1464" s="188" t="e">
        <f>(H1464*'CALIBRATION  suppl fig 2'!$Q$32+'CALIBRATION  suppl fig 2'!$Q$33)*ABS(B1464)*(1/'ESTIMATED CCS suppl fig 2 '!C1464+1/'CALIBRATION  suppl fig 2'!$D$5)^0.5</f>
        <v>#DIV/0!</v>
      </c>
      <c r="H1464" s="56">
        <f>D1464-0.001*'CALIBRATION  suppl fig 2'!$D$4*A1464^0.5</f>
        <v>0</v>
      </c>
      <c r="I1464" s="56" t="e">
        <f>H1464^'CALIBRATION  suppl fig 2'!$Q$15*ABS(B1464)*(1/'ESTIMATED CCS suppl fig 2 '!C1464+1/'CALIBRATION  suppl fig 2'!$D$5)^0.5</f>
        <v>#DIV/0!</v>
      </c>
    </row>
    <row r="1465" spans="1:9">
      <c r="A1465" s="52"/>
      <c r="B1465" s="1"/>
      <c r="C1465" s="1"/>
      <c r="D1465" s="189"/>
      <c r="E1465" s="187" t="e">
        <f>I1465*'CALIBRATION  suppl fig 2'!$Q$17</f>
        <v>#DIV/0!</v>
      </c>
      <c r="F1465" s="188" t="e">
        <f>(H1465*'CALIBRATION  suppl fig 2'!$Q$32+'CALIBRATION  suppl fig 2'!$Q$33)*ABS(B1465)*(1/'ESTIMATED CCS suppl fig 2 '!C1465+1/'CALIBRATION  suppl fig 2'!$D$5)^0.5</f>
        <v>#DIV/0!</v>
      </c>
      <c r="H1465" s="56">
        <f>D1465-0.001*'CALIBRATION  suppl fig 2'!$D$4*A1465^0.5</f>
        <v>0</v>
      </c>
      <c r="I1465" s="56" t="e">
        <f>H1465^'CALIBRATION  suppl fig 2'!$Q$15*ABS(B1465)*(1/'ESTIMATED CCS suppl fig 2 '!C1465+1/'CALIBRATION  suppl fig 2'!$D$5)^0.5</f>
        <v>#DIV/0!</v>
      </c>
    </row>
    <row r="1466" spans="1:9">
      <c r="A1466" s="52"/>
      <c r="B1466" s="1"/>
      <c r="C1466" s="1"/>
      <c r="D1466" s="189"/>
      <c r="E1466" s="187" t="e">
        <f>I1466*'CALIBRATION  suppl fig 2'!$Q$17</f>
        <v>#DIV/0!</v>
      </c>
      <c r="F1466" s="188" t="e">
        <f>(H1466*'CALIBRATION  suppl fig 2'!$Q$32+'CALIBRATION  suppl fig 2'!$Q$33)*ABS(B1466)*(1/'ESTIMATED CCS suppl fig 2 '!C1466+1/'CALIBRATION  suppl fig 2'!$D$5)^0.5</f>
        <v>#DIV/0!</v>
      </c>
      <c r="H1466" s="56">
        <f>D1466-0.001*'CALIBRATION  suppl fig 2'!$D$4*A1466^0.5</f>
        <v>0</v>
      </c>
      <c r="I1466" s="56" t="e">
        <f>H1466^'CALIBRATION  suppl fig 2'!$Q$15*ABS(B1466)*(1/'ESTIMATED CCS suppl fig 2 '!C1466+1/'CALIBRATION  suppl fig 2'!$D$5)^0.5</f>
        <v>#DIV/0!</v>
      </c>
    </row>
    <row r="1467" spans="1:9">
      <c r="A1467" s="52"/>
      <c r="B1467" s="1"/>
      <c r="C1467" s="1"/>
      <c r="D1467" s="189"/>
      <c r="E1467" s="187" t="e">
        <f>I1467*'CALIBRATION  suppl fig 2'!$Q$17</f>
        <v>#DIV/0!</v>
      </c>
      <c r="F1467" s="188" t="e">
        <f>(H1467*'CALIBRATION  suppl fig 2'!$Q$32+'CALIBRATION  suppl fig 2'!$Q$33)*ABS(B1467)*(1/'ESTIMATED CCS suppl fig 2 '!C1467+1/'CALIBRATION  suppl fig 2'!$D$5)^0.5</f>
        <v>#DIV/0!</v>
      </c>
      <c r="H1467" s="56">
        <f>D1467-0.001*'CALIBRATION  suppl fig 2'!$D$4*A1467^0.5</f>
        <v>0</v>
      </c>
      <c r="I1467" s="56" t="e">
        <f>H1467^'CALIBRATION  suppl fig 2'!$Q$15*ABS(B1467)*(1/'ESTIMATED CCS suppl fig 2 '!C1467+1/'CALIBRATION  suppl fig 2'!$D$5)^0.5</f>
        <v>#DIV/0!</v>
      </c>
    </row>
    <row r="1468" spans="1:9">
      <c r="A1468" s="52"/>
      <c r="B1468" s="1"/>
      <c r="C1468" s="1"/>
      <c r="D1468" s="189"/>
      <c r="E1468" s="187" t="e">
        <f>I1468*'CALIBRATION  suppl fig 2'!$Q$17</f>
        <v>#DIV/0!</v>
      </c>
      <c r="F1468" s="188" t="e">
        <f>(H1468*'CALIBRATION  suppl fig 2'!$Q$32+'CALIBRATION  suppl fig 2'!$Q$33)*ABS(B1468)*(1/'ESTIMATED CCS suppl fig 2 '!C1468+1/'CALIBRATION  suppl fig 2'!$D$5)^0.5</f>
        <v>#DIV/0!</v>
      </c>
      <c r="H1468" s="56">
        <f>D1468-0.001*'CALIBRATION  suppl fig 2'!$D$4*A1468^0.5</f>
        <v>0</v>
      </c>
      <c r="I1468" s="56" t="e">
        <f>H1468^'CALIBRATION  suppl fig 2'!$Q$15*ABS(B1468)*(1/'ESTIMATED CCS suppl fig 2 '!C1468+1/'CALIBRATION  suppl fig 2'!$D$5)^0.5</f>
        <v>#DIV/0!</v>
      </c>
    </row>
    <row r="1469" spans="1:9">
      <c r="A1469" s="52"/>
      <c r="B1469" s="1"/>
      <c r="C1469" s="1"/>
      <c r="D1469" s="189"/>
      <c r="E1469" s="187" t="e">
        <f>I1469*'CALIBRATION  suppl fig 2'!$Q$17</f>
        <v>#DIV/0!</v>
      </c>
      <c r="F1469" s="188" t="e">
        <f>(H1469*'CALIBRATION  suppl fig 2'!$Q$32+'CALIBRATION  suppl fig 2'!$Q$33)*ABS(B1469)*(1/'ESTIMATED CCS suppl fig 2 '!C1469+1/'CALIBRATION  suppl fig 2'!$D$5)^0.5</f>
        <v>#DIV/0!</v>
      </c>
      <c r="H1469" s="56">
        <f>D1469-0.001*'CALIBRATION  suppl fig 2'!$D$4*A1469^0.5</f>
        <v>0</v>
      </c>
      <c r="I1469" s="56" t="e">
        <f>H1469^'CALIBRATION  suppl fig 2'!$Q$15*ABS(B1469)*(1/'ESTIMATED CCS suppl fig 2 '!C1469+1/'CALIBRATION  suppl fig 2'!$D$5)^0.5</f>
        <v>#DIV/0!</v>
      </c>
    </row>
    <row r="1470" spans="1:9">
      <c r="A1470" s="52"/>
      <c r="B1470" s="1"/>
      <c r="C1470" s="1"/>
      <c r="D1470" s="189"/>
      <c r="E1470" s="187" t="e">
        <f>I1470*'CALIBRATION  suppl fig 2'!$Q$17</f>
        <v>#DIV/0!</v>
      </c>
      <c r="F1470" s="188" t="e">
        <f>(H1470*'CALIBRATION  suppl fig 2'!$Q$32+'CALIBRATION  suppl fig 2'!$Q$33)*ABS(B1470)*(1/'ESTIMATED CCS suppl fig 2 '!C1470+1/'CALIBRATION  suppl fig 2'!$D$5)^0.5</f>
        <v>#DIV/0!</v>
      </c>
      <c r="H1470" s="56">
        <f>D1470-0.001*'CALIBRATION  suppl fig 2'!$D$4*A1470^0.5</f>
        <v>0</v>
      </c>
      <c r="I1470" s="56" t="e">
        <f>H1470^'CALIBRATION  suppl fig 2'!$Q$15*ABS(B1470)*(1/'ESTIMATED CCS suppl fig 2 '!C1470+1/'CALIBRATION  suppl fig 2'!$D$5)^0.5</f>
        <v>#DIV/0!</v>
      </c>
    </row>
    <row r="1471" spans="1:9">
      <c r="A1471" s="52"/>
      <c r="B1471" s="1"/>
      <c r="C1471" s="1"/>
      <c r="D1471" s="189"/>
      <c r="E1471" s="187" t="e">
        <f>I1471*'CALIBRATION  suppl fig 2'!$Q$17</f>
        <v>#DIV/0!</v>
      </c>
      <c r="F1471" s="188" t="e">
        <f>(H1471*'CALIBRATION  suppl fig 2'!$Q$32+'CALIBRATION  suppl fig 2'!$Q$33)*ABS(B1471)*(1/'ESTIMATED CCS suppl fig 2 '!C1471+1/'CALIBRATION  suppl fig 2'!$D$5)^0.5</f>
        <v>#DIV/0!</v>
      </c>
      <c r="H1471" s="56">
        <f>D1471-0.001*'CALIBRATION  suppl fig 2'!$D$4*A1471^0.5</f>
        <v>0</v>
      </c>
      <c r="I1471" s="56" t="e">
        <f>H1471^'CALIBRATION  suppl fig 2'!$Q$15*ABS(B1471)*(1/'ESTIMATED CCS suppl fig 2 '!C1471+1/'CALIBRATION  suppl fig 2'!$D$5)^0.5</f>
        <v>#DIV/0!</v>
      </c>
    </row>
    <row r="1472" spans="1:9">
      <c r="A1472" s="52"/>
      <c r="B1472" s="1"/>
      <c r="C1472" s="1"/>
      <c r="D1472" s="189"/>
      <c r="E1472" s="187" t="e">
        <f>I1472*'CALIBRATION  suppl fig 2'!$Q$17</f>
        <v>#DIV/0!</v>
      </c>
      <c r="F1472" s="188" t="e">
        <f>(H1472*'CALIBRATION  suppl fig 2'!$Q$32+'CALIBRATION  suppl fig 2'!$Q$33)*ABS(B1472)*(1/'ESTIMATED CCS suppl fig 2 '!C1472+1/'CALIBRATION  suppl fig 2'!$D$5)^0.5</f>
        <v>#DIV/0!</v>
      </c>
      <c r="H1472" s="56">
        <f>D1472-0.001*'CALIBRATION  suppl fig 2'!$D$4*A1472^0.5</f>
        <v>0</v>
      </c>
      <c r="I1472" s="56" t="e">
        <f>H1472^'CALIBRATION  suppl fig 2'!$Q$15*ABS(B1472)*(1/'ESTIMATED CCS suppl fig 2 '!C1472+1/'CALIBRATION  suppl fig 2'!$D$5)^0.5</f>
        <v>#DIV/0!</v>
      </c>
    </row>
    <row r="1473" spans="1:9">
      <c r="A1473" s="52"/>
      <c r="B1473" s="1"/>
      <c r="C1473" s="1"/>
      <c r="D1473" s="189"/>
      <c r="E1473" s="187" t="e">
        <f>I1473*'CALIBRATION  suppl fig 2'!$Q$17</f>
        <v>#DIV/0!</v>
      </c>
      <c r="F1473" s="188" t="e">
        <f>(H1473*'CALIBRATION  suppl fig 2'!$Q$32+'CALIBRATION  suppl fig 2'!$Q$33)*ABS(B1473)*(1/'ESTIMATED CCS suppl fig 2 '!C1473+1/'CALIBRATION  suppl fig 2'!$D$5)^0.5</f>
        <v>#DIV/0!</v>
      </c>
      <c r="H1473" s="56">
        <f>D1473-0.001*'CALIBRATION  suppl fig 2'!$D$4*A1473^0.5</f>
        <v>0</v>
      </c>
      <c r="I1473" s="56" t="e">
        <f>H1473^'CALIBRATION  suppl fig 2'!$Q$15*ABS(B1473)*(1/'ESTIMATED CCS suppl fig 2 '!C1473+1/'CALIBRATION  suppl fig 2'!$D$5)^0.5</f>
        <v>#DIV/0!</v>
      </c>
    </row>
    <row r="1474" spans="1:9">
      <c r="A1474" s="52"/>
      <c r="B1474" s="1"/>
      <c r="C1474" s="1"/>
      <c r="D1474" s="189"/>
      <c r="E1474" s="187" t="e">
        <f>I1474*'CALIBRATION  suppl fig 2'!$Q$17</f>
        <v>#DIV/0!</v>
      </c>
      <c r="F1474" s="188" t="e">
        <f>(H1474*'CALIBRATION  suppl fig 2'!$Q$32+'CALIBRATION  suppl fig 2'!$Q$33)*ABS(B1474)*(1/'ESTIMATED CCS suppl fig 2 '!C1474+1/'CALIBRATION  suppl fig 2'!$D$5)^0.5</f>
        <v>#DIV/0!</v>
      </c>
      <c r="H1474" s="56">
        <f>D1474-0.001*'CALIBRATION  suppl fig 2'!$D$4*A1474^0.5</f>
        <v>0</v>
      </c>
      <c r="I1474" s="56" t="e">
        <f>H1474^'CALIBRATION  suppl fig 2'!$Q$15*ABS(B1474)*(1/'ESTIMATED CCS suppl fig 2 '!C1474+1/'CALIBRATION  suppl fig 2'!$D$5)^0.5</f>
        <v>#DIV/0!</v>
      </c>
    </row>
    <row r="1475" spans="1:9">
      <c r="A1475" s="52"/>
      <c r="B1475" s="1"/>
      <c r="C1475" s="1"/>
      <c r="D1475" s="189"/>
      <c r="E1475" s="187" t="e">
        <f>I1475*'CALIBRATION  suppl fig 2'!$Q$17</f>
        <v>#DIV/0!</v>
      </c>
      <c r="F1475" s="188" t="e">
        <f>(H1475*'CALIBRATION  suppl fig 2'!$Q$32+'CALIBRATION  suppl fig 2'!$Q$33)*ABS(B1475)*(1/'ESTIMATED CCS suppl fig 2 '!C1475+1/'CALIBRATION  suppl fig 2'!$D$5)^0.5</f>
        <v>#DIV/0!</v>
      </c>
      <c r="H1475" s="56">
        <f>D1475-0.001*'CALIBRATION  suppl fig 2'!$D$4*A1475^0.5</f>
        <v>0</v>
      </c>
      <c r="I1475" s="56" t="e">
        <f>H1475^'CALIBRATION  suppl fig 2'!$Q$15*ABS(B1475)*(1/'ESTIMATED CCS suppl fig 2 '!C1475+1/'CALIBRATION  suppl fig 2'!$D$5)^0.5</f>
        <v>#DIV/0!</v>
      </c>
    </row>
    <row r="1476" spans="1:9">
      <c r="A1476" s="52"/>
      <c r="B1476" s="1"/>
      <c r="C1476" s="1"/>
      <c r="D1476" s="189"/>
      <c r="E1476" s="187" t="e">
        <f>I1476*'CALIBRATION  suppl fig 2'!$Q$17</f>
        <v>#DIV/0!</v>
      </c>
      <c r="F1476" s="188" t="e">
        <f>(H1476*'CALIBRATION  suppl fig 2'!$Q$32+'CALIBRATION  suppl fig 2'!$Q$33)*ABS(B1476)*(1/'ESTIMATED CCS suppl fig 2 '!C1476+1/'CALIBRATION  suppl fig 2'!$D$5)^0.5</f>
        <v>#DIV/0!</v>
      </c>
      <c r="H1476" s="56">
        <f>D1476-0.001*'CALIBRATION  suppl fig 2'!$D$4*A1476^0.5</f>
        <v>0</v>
      </c>
      <c r="I1476" s="56" t="e">
        <f>H1476^'CALIBRATION  suppl fig 2'!$Q$15*ABS(B1476)*(1/'ESTIMATED CCS suppl fig 2 '!C1476+1/'CALIBRATION  suppl fig 2'!$D$5)^0.5</f>
        <v>#DIV/0!</v>
      </c>
    </row>
    <row r="1477" spans="1:9">
      <c r="A1477" s="52"/>
      <c r="B1477" s="1"/>
      <c r="C1477" s="1"/>
      <c r="D1477" s="189"/>
      <c r="E1477" s="187" t="e">
        <f>I1477*'CALIBRATION  suppl fig 2'!$Q$17</f>
        <v>#DIV/0!</v>
      </c>
      <c r="F1477" s="188" t="e">
        <f>(H1477*'CALIBRATION  suppl fig 2'!$Q$32+'CALIBRATION  suppl fig 2'!$Q$33)*ABS(B1477)*(1/'ESTIMATED CCS suppl fig 2 '!C1477+1/'CALIBRATION  suppl fig 2'!$D$5)^0.5</f>
        <v>#DIV/0!</v>
      </c>
      <c r="H1477" s="56">
        <f>D1477-0.001*'CALIBRATION  suppl fig 2'!$D$4*A1477^0.5</f>
        <v>0</v>
      </c>
      <c r="I1477" s="56" t="e">
        <f>H1477^'CALIBRATION  suppl fig 2'!$Q$15*ABS(B1477)*(1/'ESTIMATED CCS suppl fig 2 '!C1477+1/'CALIBRATION  suppl fig 2'!$D$5)^0.5</f>
        <v>#DIV/0!</v>
      </c>
    </row>
    <row r="1478" spans="1:9">
      <c r="A1478" s="52"/>
      <c r="B1478" s="1"/>
      <c r="C1478" s="1"/>
      <c r="D1478" s="189"/>
      <c r="E1478" s="187" t="e">
        <f>I1478*'CALIBRATION  suppl fig 2'!$Q$17</f>
        <v>#DIV/0!</v>
      </c>
      <c r="F1478" s="188" t="e">
        <f>(H1478*'CALIBRATION  suppl fig 2'!$Q$32+'CALIBRATION  suppl fig 2'!$Q$33)*ABS(B1478)*(1/'ESTIMATED CCS suppl fig 2 '!C1478+1/'CALIBRATION  suppl fig 2'!$D$5)^0.5</f>
        <v>#DIV/0!</v>
      </c>
      <c r="H1478" s="56">
        <f>D1478-0.001*'CALIBRATION  suppl fig 2'!$D$4*A1478^0.5</f>
        <v>0</v>
      </c>
      <c r="I1478" s="56" t="e">
        <f>H1478^'CALIBRATION  suppl fig 2'!$Q$15*ABS(B1478)*(1/'ESTIMATED CCS suppl fig 2 '!C1478+1/'CALIBRATION  suppl fig 2'!$D$5)^0.5</f>
        <v>#DIV/0!</v>
      </c>
    </row>
    <row r="1479" spans="1:9">
      <c r="A1479" s="52"/>
      <c r="B1479" s="1"/>
      <c r="C1479" s="1"/>
      <c r="D1479" s="189"/>
      <c r="E1479" s="187" t="e">
        <f>I1479*'CALIBRATION  suppl fig 2'!$Q$17</f>
        <v>#DIV/0!</v>
      </c>
      <c r="F1479" s="188" t="e">
        <f>(H1479*'CALIBRATION  suppl fig 2'!$Q$32+'CALIBRATION  suppl fig 2'!$Q$33)*ABS(B1479)*(1/'ESTIMATED CCS suppl fig 2 '!C1479+1/'CALIBRATION  suppl fig 2'!$D$5)^0.5</f>
        <v>#DIV/0!</v>
      </c>
      <c r="H1479" s="56">
        <f>D1479-0.001*'CALIBRATION  suppl fig 2'!$D$4*A1479^0.5</f>
        <v>0</v>
      </c>
      <c r="I1479" s="56" t="e">
        <f>H1479^'CALIBRATION  suppl fig 2'!$Q$15*ABS(B1479)*(1/'ESTIMATED CCS suppl fig 2 '!C1479+1/'CALIBRATION  suppl fig 2'!$D$5)^0.5</f>
        <v>#DIV/0!</v>
      </c>
    </row>
    <row r="1480" spans="1:9">
      <c r="A1480" s="52"/>
      <c r="B1480" s="1"/>
      <c r="C1480" s="1"/>
      <c r="D1480" s="189"/>
      <c r="E1480" s="187" t="e">
        <f>I1480*'CALIBRATION  suppl fig 2'!$Q$17</f>
        <v>#DIV/0!</v>
      </c>
      <c r="F1480" s="188" t="e">
        <f>(H1480*'CALIBRATION  suppl fig 2'!$Q$32+'CALIBRATION  suppl fig 2'!$Q$33)*ABS(B1480)*(1/'ESTIMATED CCS suppl fig 2 '!C1480+1/'CALIBRATION  suppl fig 2'!$D$5)^0.5</f>
        <v>#DIV/0!</v>
      </c>
      <c r="H1480" s="56">
        <f>D1480-0.001*'CALIBRATION  suppl fig 2'!$D$4*A1480^0.5</f>
        <v>0</v>
      </c>
      <c r="I1480" s="56" t="e">
        <f>H1480^'CALIBRATION  suppl fig 2'!$Q$15*ABS(B1480)*(1/'ESTIMATED CCS suppl fig 2 '!C1480+1/'CALIBRATION  suppl fig 2'!$D$5)^0.5</f>
        <v>#DIV/0!</v>
      </c>
    </row>
    <row r="1481" spans="1:9">
      <c r="A1481" s="52"/>
      <c r="B1481" s="1"/>
      <c r="C1481" s="1"/>
      <c r="D1481" s="189"/>
      <c r="E1481" s="187" t="e">
        <f>I1481*'CALIBRATION  suppl fig 2'!$Q$17</f>
        <v>#DIV/0!</v>
      </c>
      <c r="F1481" s="188" t="e">
        <f>(H1481*'CALIBRATION  suppl fig 2'!$Q$32+'CALIBRATION  suppl fig 2'!$Q$33)*ABS(B1481)*(1/'ESTIMATED CCS suppl fig 2 '!C1481+1/'CALIBRATION  suppl fig 2'!$D$5)^0.5</f>
        <v>#DIV/0!</v>
      </c>
      <c r="H1481" s="56">
        <f>D1481-0.001*'CALIBRATION  suppl fig 2'!$D$4*A1481^0.5</f>
        <v>0</v>
      </c>
      <c r="I1481" s="56" t="e">
        <f>H1481^'CALIBRATION  suppl fig 2'!$Q$15*ABS(B1481)*(1/'ESTIMATED CCS suppl fig 2 '!C1481+1/'CALIBRATION  suppl fig 2'!$D$5)^0.5</f>
        <v>#DIV/0!</v>
      </c>
    </row>
    <row r="1482" spans="1:9">
      <c r="A1482" s="52"/>
      <c r="B1482" s="1"/>
      <c r="C1482" s="1"/>
      <c r="D1482" s="189"/>
      <c r="E1482" s="187" t="e">
        <f>I1482*'CALIBRATION  suppl fig 2'!$Q$17</f>
        <v>#DIV/0!</v>
      </c>
      <c r="F1482" s="188" t="e">
        <f>(H1482*'CALIBRATION  suppl fig 2'!$Q$32+'CALIBRATION  suppl fig 2'!$Q$33)*ABS(B1482)*(1/'ESTIMATED CCS suppl fig 2 '!C1482+1/'CALIBRATION  suppl fig 2'!$D$5)^0.5</f>
        <v>#DIV/0!</v>
      </c>
      <c r="H1482" s="56">
        <f>D1482-0.001*'CALIBRATION  suppl fig 2'!$D$4*A1482^0.5</f>
        <v>0</v>
      </c>
      <c r="I1482" s="56" t="e">
        <f>H1482^'CALIBRATION  suppl fig 2'!$Q$15*ABS(B1482)*(1/'ESTIMATED CCS suppl fig 2 '!C1482+1/'CALIBRATION  suppl fig 2'!$D$5)^0.5</f>
        <v>#DIV/0!</v>
      </c>
    </row>
    <row r="1483" spans="1:9">
      <c r="A1483" s="52"/>
      <c r="B1483" s="1"/>
      <c r="C1483" s="1"/>
      <c r="D1483" s="189"/>
      <c r="E1483" s="187" t="e">
        <f>I1483*'CALIBRATION  suppl fig 2'!$Q$17</f>
        <v>#DIV/0!</v>
      </c>
      <c r="F1483" s="188" t="e">
        <f>(H1483*'CALIBRATION  suppl fig 2'!$Q$32+'CALIBRATION  suppl fig 2'!$Q$33)*ABS(B1483)*(1/'ESTIMATED CCS suppl fig 2 '!C1483+1/'CALIBRATION  suppl fig 2'!$D$5)^0.5</f>
        <v>#DIV/0!</v>
      </c>
      <c r="H1483" s="56">
        <f>D1483-0.001*'CALIBRATION  suppl fig 2'!$D$4*A1483^0.5</f>
        <v>0</v>
      </c>
      <c r="I1483" s="56" t="e">
        <f>H1483^'CALIBRATION  suppl fig 2'!$Q$15*ABS(B1483)*(1/'ESTIMATED CCS suppl fig 2 '!C1483+1/'CALIBRATION  suppl fig 2'!$D$5)^0.5</f>
        <v>#DIV/0!</v>
      </c>
    </row>
    <row r="1484" spans="1:9">
      <c r="A1484" s="52"/>
      <c r="B1484" s="1"/>
      <c r="C1484" s="1"/>
      <c r="D1484" s="189"/>
      <c r="E1484" s="187" t="e">
        <f>I1484*'CALIBRATION  suppl fig 2'!$Q$17</f>
        <v>#DIV/0!</v>
      </c>
      <c r="F1484" s="188" t="e">
        <f>(H1484*'CALIBRATION  suppl fig 2'!$Q$32+'CALIBRATION  suppl fig 2'!$Q$33)*ABS(B1484)*(1/'ESTIMATED CCS suppl fig 2 '!C1484+1/'CALIBRATION  suppl fig 2'!$D$5)^0.5</f>
        <v>#DIV/0!</v>
      </c>
      <c r="H1484" s="56">
        <f>D1484-0.001*'CALIBRATION  suppl fig 2'!$D$4*A1484^0.5</f>
        <v>0</v>
      </c>
      <c r="I1484" s="56" t="e">
        <f>H1484^'CALIBRATION  suppl fig 2'!$Q$15*ABS(B1484)*(1/'ESTIMATED CCS suppl fig 2 '!C1484+1/'CALIBRATION  suppl fig 2'!$D$5)^0.5</f>
        <v>#DIV/0!</v>
      </c>
    </row>
    <row r="1485" spans="1:9">
      <c r="A1485" s="52"/>
      <c r="B1485" s="1"/>
      <c r="C1485" s="1"/>
      <c r="D1485" s="189"/>
      <c r="E1485" s="187" t="e">
        <f>I1485*'CALIBRATION  suppl fig 2'!$Q$17</f>
        <v>#DIV/0!</v>
      </c>
      <c r="F1485" s="188" t="e">
        <f>(H1485*'CALIBRATION  suppl fig 2'!$Q$32+'CALIBRATION  suppl fig 2'!$Q$33)*ABS(B1485)*(1/'ESTIMATED CCS suppl fig 2 '!C1485+1/'CALIBRATION  suppl fig 2'!$D$5)^0.5</f>
        <v>#DIV/0!</v>
      </c>
      <c r="H1485" s="56">
        <f>D1485-0.001*'CALIBRATION  suppl fig 2'!$D$4*A1485^0.5</f>
        <v>0</v>
      </c>
      <c r="I1485" s="56" t="e">
        <f>H1485^'CALIBRATION  suppl fig 2'!$Q$15*ABS(B1485)*(1/'ESTIMATED CCS suppl fig 2 '!C1485+1/'CALIBRATION  suppl fig 2'!$D$5)^0.5</f>
        <v>#DIV/0!</v>
      </c>
    </row>
    <row r="1486" spans="1:9">
      <c r="A1486" s="52"/>
      <c r="B1486" s="1"/>
      <c r="C1486" s="1"/>
      <c r="D1486" s="189"/>
      <c r="E1486" s="187" t="e">
        <f>I1486*'CALIBRATION  suppl fig 2'!$Q$17</f>
        <v>#DIV/0!</v>
      </c>
      <c r="F1486" s="188" t="e">
        <f>(H1486*'CALIBRATION  suppl fig 2'!$Q$32+'CALIBRATION  suppl fig 2'!$Q$33)*ABS(B1486)*(1/'ESTIMATED CCS suppl fig 2 '!C1486+1/'CALIBRATION  suppl fig 2'!$D$5)^0.5</f>
        <v>#DIV/0!</v>
      </c>
      <c r="H1486" s="56">
        <f>D1486-0.001*'CALIBRATION  suppl fig 2'!$D$4*A1486^0.5</f>
        <v>0</v>
      </c>
      <c r="I1486" s="56" t="e">
        <f>H1486^'CALIBRATION  suppl fig 2'!$Q$15*ABS(B1486)*(1/'ESTIMATED CCS suppl fig 2 '!C1486+1/'CALIBRATION  suppl fig 2'!$D$5)^0.5</f>
        <v>#DIV/0!</v>
      </c>
    </row>
    <row r="1487" spans="1:9">
      <c r="A1487" s="52"/>
      <c r="B1487" s="1"/>
      <c r="C1487" s="1"/>
      <c r="D1487" s="189"/>
      <c r="E1487" s="187" t="e">
        <f>I1487*'CALIBRATION  suppl fig 2'!$Q$17</f>
        <v>#DIV/0!</v>
      </c>
      <c r="F1487" s="188" t="e">
        <f>(H1487*'CALIBRATION  suppl fig 2'!$Q$32+'CALIBRATION  suppl fig 2'!$Q$33)*ABS(B1487)*(1/'ESTIMATED CCS suppl fig 2 '!C1487+1/'CALIBRATION  suppl fig 2'!$D$5)^0.5</f>
        <v>#DIV/0!</v>
      </c>
      <c r="H1487" s="56">
        <f>D1487-0.001*'CALIBRATION  suppl fig 2'!$D$4*A1487^0.5</f>
        <v>0</v>
      </c>
      <c r="I1487" s="56" t="e">
        <f>H1487^'CALIBRATION  suppl fig 2'!$Q$15*ABS(B1487)*(1/'ESTIMATED CCS suppl fig 2 '!C1487+1/'CALIBRATION  suppl fig 2'!$D$5)^0.5</f>
        <v>#DIV/0!</v>
      </c>
    </row>
    <row r="1488" spans="1:9">
      <c r="A1488" s="52"/>
      <c r="B1488" s="1"/>
      <c r="C1488" s="1"/>
      <c r="D1488" s="189"/>
      <c r="E1488" s="187" t="e">
        <f>I1488*'CALIBRATION  suppl fig 2'!$Q$17</f>
        <v>#DIV/0!</v>
      </c>
      <c r="F1488" s="188" t="e">
        <f>(H1488*'CALIBRATION  suppl fig 2'!$Q$32+'CALIBRATION  suppl fig 2'!$Q$33)*ABS(B1488)*(1/'ESTIMATED CCS suppl fig 2 '!C1488+1/'CALIBRATION  suppl fig 2'!$D$5)^0.5</f>
        <v>#DIV/0!</v>
      </c>
      <c r="H1488" s="56">
        <f>D1488-0.001*'CALIBRATION  suppl fig 2'!$D$4*A1488^0.5</f>
        <v>0</v>
      </c>
      <c r="I1488" s="56" t="e">
        <f>H1488^'CALIBRATION  suppl fig 2'!$Q$15*ABS(B1488)*(1/'ESTIMATED CCS suppl fig 2 '!C1488+1/'CALIBRATION  suppl fig 2'!$D$5)^0.5</f>
        <v>#DIV/0!</v>
      </c>
    </row>
    <row r="1489" spans="1:9">
      <c r="A1489" s="52"/>
      <c r="B1489" s="1"/>
      <c r="C1489" s="1"/>
      <c r="D1489" s="189"/>
      <c r="E1489" s="187" t="e">
        <f>I1489*'CALIBRATION  suppl fig 2'!$Q$17</f>
        <v>#DIV/0!</v>
      </c>
      <c r="F1489" s="188" t="e">
        <f>(H1489*'CALIBRATION  suppl fig 2'!$Q$32+'CALIBRATION  suppl fig 2'!$Q$33)*ABS(B1489)*(1/'ESTIMATED CCS suppl fig 2 '!C1489+1/'CALIBRATION  suppl fig 2'!$D$5)^0.5</f>
        <v>#DIV/0!</v>
      </c>
      <c r="H1489" s="56">
        <f>D1489-0.001*'CALIBRATION  suppl fig 2'!$D$4*A1489^0.5</f>
        <v>0</v>
      </c>
      <c r="I1489" s="56" t="e">
        <f>H1489^'CALIBRATION  suppl fig 2'!$Q$15*ABS(B1489)*(1/'ESTIMATED CCS suppl fig 2 '!C1489+1/'CALIBRATION  suppl fig 2'!$D$5)^0.5</f>
        <v>#DIV/0!</v>
      </c>
    </row>
    <row r="1490" spans="1:9">
      <c r="A1490" s="52"/>
      <c r="B1490" s="1"/>
      <c r="C1490" s="1"/>
      <c r="D1490" s="189"/>
      <c r="E1490" s="187" t="e">
        <f>I1490*'CALIBRATION  suppl fig 2'!$Q$17</f>
        <v>#DIV/0!</v>
      </c>
      <c r="F1490" s="188" t="e">
        <f>(H1490*'CALIBRATION  suppl fig 2'!$Q$32+'CALIBRATION  suppl fig 2'!$Q$33)*ABS(B1490)*(1/'ESTIMATED CCS suppl fig 2 '!C1490+1/'CALIBRATION  suppl fig 2'!$D$5)^0.5</f>
        <v>#DIV/0!</v>
      </c>
      <c r="H1490" s="56">
        <f>D1490-0.001*'CALIBRATION  suppl fig 2'!$D$4*A1490^0.5</f>
        <v>0</v>
      </c>
      <c r="I1490" s="56" t="e">
        <f>H1490^'CALIBRATION  suppl fig 2'!$Q$15*ABS(B1490)*(1/'ESTIMATED CCS suppl fig 2 '!C1490+1/'CALIBRATION  suppl fig 2'!$D$5)^0.5</f>
        <v>#DIV/0!</v>
      </c>
    </row>
    <row r="1491" spans="1:9">
      <c r="A1491" s="52"/>
      <c r="B1491" s="1"/>
      <c r="C1491" s="1"/>
      <c r="D1491" s="189"/>
      <c r="E1491" s="187" t="e">
        <f>I1491*'CALIBRATION  suppl fig 2'!$Q$17</f>
        <v>#DIV/0!</v>
      </c>
      <c r="F1491" s="188" t="e">
        <f>(H1491*'CALIBRATION  suppl fig 2'!$Q$32+'CALIBRATION  suppl fig 2'!$Q$33)*ABS(B1491)*(1/'ESTIMATED CCS suppl fig 2 '!C1491+1/'CALIBRATION  suppl fig 2'!$D$5)^0.5</f>
        <v>#DIV/0!</v>
      </c>
      <c r="H1491" s="56">
        <f>D1491-0.001*'CALIBRATION  suppl fig 2'!$D$4*A1491^0.5</f>
        <v>0</v>
      </c>
      <c r="I1491" s="56" t="e">
        <f>H1491^'CALIBRATION  suppl fig 2'!$Q$15*ABS(B1491)*(1/'ESTIMATED CCS suppl fig 2 '!C1491+1/'CALIBRATION  suppl fig 2'!$D$5)^0.5</f>
        <v>#DIV/0!</v>
      </c>
    </row>
    <row r="1492" spans="1:9">
      <c r="A1492" s="52"/>
      <c r="B1492" s="1"/>
      <c r="C1492" s="1"/>
      <c r="D1492" s="189"/>
      <c r="E1492" s="187" t="e">
        <f>I1492*'CALIBRATION  suppl fig 2'!$Q$17</f>
        <v>#DIV/0!</v>
      </c>
      <c r="F1492" s="188" t="e">
        <f>(H1492*'CALIBRATION  suppl fig 2'!$Q$32+'CALIBRATION  suppl fig 2'!$Q$33)*ABS(B1492)*(1/'ESTIMATED CCS suppl fig 2 '!C1492+1/'CALIBRATION  suppl fig 2'!$D$5)^0.5</f>
        <v>#DIV/0!</v>
      </c>
      <c r="H1492" s="56">
        <f>D1492-0.001*'CALIBRATION  suppl fig 2'!$D$4*A1492^0.5</f>
        <v>0</v>
      </c>
      <c r="I1492" s="56" t="e">
        <f>H1492^'CALIBRATION  suppl fig 2'!$Q$15*ABS(B1492)*(1/'ESTIMATED CCS suppl fig 2 '!C1492+1/'CALIBRATION  suppl fig 2'!$D$5)^0.5</f>
        <v>#DIV/0!</v>
      </c>
    </row>
    <row r="1493" spans="1:9">
      <c r="A1493" s="52"/>
      <c r="B1493" s="1"/>
      <c r="C1493" s="1"/>
      <c r="D1493" s="189"/>
      <c r="E1493" s="187" t="e">
        <f>I1493*'CALIBRATION  suppl fig 2'!$Q$17</f>
        <v>#DIV/0!</v>
      </c>
      <c r="F1493" s="188" t="e">
        <f>(H1493*'CALIBRATION  suppl fig 2'!$Q$32+'CALIBRATION  suppl fig 2'!$Q$33)*ABS(B1493)*(1/'ESTIMATED CCS suppl fig 2 '!C1493+1/'CALIBRATION  suppl fig 2'!$D$5)^0.5</f>
        <v>#DIV/0!</v>
      </c>
      <c r="H1493" s="56">
        <f>D1493-0.001*'CALIBRATION  suppl fig 2'!$D$4*A1493^0.5</f>
        <v>0</v>
      </c>
      <c r="I1493" s="56" t="e">
        <f>H1493^'CALIBRATION  suppl fig 2'!$Q$15*ABS(B1493)*(1/'ESTIMATED CCS suppl fig 2 '!C1493+1/'CALIBRATION  suppl fig 2'!$D$5)^0.5</f>
        <v>#DIV/0!</v>
      </c>
    </row>
    <row r="1494" spans="1:9">
      <c r="A1494" s="52"/>
      <c r="B1494" s="1"/>
      <c r="C1494" s="1"/>
      <c r="D1494" s="189"/>
      <c r="E1494" s="187" t="e">
        <f>I1494*'CALIBRATION  suppl fig 2'!$Q$17</f>
        <v>#DIV/0!</v>
      </c>
      <c r="F1494" s="188" t="e">
        <f>(H1494*'CALIBRATION  suppl fig 2'!$Q$32+'CALIBRATION  suppl fig 2'!$Q$33)*ABS(B1494)*(1/'ESTIMATED CCS suppl fig 2 '!C1494+1/'CALIBRATION  suppl fig 2'!$D$5)^0.5</f>
        <v>#DIV/0!</v>
      </c>
      <c r="H1494" s="56">
        <f>D1494-0.001*'CALIBRATION  suppl fig 2'!$D$4*A1494^0.5</f>
        <v>0</v>
      </c>
      <c r="I1494" s="56" t="e">
        <f>H1494^'CALIBRATION  suppl fig 2'!$Q$15*ABS(B1494)*(1/'ESTIMATED CCS suppl fig 2 '!C1494+1/'CALIBRATION  suppl fig 2'!$D$5)^0.5</f>
        <v>#DIV/0!</v>
      </c>
    </row>
    <row r="1495" spans="1:9">
      <c r="A1495" s="52"/>
      <c r="B1495" s="1"/>
      <c r="C1495" s="1"/>
      <c r="D1495" s="189"/>
      <c r="E1495" s="187" t="e">
        <f>I1495*'CALIBRATION  suppl fig 2'!$Q$17</f>
        <v>#DIV/0!</v>
      </c>
      <c r="F1495" s="188" t="e">
        <f>(H1495*'CALIBRATION  suppl fig 2'!$Q$32+'CALIBRATION  suppl fig 2'!$Q$33)*ABS(B1495)*(1/'ESTIMATED CCS suppl fig 2 '!C1495+1/'CALIBRATION  suppl fig 2'!$D$5)^0.5</f>
        <v>#DIV/0!</v>
      </c>
      <c r="H1495" s="56">
        <f>D1495-0.001*'CALIBRATION  suppl fig 2'!$D$4*A1495^0.5</f>
        <v>0</v>
      </c>
      <c r="I1495" s="56" t="e">
        <f>H1495^'CALIBRATION  suppl fig 2'!$Q$15*ABS(B1495)*(1/'ESTIMATED CCS suppl fig 2 '!C1495+1/'CALIBRATION  suppl fig 2'!$D$5)^0.5</f>
        <v>#DIV/0!</v>
      </c>
    </row>
    <row r="1496" spans="1:9">
      <c r="A1496" s="52"/>
      <c r="B1496" s="1"/>
      <c r="C1496" s="1"/>
      <c r="D1496" s="189"/>
      <c r="E1496" s="187" t="e">
        <f>I1496*'CALIBRATION  suppl fig 2'!$Q$17</f>
        <v>#DIV/0!</v>
      </c>
      <c r="F1496" s="188" t="e">
        <f>(H1496*'CALIBRATION  suppl fig 2'!$Q$32+'CALIBRATION  suppl fig 2'!$Q$33)*ABS(B1496)*(1/'ESTIMATED CCS suppl fig 2 '!C1496+1/'CALIBRATION  suppl fig 2'!$D$5)^0.5</f>
        <v>#DIV/0!</v>
      </c>
      <c r="H1496" s="56">
        <f>D1496-0.001*'CALIBRATION  suppl fig 2'!$D$4*A1496^0.5</f>
        <v>0</v>
      </c>
      <c r="I1496" s="56" t="e">
        <f>H1496^'CALIBRATION  suppl fig 2'!$Q$15*ABS(B1496)*(1/'ESTIMATED CCS suppl fig 2 '!C1496+1/'CALIBRATION  suppl fig 2'!$D$5)^0.5</f>
        <v>#DIV/0!</v>
      </c>
    </row>
    <row r="1497" spans="1:9">
      <c r="A1497" s="52"/>
      <c r="B1497" s="1"/>
      <c r="C1497" s="1"/>
      <c r="D1497" s="189"/>
      <c r="E1497" s="187" t="e">
        <f>I1497*'CALIBRATION  suppl fig 2'!$Q$17</f>
        <v>#DIV/0!</v>
      </c>
      <c r="F1497" s="188" t="e">
        <f>(H1497*'CALIBRATION  suppl fig 2'!$Q$32+'CALIBRATION  suppl fig 2'!$Q$33)*ABS(B1497)*(1/'ESTIMATED CCS suppl fig 2 '!C1497+1/'CALIBRATION  suppl fig 2'!$D$5)^0.5</f>
        <v>#DIV/0!</v>
      </c>
      <c r="H1497" s="56">
        <f>D1497-0.001*'CALIBRATION  suppl fig 2'!$D$4*A1497^0.5</f>
        <v>0</v>
      </c>
      <c r="I1497" s="56" t="e">
        <f>H1497^'CALIBRATION  suppl fig 2'!$Q$15*ABS(B1497)*(1/'ESTIMATED CCS suppl fig 2 '!C1497+1/'CALIBRATION  suppl fig 2'!$D$5)^0.5</f>
        <v>#DIV/0!</v>
      </c>
    </row>
    <row r="1498" spans="1:9">
      <c r="A1498" s="52"/>
      <c r="B1498" s="1"/>
      <c r="C1498" s="1"/>
      <c r="D1498" s="189"/>
      <c r="E1498" s="187" t="e">
        <f>I1498*'CALIBRATION  suppl fig 2'!$Q$17</f>
        <v>#DIV/0!</v>
      </c>
      <c r="F1498" s="188" t="e">
        <f>(H1498*'CALIBRATION  suppl fig 2'!$Q$32+'CALIBRATION  suppl fig 2'!$Q$33)*ABS(B1498)*(1/'ESTIMATED CCS suppl fig 2 '!C1498+1/'CALIBRATION  suppl fig 2'!$D$5)^0.5</f>
        <v>#DIV/0!</v>
      </c>
      <c r="H1498" s="56">
        <f>D1498-0.001*'CALIBRATION  suppl fig 2'!$D$4*A1498^0.5</f>
        <v>0</v>
      </c>
      <c r="I1498" s="56" t="e">
        <f>H1498^'CALIBRATION  suppl fig 2'!$Q$15*ABS(B1498)*(1/'ESTIMATED CCS suppl fig 2 '!C1498+1/'CALIBRATION  suppl fig 2'!$D$5)^0.5</f>
        <v>#DIV/0!</v>
      </c>
    </row>
    <row r="1499" spans="1:9">
      <c r="A1499" s="1"/>
      <c r="B1499" s="1"/>
      <c r="C1499" s="52"/>
      <c r="D1499" s="189"/>
      <c r="E1499" s="187" t="e">
        <f>I1499*'CALIBRATION  suppl fig 2'!$Q$17</f>
        <v>#DIV/0!</v>
      </c>
      <c r="F1499" s="188" t="e">
        <f>(H1499*'CALIBRATION  suppl fig 2'!$Q$32+'CALIBRATION  suppl fig 2'!$Q$33)*ABS(B1499)*(1/'ESTIMATED CCS suppl fig 2 '!C1499+1/'CALIBRATION  suppl fig 2'!$D$5)^0.5</f>
        <v>#DIV/0!</v>
      </c>
      <c r="H1499" s="56">
        <f>D1499-0.001*'CALIBRATION  suppl fig 2'!$D$4*A1499^0.5</f>
        <v>0</v>
      </c>
      <c r="I1499" s="56" t="e">
        <f>H1499^'CALIBRATION  suppl fig 2'!$Q$15*ABS(B1499)*(1/'ESTIMATED CCS suppl fig 2 '!C1499+1/'CALIBRATION  suppl fig 2'!$D$5)^0.5</f>
        <v>#DIV/0!</v>
      </c>
    </row>
    <row r="1500" spans="1:9">
      <c r="A1500" s="190"/>
      <c r="B1500" s="191"/>
      <c r="C1500" s="190"/>
      <c r="D1500" s="192"/>
      <c r="E1500" s="187" t="e">
        <f>I1500*'CALIBRATION  suppl fig 2'!$Q$17</f>
        <v>#DIV/0!</v>
      </c>
      <c r="F1500" s="188" t="e">
        <f>(H1500*'CALIBRATION  suppl fig 2'!$Q$32+'CALIBRATION  suppl fig 2'!$Q$33)*ABS(B1500)*(1/'ESTIMATED CCS suppl fig 2 '!C1500+1/'CALIBRATION  suppl fig 2'!$D$5)^0.5</f>
        <v>#DIV/0!</v>
      </c>
      <c r="H1500" s="56">
        <f>D1500-0.001*'CALIBRATION  suppl fig 2'!$D$4*A1500^0.5</f>
        <v>0</v>
      </c>
      <c r="I1500" s="56" t="e">
        <f>H1500^'CALIBRATION  suppl fig 2'!$Q$15*ABS(B1500)*(1/'ESTIMATED CCS suppl fig 2 '!C1500+1/'CALIBRATION  suppl fig 2'!$D$5)^0.5</f>
        <v>#DIV/0!</v>
      </c>
    </row>
    <row r="1501" spans="1:9">
      <c r="A1501" s="1"/>
      <c r="B1501" s="1"/>
      <c r="C1501" s="52"/>
      <c r="D1501" s="189"/>
      <c r="E1501" s="187" t="e">
        <f>I1501*'CALIBRATION  suppl fig 2'!$Q$17</f>
        <v>#DIV/0!</v>
      </c>
      <c r="F1501" s="188" t="e">
        <f>(H1501*'CALIBRATION  suppl fig 2'!$Q$32+'CALIBRATION  suppl fig 2'!$Q$33)*ABS(B1501)*(1/'ESTIMATED CCS suppl fig 2 '!C1501+1/'CALIBRATION  suppl fig 2'!$D$5)^0.5</f>
        <v>#DIV/0!</v>
      </c>
      <c r="H1501" s="56">
        <f>D1501-0.001*'CALIBRATION  suppl fig 2'!$D$4*A1501^0.5</f>
        <v>0</v>
      </c>
      <c r="I1501" s="56" t="e">
        <f>H1501^'CALIBRATION  suppl fig 2'!$Q$15*ABS(B1501)*(1/'ESTIMATED CCS suppl fig 2 '!C1501+1/'CALIBRATION  suppl fig 2'!$D$5)^0.5</f>
        <v>#DIV/0!</v>
      </c>
    </row>
    <row r="1502" spans="1:9">
      <c r="A1502" s="190"/>
      <c r="B1502" s="191"/>
      <c r="C1502" s="190"/>
      <c r="D1502" s="192"/>
      <c r="E1502" s="187" t="e">
        <f>I1502*'CALIBRATION  suppl fig 2'!$Q$17</f>
        <v>#DIV/0!</v>
      </c>
      <c r="F1502" s="188" t="e">
        <f>(H1502*'CALIBRATION  suppl fig 2'!$Q$32+'CALIBRATION  suppl fig 2'!$Q$33)*ABS(B1502)*(1/'ESTIMATED CCS suppl fig 2 '!C1502+1/'CALIBRATION  suppl fig 2'!$D$5)^0.5</f>
        <v>#DIV/0!</v>
      </c>
      <c r="H1502" s="56">
        <f>D1502-0.001*'CALIBRATION  suppl fig 2'!$D$4*A1502^0.5</f>
        <v>0</v>
      </c>
      <c r="I1502" s="56" t="e">
        <f>H1502^'CALIBRATION  suppl fig 2'!$Q$15*ABS(B1502)*(1/'ESTIMATED CCS suppl fig 2 '!C1502+1/'CALIBRATION  suppl fig 2'!$D$5)^0.5</f>
        <v>#DIV/0!</v>
      </c>
    </row>
    <row r="1503" spans="1:9">
      <c r="A1503" s="52"/>
      <c r="B1503" s="1"/>
      <c r="C1503" s="1"/>
      <c r="D1503" s="1"/>
      <c r="E1503" s="187" t="e">
        <f>I1503*'CALIBRATION  suppl fig 2'!$Q$17</f>
        <v>#DIV/0!</v>
      </c>
      <c r="F1503" s="188" t="e">
        <f>(H1503*'CALIBRATION  suppl fig 2'!$Q$32+'CALIBRATION  suppl fig 2'!$Q$33)*ABS(B1503)*(1/'ESTIMATED CCS suppl fig 2 '!C1503+1/'CALIBRATION  suppl fig 2'!$D$5)^0.5</f>
        <v>#DIV/0!</v>
      </c>
      <c r="H1503" s="56">
        <f>D1503-0.001*'CALIBRATION  suppl fig 2'!$D$4*A1503^0.5</f>
        <v>0</v>
      </c>
      <c r="I1503" s="56" t="e">
        <f>H1503^'CALIBRATION  suppl fig 2'!$Q$15*ABS(B1503)*(1/'ESTIMATED CCS suppl fig 2 '!C1503+1/'CALIBRATION  suppl fig 2'!$D$5)^0.5</f>
        <v>#DIV/0!</v>
      </c>
    </row>
    <row r="1504" spans="1:9">
      <c r="A1504" s="190"/>
      <c r="B1504" s="191"/>
      <c r="C1504" s="190"/>
      <c r="D1504" s="192"/>
      <c r="E1504" s="187" t="e">
        <f>I1504*'CALIBRATION  suppl fig 2'!$Q$17</f>
        <v>#DIV/0!</v>
      </c>
      <c r="F1504" s="188" t="e">
        <f>(H1504*'CALIBRATION  suppl fig 2'!$Q$32+'CALIBRATION  suppl fig 2'!$Q$33)*ABS(B1504)*(1/'ESTIMATED CCS suppl fig 2 '!C1504+1/'CALIBRATION  suppl fig 2'!$D$5)^0.5</f>
        <v>#DIV/0!</v>
      </c>
      <c r="H1504" s="56">
        <f>D1504-0.001*'CALIBRATION  suppl fig 2'!$D$4*A1504^0.5</f>
        <v>0</v>
      </c>
      <c r="I1504" s="56" t="e">
        <f>H1504^'CALIBRATION  suppl fig 2'!$Q$15*ABS(B1504)*(1/'ESTIMATED CCS suppl fig 2 '!C1504+1/'CALIBRATION  suppl fig 2'!$D$5)^0.5</f>
        <v>#DIV/0!</v>
      </c>
    </row>
    <row r="1505" spans="1:9">
      <c r="A1505" s="52"/>
      <c r="B1505" s="1"/>
      <c r="C1505" s="52"/>
      <c r="D1505" s="189"/>
      <c r="E1505" s="187" t="e">
        <f>I1505*'CALIBRATION  suppl fig 2'!$Q$17</f>
        <v>#DIV/0!</v>
      </c>
      <c r="F1505" s="188" t="e">
        <f>(H1505*'CALIBRATION  suppl fig 2'!$Q$32+'CALIBRATION  suppl fig 2'!$Q$33)*ABS(B1505)*(1/'ESTIMATED CCS suppl fig 2 '!C1505+1/'CALIBRATION  suppl fig 2'!$D$5)^0.5</f>
        <v>#DIV/0!</v>
      </c>
      <c r="H1505" s="56">
        <f>D1505-0.001*'CALIBRATION  suppl fig 2'!$D$4*A1505^0.5</f>
        <v>0</v>
      </c>
      <c r="I1505" s="56" t="e">
        <f>H1505^'CALIBRATION  suppl fig 2'!$Q$15*ABS(B1505)*(1/'ESTIMATED CCS suppl fig 2 '!C1505+1/'CALIBRATION  suppl fig 2'!$D$5)^0.5</f>
        <v>#DIV/0!</v>
      </c>
    </row>
    <row r="1506" spans="1:9">
      <c r="A1506" s="52"/>
      <c r="B1506" s="1"/>
      <c r="C1506" s="52"/>
      <c r="D1506" s="189"/>
      <c r="E1506" s="187" t="e">
        <f>I1506*'CALIBRATION  suppl fig 2'!$Q$17</f>
        <v>#DIV/0!</v>
      </c>
      <c r="F1506" s="188" t="e">
        <f>(H1506*'CALIBRATION  suppl fig 2'!$Q$32+'CALIBRATION  suppl fig 2'!$Q$33)*ABS(B1506)*(1/'ESTIMATED CCS suppl fig 2 '!C1506+1/'CALIBRATION  suppl fig 2'!$D$5)^0.5</f>
        <v>#DIV/0!</v>
      </c>
      <c r="H1506" s="56">
        <f>D1506-0.001*'CALIBRATION  suppl fig 2'!$D$4*A1506^0.5</f>
        <v>0</v>
      </c>
      <c r="I1506" s="56" t="e">
        <f>H1506^'CALIBRATION  suppl fig 2'!$Q$15*ABS(B1506)*(1/'ESTIMATED CCS suppl fig 2 '!C1506+1/'CALIBRATION  suppl fig 2'!$D$5)^0.5</f>
        <v>#DIV/0!</v>
      </c>
    </row>
    <row r="1507" spans="1:9">
      <c r="A1507" s="52"/>
      <c r="B1507" s="1"/>
      <c r="C1507" s="52"/>
      <c r="D1507" s="189"/>
      <c r="E1507" s="187" t="e">
        <f>I1507*'CALIBRATION  suppl fig 2'!$Q$17</f>
        <v>#DIV/0!</v>
      </c>
      <c r="F1507" s="188" t="e">
        <f>(H1507*'CALIBRATION  suppl fig 2'!$Q$32+'CALIBRATION  suppl fig 2'!$Q$33)*ABS(B1507)*(1/'ESTIMATED CCS suppl fig 2 '!C1507+1/'CALIBRATION  suppl fig 2'!$D$5)^0.5</f>
        <v>#DIV/0!</v>
      </c>
      <c r="H1507" s="56">
        <f>D1507-0.001*'CALIBRATION  suppl fig 2'!$D$4*A1507^0.5</f>
        <v>0</v>
      </c>
      <c r="I1507" s="56" t="e">
        <f>H1507^'CALIBRATION  suppl fig 2'!$Q$15*ABS(B1507)*(1/'ESTIMATED CCS suppl fig 2 '!C1507+1/'CALIBRATION  suppl fig 2'!$D$5)^0.5</f>
        <v>#DIV/0!</v>
      </c>
    </row>
  </sheetData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02127-B467-4474-A218-FFCB4F33CB4C}">
  <dimension ref="B1:H61"/>
  <sheetViews>
    <sheetView workbookViewId="0">
      <selection activeCell="C6" sqref="C6"/>
    </sheetView>
  </sheetViews>
  <sheetFormatPr defaultRowHeight="14.45"/>
  <sheetData>
    <row r="1" spans="2:8">
      <c r="B1" t="s">
        <v>211</v>
      </c>
      <c r="C1" t="s">
        <v>123</v>
      </c>
      <c r="D1" t="s">
        <v>118</v>
      </c>
      <c r="E1" t="s">
        <v>115</v>
      </c>
      <c r="F1" t="s">
        <v>113</v>
      </c>
      <c r="G1" t="s">
        <v>105</v>
      </c>
      <c r="H1" t="s">
        <v>212</v>
      </c>
    </row>
    <row r="2" spans="2:8">
      <c r="B2">
        <v>30.02</v>
      </c>
      <c r="C2">
        <v>0.20238999999999999</v>
      </c>
      <c r="D2">
        <v>0.20999000000000001</v>
      </c>
      <c r="E2">
        <v>0.20558999999999999</v>
      </c>
      <c r="F2">
        <v>0.21325</v>
      </c>
      <c r="G2">
        <v>0.22947000000000001</v>
      </c>
      <c r="H2">
        <v>0.23601</v>
      </c>
    </row>
    <row r="3" spans="2:8">
      <c r="B3">
        <v>31.02</v>
      </c>
      <c r="C3">
        <v>0.20208000000000001</v>
      </c>
      <c r="D3">
        <v>0.21021999999999999</v>
      </c>
      <c r="E3">
        <v>0.20498</v>
      </c>
      <c r="F3">
        <v>0.21315000000000001</v>
      </c>
      <c r="G3">
        <v>0.22947999999999999</v>
      </c>
      <c r="H3">
        <v>0.23644000000000001</v>
      </c>
    </row>
    <row r="4" spans="2:8">
      <c r="B4">
        <v>32.020000000000003</v>
      </c>
      <c r="C4">
        <v>0.20108000000000001</v>
      </c>
      <c r="D4">
        <v>0.21057000000000001</v>
      </c>
      <c r="E4">
        <v>0.20472000000000001</v>
      </c>
      <c r="F4">
        <v>0.21299000000000001</v>
      </c>
      <c r="G4">
        <v>0.22858999999999999</v>
      </c>
      <c r="H4">
        <v>0.23597000000000001</v>
      </c>
    </row>
    <row r="5" spans="2:8">
      <c r="B5">
        <v>33.020000000000003</v>
      </c>
      <c r="C5">
        <v>0.20132</v>
      </c>
      <c r="D5">
        <v>0.20888000000000001</v>
      </c>
      <c r="E5">
        <v>0.20477000000000001</v>
      </c>
      <c r="F5">
        <v>0.21293000000000001</v>
      </c>
      <c r="G5">
        <v>0.22874</v>
      </c>
      <c r="H5">
        <v>0.2369</v>
      </c>
    </row>
    <row r="6" spans="2:8">
      <c r="B6">
        <v>34.020000000000003</v>
      </c>
      <c r="C6">
        <v>0.20168</v>
      </c>
      <c r="D6">
        <v>0.20962</v>
      </c>
      <c r="E6">
        <v>0.20474999999999999</v>
      </c>
      <c r="F6">
        <v>0.21329000000000001</v>
      </c>
      <c r="G6">
        <v>0.22653999999999999</v>
      </c>
      <c r="H6">
        <v>0.23730000000000001</v>
      </c>
    </row>
    <row r="7" spans="2:8">
      <c r="B7">
        <v>35.020000000000003</v>
      </c>
      <c r="C7">
        <v>0.20227999999999999</v>
      </c>
      <c r="D7">
        <v>0.21021999999999999</v>
      </c>
      <c r="E7">
        <v>0.20504</v>
      </c>
      <c r="F7">
        <v>0.21343999999999999</v>
      </c>
      <c r="G7">
        <v>0.22903999999999999</v>
      </c>
      <c r="H7">
        <v>0.2374</v>
      </c>
    </row>
    <row r="8" spans="2:8">
      <c r="B8">
        <v>36.020000000000003</v>
      </c>
      <c r="C8">
        <v>0.20205000000000001</v>
      </c>
      <c r="D8">
        <v>0.21013000000000001</v>
      </c>
      <c r="E8">
        <v>0.20544999999999999</v>
      </c>
      <c r="F8">
        <v>0.21379000000000001</v>
      </c>
      <c r="G8">
        <v>0.2293</v>
      </c>
      <c r="H8">
        <v>0.23763000000000001</v>
      </c>
    </row>
    <row r="9" spans="2:8">
      <c r="B9">
        <v>36.979999999999997</v>
      </c>
      <c r="C9">
        <v>0.20138</v>
      </c>
      <c r="D9">
        <v>0.20996000000000001</v>
      </c>
      <c r="E9">
        <v>0.20516000000000001</v>
      </c>
      <c r="F9">
        <v>0.21379000000000001</v>
      </c>
      <c r="G9">
        <v>0.23033999999999999</v>
      </c>
      <c r="H9">
        <v>0.23766999999999999</v>
      </c>
    </row>
    <row r="10" spans="2:8">
      <c r="B10">
        <v>38.020000000000003</v>
      </c>
      <c r="C10">
        <v>0.20172000000000001</v>
      </c>
      <c r="D10">
        <v>0.21010999999999999</v>
      </c>
      <c r="E10">
        <v>0.20513000000000001</v>
      </c>
      <c r="F10">
        <v>0.21401000000000001</v>
      </c>
      <c r="G10">
        <v>0.23049</v>
      </c>
      <c r="H10">
        <v>0.23785000000000001</v>
      </c>
    </row>
    <row r="11" spans="2:8">
      <c r="B11">
        <v>39.020000000000003</v>
      </c>
      <c r="C11">
        <v>0.20236999999999999</v>
      </c>
      <c r="D11">
        <v>0.21023</v>
      </c>
      <c r="E11">
        <v>0.20566999999999999</v>
      </c>
      <c r="F11">
        <v>0.21446999999999999</v>
      </c>
      <c r="G11">
        <v>0.22955999999999999</v>
      </c>
      <c r="H11">
        <v>0.23805000000000001</v>
      </c>
    </row>
    <row r="12" spans="2:8">
      <c r="B12">
        <v>40.07</v>
      </c>
      <c r="C12">
        <v>0.20124</v>
      </c>
      <c r="D12">
        <v>0.21081</v>
      </c>
      <c r="E12">
        <v>0.20635000000000001</v>
      </c>
      <c r="F12">
        <v>0.21532999999999999</v>
      </c>
      <c r="G12">
        <v>0.23107</v>
      </c>
      <c r="H12">
        <v>0.23869000000000001</v>
      </c>
    </row>
    <row r="13" spans="2:8">
      <c r="B13">
        <v>41.02</v>
      </c>
      <c r="C13">
        <v>0.20016999999999999</v>
      </c>
      <c r="D13">
        <v>0.21029</v>
      </c>
      <c r="E13">
        <v>0.20666999999999999</v>
      </c>
      <c r="F13">
        <v>0.21589</v>
      </c>
      <c r="G13">
        <v>0.23289000000000001</v>
      </c>
      <c r="H13">
        <v>0.23859</v>
      </c>
    </row>
    <row r="14" spans="2:8">
      <c r="B14">
        <v>42.02</v>
      </c>
      <c r="C14">
        <v>0.20104</v>
      </c>
      <c r="D14">
        <v>0.21035000000000001</v>
      </c>
      <c r="E14">
        <v>0.20634</v>
      </c>
      <c r="F14">
        <v>0.21604000000000001</v>
      </c>
      <c r="G14">
        <v>0.23246</v>
      </c>
      <c r="H14">
        <v>0.23949000000000001</v>
      </c>
    </row>
    <row r="15" spans="2:8">
      <c r="B15">
        <v>43.02</v>
      </c>
      <c r="C15">
        <v>0.20144000000000001</v>
      </c>
      <c r="D15">
        <v>0.21037</v>
      </c>
      <c r="E15">
        <v>0.20696999999999999</v>
      </c>
      <c r="F15">
        <v>0.21729000000000001</v>
      </c>
      <c r="G15">
        <v>0.23341999999999999</v>
      </c>
      <c r="H15">
        <v>0.23916999999999999</v>
      </c>
    </row>
    <row r="16" spans="2:8">
      <c r="B16">
        <v>43.97</v>
      </c>
      <c r="C16">
        <v>0.20007</v>
      </c>
      <c r="D16">
        <v>0.20935000000000001</v>
      </c>
      <c r="E16">
        <v>0.20659</v>
      </c>
      <c r="F16">
        <v>0.21872</v>
      </c>
      <c r="G16">
        <v>0.23377999999999999</v>
      </c>
      <c r="H16">
        <v>0.23993</v>
      </c>
    </row>
    <row r="17" spans="2:8">
      <c r="B17">
        <v>44.95</v>
      </c>
      <c r="C17">
        <v>0.19961999999999999</v>
      </c>
      <c r="D17">
        <v>0.21046999999999999</v>
      </c>
      <c r="E17">
        <v>0.20779</v>
      </c>
      <c r="F17">
        <v>0.22034999999999999</v>
      </c>
      <c r="G17">
        <v>0.23401</v>
      </c>
      <c r="H17">
        <v>0.24043999999999999</v>
      </c>
    </row>
    <row r="18" spans="2:8">
      <c r="B18">
        <v>46.02</v>
      </c>
      <c r="C18">
        <v>0.20091999999999999</v>
      </c>
      <c r="D18">
        <v>0.21082999999999999</v>
      </c>
      <c r="E18">
        <v>0.20843</v>
      </c>
      <c r="F18">
        <v>0.22234999999999999</v>
      </c>
      <c r="G18">
        <v>0.23463000000000001</v>
      </c>
      <c r="H18">
        <v>0.2404</v>
      </c>
    </row>
    <row r="19" spans="2:8">
      <c r="B19">
        <v>47.02</v>
      </c>
      <c r="C19">
        <v>0.20057</v>
      </c>
      <c r="D19">
        <v>0.21128</v>
      </c>
      <c r="E19">
        <v>0.20927999999999999</v>
      </c>
      <c r="F19">
        <v>0.22569</v>
      </c>
      <c r="G19">
        <v>0.23573</v>
      </c>
      <c r="H19">
        <v>0.24048</v>
      </c>
    </row>
    <row r="20" spans="2:8">
      <c r="B20">
        <v>48.02</v>
      </c>
      <c r="C20">
        <v>0.19911999999999999</v>
      </c>
      <c r="D20">
        <v>0.21071000000000001</v>
      </c>
      <c r="E20">
        <v>0.20963999999999999</v>
      </c>
      <c r="F20">
        <v>0.22705</v>
      </c>
      <c r="G20">
        <v>0.23585</v>
      </c>
      <c r="H20">
        <v>0.24102999999999999</v>
      </c>
    </row>
    <row r="21" spans="2:8">
      <c r="B21">
        <v>48.98</v>
      </c>
      <c r="C21">
        <v>0.19914999999999999</v>
      </c>
      <c r="D21">
        <v>0.21143999999999999</v>
      </c>
      <c r="E21">
        <v>0.21096999999999999</v>
      </c>
      <c r="F21">
        <v>0.22917000000000001</v>
      </c>
      <c r="G21">
        <v>0.23622000000000001</v>
      </c>
      <c r="H21">
        <v>0.24074999999999999</v>
      </c>
    </row>
    <row r="22" spans="2:8">
      <c r="B22">
        <v>50.02</v>
      </c>
      <c r="C22">
        <v>0.19955999999999999</v>
      </c>
      <c r="D22">
        <v>0.21221999999999999</v>
      </c>
      <c r="E22">
        <v>0.21259</v>
      </c>
      <c r="F22">
        <v>0.22992000000000001</v>
      </c>
      <c r="G22">
        <v>0.23730999999999999</v>
      </c>
      <c r="H22">
        <v>0.24056</v>
      </c>
    </row>
    <row r="23" spans="2:8">
      <c r="B23">
        <v>50.97</v>
      </c>
      <c r="C23">
        <v>0.19969000000000001</v>
      </c>
      <c r="D23">
        <v>0.21199999999999999</v>
      </c>
      <c r="E23">
        <v>0.21573999999999999</v>
      </c>
      <c r="F23">
        <v>0.23147999999999999</v>
      </c>
      <c r="G23">
        <v>0.23685</v>
      </c>
      <c r="H23">
        <v>0.24068000000000001</v>
      </c>
    </row>
    <row r="24" spans="2:8">
      <c r="B24">
        <v>51.94</v>
      </c>
      <c r="C24">
        <v>0.19983000000000001</v>
      </c>
      <c r="D24">
        <v>0.21226999999999999</v>
      </c>
      <c r="E24">
        <v>0.21912000000000001</v>
      </c>
      <c r="F24">
        <v>0.23274</v>
      </c>
      <c r="G24">
        <v>0.23763000000000001</v>
      </c>
      <c r="H24">
        <v>0.24055000000000001</v>
      </c>
    </row>
    <row r="25" spans="2:8">
      <c r="B25">
        <v>53.02</v>
      </c>
      <c r="C25">
        <v>0.20021</v>
      </c>
      <c r="D25">
        <v>0.21385999999999999</v>
      </c>
      <c r="E25">
        <v>0.22322</v>
      </c>
      <c r="F25">
        <v>0.23444000000000001</v>
      </c>
      <c r="G25">
        <v>0.23758000000000001</v>
      </c>
      <c r="H25">
        <v>0.24102999999999999</v>
      </c>
    </row>
    <row r="26" spans="2:8">
      <c r="B26">
        <v>54.02</v>
      </c>
      <c r="C26">
        <v>0.20130000000000001</v>
      </c>
      <c r="D26">
        <v>0.21387999999999999</v>
      </c>
      <c r="E26">
        <v>0.22625000000000001</v>
      </c>
      <c r="F26">
        <v>0.23502999999999999</v>
      </c>
      <c r="G26">
        <v>0.23779</v>
      </c>
      <c r="H26">
        <v>0.24145</v>
      </c>
    </row>
    <row r="27" spans="2:8">
      <c r="B27">
        <v>55.02</v>
      </c>
      <c r="C27">
        <v>0.20080999999999999</v>
      </c>
      <c r="D27">
        <v>0.21454000000000001</v>
      </c>
      <c r="E27">
        <v>0.22800000000000001</v>
      </c>
      <c r="F27">
        <v>0.23541999999999999</v>
      </c>
      <c r="G27">
        <v>0.23802000000000001</v>
      </c>
      <c r="H27">
        <v>0.24145</v>
      </c>
    </row>
    <row r="28" spans="2:8">
      <c r="B28">
        <v>55.95</v>
      </c>
      <c r="C28">
        <v>0.20175000000000001</v>
      </c>
      <c r="D28">
        <v>0.21573999999999999</v>
      </c>
      <c r="E28">
        <v>0.23005999999999999</v>
      </c>
      <c r="F28">
        <v>0.23663000000000001</v>
      </c>
      <c r="G28">
        <v>0.23851</v>
      </c>
      <c r="H28">
        <v>0.24171999999999999</v>
      </c>
    </row>
    <row r="29" spans="2:8">
      <c r="B29">
        <v>57.02</v>
      </c>
      <c r="C29">
        <v>0.20352000000000001</v>
      </c>
      <c r="D29">
        <v>0.21828</v>
      </c>
      <c r="E29">
        <v>0.23119999999999999</v>
      </c>
      <c r="F29">
        <v>0.23676</v>
      </c>
      <c r="G29">
        <v>0.23907</v>
      </c>
      <c r="H29">
        <v>0.24127999999999999</v>
      </c>
    </row>
    <row r="30" spans="2:8">
      <c r="B30">
        <v>57.97</v>
      </c>
      <c r="C30">
        <v>0.20365</v>
      </c>
      <c r="D30">
        <v>0.22226000000000001</v>
      </c>
      <c r="E30">
        <v>0.23271</v>
      </c>
      <c r="F30">
        <v>0.23777000000000001</v>
      </c>
      <c r="G30">
        <v>0.2392</v>
      </c>
      <c r="H30">
        <v>0.24246000000000001</v>
      </c>
    </row>
    <row r="31" spans="2:8">
      <c r="B31">
        <v>59.02</v>
      </c>
      <c r="C31">
        <v>0.20604</v>
      </c>
      <c r="D31">
        <v>0.22659000000000001</v>
      </c>
      <c r="E31">
        <v>0.23427000000000001</v>
      </c>
      <c r="F31">
        <v>0.23768</v>
      </c>
      <c r="G31">
        <v>0.23976</v>
      </c>
      <c r="H31">
        <v>0.24204000000000001</v>
      </c>
    </row>
    <row r="32" spans="2:8">
      <c r="B32">
        <v>59.96</v>
      </c>
      <c r="C32">
        <v>0.21021000000000001</v>
      </c>
      <c r="D32">
        <v>0.22806999999999999</v>
      </c>
      <c r="E32">
        <v>0.23533999999999999</v>
      </c>
      <c r="F32">
        <v>0.23809</v>
      </c>
      <c r="G32">
        <v>0.23924000000000001</v>
      </c>
      <c r="H32">
        <v>0.24278</v>
      </c>
    </row>
    <row r="33" spans="2:8">
      <c r="B33">
        <v>61.02</v>
      </c>
      <c r="C33">
        <v>0.21614</v>
      </c>
      <c r="D33">
        <v>0.23</v>
      </c>
      <c r="E33">
        <v>0.23594999999999999</v>
      </c>
      <c r="F33">
        <v>0.23777000000000001</v>
      </c>
      <c r="G33">
        <v>0.23893</v>
      </c>
      <c r="H33">
        <v>0.24256</v>
      </c>
    </row>
    <row r="34" spans="2:8">
      <c r="B34">
        <v>62.02</v>
      </c>
      <c r="C34">
        <v>0.22097</v>
      </c>
      <c r="D34">
        <v>0.23154</v>
      </c>
      <c r="E34">
        <v>0.23715</v>
      </c>
      <c r="F34">
        <v>0.23888000000000001</v>
      </c>
      <c r="G34">
        <v>0.24007999999999999</v>
      </c>
      <c r="H34">
        <v>0.24253</v>
      </c>
    </row>
    <row r="35" spans="2:8">
      <c r="B35">
        <v>63.02</v>
      </c>
      <c r="C35">
        <v>0.22347</v>
      </c>
      <c r="D35">
        <v>0.23263</v>
      </c>
      <c r="E35">
        <v>0.23823</v>
      </c>
      <c r="F35">
        <v>0.23859</v>
      </c>
      <c r="G35">
        <v>0.23960000000000001</v>
      </c>
      <c r="H35">
        <v>0.24351</v>
      </c>
    </row>
    <row r="36" spans="2:8">
      <c r="B36">
        <v>64.02</v>
      </c>
      <c r="C36">
        <v>0.22545000000000001</v>
      </c>
      <c r="D36">
        <v>0.23368</v>
      </c>
      <c r="E36">
        <v>0.23799999999999999</v>
      </c>
      <c r="F36">
        <v>0.23946999999999999</v>
      </c>
      <c r="G36">
        <v>0.24057000000000001</v>
      </c>
      <c r="H36">
        <v>0.24285000000000001</v>
      </c>
    </row>
    <row r="37" spans="2:8">
      <c r="B37">
        <v>64.959999999999994</v>
      </c>
      <c r="C37">
        <v>0.22714000000000001</v>
      </c>
      <c r="D37">
        <v>0.2356</v>
      </c>
      <c r="E37">
        <v>0.23846999999999999</v>
      </c>
      <c r="F37">
        <v>0.23938000000000001</v>
      </c>
      <c r="G37">
        <v>0.24092</v>
      </c>
      <c r="H37">
        <v>0.24259</v>
      </c>
    </row>
    <row r="38" spans="2:8">
      <c r="B38">
        <v>66.02</v>
      </c>
      <c r="C38">
        <v>0.22917000000000001</v>
      </c>
      <c r="D38">
        <v>0.23543</v>
      </c>
      <c r="E38">
        <v>0.23877999999999999</v>
      </c>
      <c r="F38">
        <v>0.23976</v>
      </c>
      <c r="G38">
        <v>0.24104</v>
      </c>
      <c r="H38">
        <v>0.24334</v>
      </c>
    </row>
    <row r="39" spans="2:8">
      <c r="B39">
        <v>67.069999999999993</v>
      </c>
      <c r="C39">
        <v>0.23064999999999999</v>
      </c>
      <c r="D39">
        <v>0.23652000000000001</v>
      </c>
      <c r="E39">
        <v>0.23963000000000001</v>
      </c>
      <c r="F39">
        <v>0.23993</v>
      </c>
      <c r="G39">
        <v>0.24102000000000001</v>
      </c>
      <c r="H39">
        <v>0.24321000000000001</v>
      </c>
    </row>
    <row r="40" spans="2:8">
      <c r="B40">
        <v>68.02</v>
      </c>
      <c r="C40">
        <v>0.23111999999999999</v>
      </c>
      <c r="D40">
        <v>0.23673</v>
      </c>
      <c r="E40">
        <v>0.23930999999999999</v>
      </c>
      <c r="F40">
        <v>0.24031</v>
      </c>
      <c r="G40">
        <v>0.24082999999999999</v>
      </c>
      <c r="H40">
        <v>0.24315999999999999</v>
      </c>
    </row>
    <row r="41" spans="2:8">
      <c r="B41">
        <v>69.02</v>
      </c>
      <c r="C41">
        <v>0.23247000000000001</v>
      </c>
      <c r="D41">
        <v>0.23705999999999999</v>
      </c>
      <c r="E41">
        <v>0.23993</v>
      </c>
      <c r="F41">
        <v>0.24065</v>
      </c>
      <c r="G41">
        <v>0.24196000000000001</v>
      </c>
      <c r="H41">
        <v>0.24351</v>
      </c>
    </row>
    <row r="42" spans="2:8">
      <c r="B42">
        <v>70.02</v>
      </c>
      <c r="C42">
        <v>0.23330999999999999</v>
      </c>
      <c r="D42">
        <v>0.23788000000000001</v>
      </c>
      <c r="E42">
        <v>0.24013000000000001</v>
      </c>
      <c r="F42">
        <v>0.24076</v>
      </c>
      <c r="G42">
        <v>0.24196000000000001</v>
      </c>
      <c r="H42">
        <v>0.24357999999999999</v>
      </c>
    </row>
    <row r="43" spans="2:8">
      <c r="B43">
        <v>71.02</v>
      </c>
      <c r="C43">
        <v>0.23386000000000001</v>
      </c>
      <c r="D43">
        <v>0.23871999999999999</v>
      </c>
      <c r="E43">
        <v>0.24026</v>
      </c>
      <c r="F43">
        <v>0.24109</v>
      </c>
      <c r="G43">
        <v>0.24176</v>
      </c>
      <c r="H43">
        <v>0.24393000000000001</v>
      </c>
    </row>
    <row r="44" spans="2:8">
      <c r="B44">
        <v>72.02</v>
      </c>
      <c r="C44">
        <v>0.23494999999999999</v>
      </c>
      <c r="D44">
        <v>0.23805000000000001</v>
      </c>
      <c r="E44">
        <v>0.24060999999999999</v>
      </c>
      <c r="F44">
        <v>0.24099999999999999</v>
      </c>
      <c r="G44">
        <v>0.24171999999999999</v>
      </c>
      <c r="H44">
        <v>0.24362</v>
      </c>
    </row>
    <row r="45" spans="2:8">
      <c r="B45">
        <v>73.02</v>
      </c>
      <c r="C45">
        <v>0.23613000000000001</v>
      </c>
      <c r="D45">
        <v>0.23854</v>
      </c>
      <c r="E45">
        <v>0.24129</v>
      </c>
      <c r="F45">
        <v>0.24102999999999999</v>
      </c>
      <c r="G45">
        <v>0.24210000000000001</v>
      </c>
      <c r="H45">
        <v>0.24387</v>
      </c>
    </row>
    <row r="46" spans="2:8">
      <c r="B46">
        <v>73.97</v>
      </c>
      <c r="C46">
        <v>0.23629</v>
      </c>
      <c r="D46">
        <v>0.23945</v>
      </c>
      <c r="E46">
        <v>0.24104999999999999</v>
      </c>
      <c r="F46">
        <v>0.24132000000000001</v>
      </c>
      <c r="G46">
        <v>0.24279000000000001</v>
      </c>
      <c r="H46">
        <v>0.24421999999999999</v>
      </c>
    </row>
    <row r="47" spans="2:8">
      <c r="B47">
        <v>75.02</v>
      </c>
      <c r="C47">
        <v>0.23654</v>
      </c>
      <c r="D47">
        <v>0.23948</v>
      </c>
      <c r="E47">
        <v>0.24156</v>
      </c>
      <c r="F47">
        <v>0.24213000000000001</v>
      </c>
      <c r="G47">
        <v>0.24245</v>
      </c>
      <c r="H47">
        <v>0.24353</v>
      </c>
    </row>
    <row r="48" spans="2:8">
      <c r="B48">
        <v>76.02</v>
      </c>
      <c r="C48">
        <v>0.23746999999999999</v>
      </c>
      <c r="D48">
        <v>0.23932</v>
      </c>
      <c r="E48">
        <v>0.24163000000000001</v>
      </c>
      <c r="F48">
        <v>0.24245</v>
      </c>
      <c r="G48">
        <v>0.24323</v>
      </c>
      <c r="H48">
        <v>0.24385999999999999</v>
      </c>
    </row>
    <row r="49" spans="2:8">
      <c r="B49">
        <v>77.02</v>
      </c>
      <c r="C49">
        <v>0.23829</v>
      </c>
      <c r="D49">
        <v>0.24059</v>
      </c>
      <c r="E49">
        <v>0.24193999999999999</v>
      </c>
      <c r="F49">
        <v>0.24226</v>
      </c>
      <c r="G49">
        <v>0.24290999999999999</v>
      </c>
      <c r="H49">
        <v>0.24385000000000001</v>
      </c>
    </row>
    <row r="50" spans="2:8">
      <c r="B50">
        <v>78.02</v>
      </c>
      <c r="C50">
        <v>0.23960000000000001</v>
      </c>
      <c r="D50">
        <v>0.24068999999999999</v>
      </c>
      <c r="E50">
        <v>0.24206</v>
      </c>
      <c r="F50">
        <v>0.24226</v>
      </c>
      <c r="G50">
        <v>0.24281</v>
      </c>
      <c r="H50">
        <v>0.24349000000000001</v>
      </c>
    </row>
    <row r="51" spans="2:8">
      <c r="B51">
        <v>79.02</v>
      </c>
      <c r="C51">
        <v>0.23945</v>
      </c>
      <c r="D51">
        <v>0.23998</v>
      </c>
      <c r="E51">
        <v>0.24253</v>
      </c>
      <c r="F51">
        <v>0.24262</v>
      </c>
      <c r="G51">
        <v>0.24312</v>
      </c>
      <c r="H51">
        <v>0.24426999999999999</v>
      </c>
    </row>
    <row r="52" spans="2:8">
      <c r="B52">
        <v>80.02</v>
      </c>
      <c r="C52">
        <v>0.24013000000000001</v>
      </c>
      <c r="D52">
        <v>0.24132999999999999</v>
      </c>
      <c r="E52">
        <v>0.24265</v>
      </c>
      <c r="F52">
        <v>0.24298</v>
      </c>
      <c r="G52">
        <v>0.24326999999999999</v>
      </c>
      <c r="H52">
        <v>0.24423</v>
      </c>
    </row>
    <row r="53" spans="2:8">
      <c r="B53">
        <v>80.959999999999994</v>
      </c>
      <c r="C53">
        <v>0.24043999999999999</v>
      </c>
      <c r="D53">
        <v>0.24134</v>
      </c>
      <c r="E53">
        <v>0.24326</v>
      </c>
      <c r="F53">
        <v>0.24285000000000001</v>
      </c>
      <c r="G53">
        <v>0.24345</v>
      </c>
      <c r="H53">
        <v>0.24446999999999999</v>
      </c>
    </row>
    <row r="54" spans="2:8">
      <c r="B54">
        <v>81.95</v>
      </c>
      <c r="C54">
        <v>0.24167</v>
      </c>
      <c r="D54">
        <v>0.24238000000000001</v>
      </c>
      <c r="E54">
        <v>0.24285000000000001</v>
      </c>
      <c r="F54">
        <v>0.2427</v>
      </c>
      <c r="G54">
        <v>0.24378</v>
      </c>
      <c r="H54">
        <v>0.24446999999999999</v>
      </c>
    </row>
    <row r="55" spans="2:8">
      <c r="B55">
        <v>83.02</v>
      </c>
      <c r="C55">
        <v>0.24243999999999999</v>
      </c>
      <c r="D55">
        <v>0.24249999999999999</v>
      </c>
      <c r="E55">
        <v>0.24379000000000001</v>
      </c>
      <c r="F55">
        <v>0.24339</v>
      </c>
      <c r="G55">
        <v>0.24390999999999999</v>
      </c>
      <c r="H55">
        <v>0.24376999999999999</v>
      </c>
    </row>
    <row r="56" spans="2:8">
      <c r="B56">
        <v>84.02</v>
      </c>
      <c r="C56">
        <v>0.24252000000000001</v>
      </c>
      <c r="D56">
        <v>0.24223</v>
      </c>
      <c r="E56">
        <v>0.24362</v>
      </c>
      <c r="F56">
        <v>0.24332999999999999</v>
      </c>
      <c r="G56">
        <v>0.2429</v>
      </c>
      <c r="H56">
        <v>0.24395</v>
      </c>
    </row>
    <row r="57" spans="2:8">
      <c r="B57">
        <v>84.97</v>
      </c>
      <c r="C57">
        <v>0.24307000000000001</v>
      </c>
      <c r="D57">
        <v>0.24302000000000001</v>
      </c>
      <c r="E57">
        <v>0.24382000000000001</v>
      </c>
      <c r="F57">
        <v>0.24384</v>
      </c>
      <c r="G57">
        <v>0.24374000000000001</v>
      </c>
      <c r="H57">
        <v>0.24415999999999999</v>
      </c>
    </row>
    <row r="58" spans="2:8">
      <c r="B58">
        <v>86.02</v>
      </c>
      <c r="C58">
        <v>0.24357000000000001</v>
      </c>
      <c r="D58">
        <v>0.24307999999999999</v>
      </c>
      <c r="E58">
        <v>0.24374999999999999</v>
      </c>
      <c r="F58">
        <v>0.24374999999999999</v>
      </c>
      <c r="G58">
        <v>0.24371000000000001</v>
      </c>
      <c r="H58">
        <v>0.24410000000000001</v>
      </c>
    </row>
    <row r="59" spans="2:8">
      <c r="B59">
        <v>86.95</v>
      </c>
      <c r="C59">
        <v>0.24382999999999999</v>
      </c>
      <c r="D59">
        <v>0.24401999999999999</v>
      </c>
      <c r="E59">
        <v>0.24423</v>
      </c>
      <c r="F59">
        <v>0.24423</v>
      </c>
      <c r="G59">
        <v>0.24421999999999999</v>
      </c>
      <c r="H59">
        <v>0.24418000000000001</v>
      </c>
    </row>
    <row r="60" spans="2:8">
      <c r="B60">
        <v>88.02</v>
      </c>
      <c r="C60">
        <v>0.24429000000000001</v>
      </c>
      <c r="D60">
        <v>0.24446999999999999</v>
      </c>
      <c r="E60">
        <v>0.24448</v>
      </c>
      <c r="F60">
        <v>0.24418999999999999</v>
      </c>
      <c r="G60">
        <v>0.24414</v>
      </c>
      <c r="H60">
        <v>0.24464</v>
      </c>
    </row>
    <row r="61" spans="2:8">
      <c r="B61">
        <v>89.02</v>
      </c>
      <c r="C61">
        <v>0.24487999999999999</v>
      </c>
      <c r="D61">
        <v>0.24451000000000001</v>
      </c>
      <c r="E61">
        <v>0.24429999999999999</v>
      </c>
      <c r="F61">
        <v>0.24457999999999999</v>
      </c>
      <c r="G61">
        <v>0.24465000000000001</v>
      </c>
      <c r="H61">
        <v>0.24418000000000001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CD9D-713C-4ED8-B861-737CF65E0FBE}">
  <dimension ref="B1:F61"/>
  <sheetViews>
    <sheetView topLeftCell="A46" workbookViewId="0">
      <selection activeCell="C6" sqref="C6"/>
    </sheetView>
  </sheetViews>
  <sheetFormatPr defaultRowHeight="14.45"/>
  <sheetData>
    <row r="1" spans="2:6">
      <c r="C1" t="s">
        <v>213</v>
      </c>
      <c r="D1" t="s">
        <v>214</v>
      </c>
      <c r="E1" t="s">
        <v>215</v>
      </c>
      <c r="F1" t="s">
        <v>212</v>
      </c>
    </row>
    <row r="2" spans="2:6">
      <c r="B2">
        <v>30.02</v>
      </c>
      <c r="C2">
        <v>0.20050999999999999</v>
      </c>
      <c r="D2">
        <v>0.20956</v>
      </c>
      <c r="E2">
        <v>0.19112000000000001</v>
      </c>
      <c r="F2">
        <v>0.23601</v>
      </c>
    </row>
    <row r="3" spans="2:6">
      <c r="B3">
        <v>31.02</v>
      </c>
      <c r="C3">
        <v>0.20086000000000001</v>
      </c>
      <c r="D3">
        <v>0.20924999999999999</v>
      </c>
      <c r="E3">
        <v>0.19247</v>
      </c>
      <c r="F3">
        <v>0.23644000000000001</v>
      </c>
    </row>
    <row r="4" spans="2:6">
      <c r="B4">
        <v>32.020000000000003</v>
      </c>
      <c r="C4">
        <v>0.20014000000000001</v>
      </c>
      <c r="D4">
        <v>0.20957999999999999</v>
      </c>
      <c r="E4">
        <v>0.19175</v>
      </c>
      <c r="F4">
        <v>0.23597000000000001</v>
      </c>
    </row>
    <row r="5" spans="2:6">
      <c r="B5">
        <v>33.020000000000003</v>
      </c>
      <c r="C5">
        <v>0.20071</v>
      </c>
      <c r="D5">
        <v>0.20782</v>
      </c>
      <c r="E5">
        <v>0.19183</v>
      </c>
      <c r="F5">
        <v>0.2369</v>
      </c>
    </row>
    <row r="6" spans="2:6">
      <c r="B6">
        <v>34.020000000000003</v>
      </c>
      <c r="C6">
        <v>0.20035</v>
      </c>
      <c r="D6">
        <v>0.20746999999999999</v>
      </c>
      <c r="E6">
        <v>0.19127</v>
      </c>
      <c r="F6">
        <v>0.23730000000000001</v>
      </c>
    </row>
    <row r="7" spans="2:6">
      <c r="B7">
        <v>35.020000000000003</v>
      </c>
      <c r="C7">
        <v>0.20121</v>
      </c>
      <c r="D7">
        <v>0.20759</v>
      </c>
      <c r="E7">
        <v>0.19242000000000001</v>
      </c>
      <c r="F7">
        <v>0.2374</v>
      </c>
    </row>
    <row r="8" spans="2:6">
      <c r="B8">
        <v>36.020000000000003</v>
      </c>
      <c r="C8">
        <v>0.20147999999999999</v>
      </c>
      <c r="D8">
        <v>0.20843999999999999</v>
      </c>
      <c r="E8">
        <v>0.19192000000000001</v>
      </c>
      <c r="F8">
        <v>0.23763000000000001</v>
      </c>
    </row>
    <row r="9" spans="2:6">
      <c r="B9">
        <v>36.979999999999997</v>
      </c>
      <c r="C9">
        <v>0.2009</v>
      </c>
      <c r="D9">
        <v>0.20884</v>
      </c>
      <c r="E9">
        <v>0.19219</v>
      </c>
      <c r="F9">
        <v>0.23766999999999999</v>
      </c>
    </row>
    <row r="10" spans="2:6">
      <c r="B10">
        <v>38.020000000000003</v>
      </c>
      <c r="C10">
        <v>0.2019</v>
      </c>
      <c r="D10">
        <v>0.20926</v>
      </c>
      <c r="E10">
        <v>0.19213</v>
      </c>
      <c r="F10">
        <v>0.23785000000000001</v>
      </c>
    </row>
    <row r="11" spans="2:6">
      <c r="B11">
        <v>39.020000000000003</v>
      </c>
      <c r="C11">
        <v>0.20143</v>
      </c>
      <c r="D11">
        <v>0.20960999999999999</v>
      </c>
      <c r="E11">
        <v>0.19239000000000001</v>
      </c>
      <c r="F11">
        <v>0.23805000000000001</v>
      </c>
    </row>
    <row r="12" spans="2:6">
      <c r="B12">
        <v>40.07</v>
      </c>
      <c r="C12">
        <v>0.20205999999999999</v>
      </c>
      <c r="D12">
        <v>0.20880000000000001</v>
      </c>
      <c r="E12">
        <v>0.19242000000000001</v>
      </c>
      <c r="F12">
        <v>0.23869000000000001</v>
      </c>
    </row>
    <row r="13" spans="2:6">
      <c r="B13">
        <v>41.02</v>
      </c>
      <c r="C13">
        <v>0.20226</v>
      </c>
      <c r="D13">
        <v>0.20909</v>
      </c>
      <c r="E13">
        <v>0.19374</v>
      </c>
      <c r="F13">
        <v>0.23859</v>
      </c>
    </row>
    <row r="14" spans="2:6">
      <c r="B14">
        <v>42.02</v>
      </c>
      <c r="C14">
        <v>0.20222000000000001</v>
      </c>
      <c r="D14">
        <v>0.20927999999999999</v>
      </c>
      <c r="E14">
        <v>0.19377</v>
      </c>
      <c r="F14">
        <v>0.23949000000000001</v>
      </c>
    </row>
    <row r="15" spans="2:6">
      <c r="B15">
        <v>43.02</v>
      </c>
      <c r="C15">
        <v>0.20165</v>
      </c>
      <c r="D15">
        <v>0.20907999999999999</v>
      </c>
      <c r="E15">
        <v>0.19417000000000001</v>
      </c>
      <c r="F15">
        <v>0.23916999999999999</v>
      </c>
    </row>
    <row r="16" spans="2:6">
      <c r="B16">
        <v>43.97</v>
      </c>
      <c r="C16">
        <v>0.20222999999999999</v>
      </c>
      <c r="D16">
        <v>0.20943000000000001</v>
      </c>
      <c r="E16">
        <v>0.19503999999999999</v>
      </c>
      <c r="F16">
        <v>0.23993</v>
      </c>
    </row>
    <row r="17" spans="2:6">
      <c r="B17">
        <v>44.95</v>
      </c>
      <c r="C17">
        <v>0.20258000000000001</v>
      </c>
      <c r="D17">
        <v>0.20963999999999999</v>
      </c>
      <c r="E17">
        <v>0.19528000000000001</v>
      </c>
      <c r="F17">
        <v>0.24043999999999999</v>
      </c>
    </row>
    <row r="18" spans="2:6">
      <c r="B18">
        <v>46.02</v>
      </c>
      <c r="C18">
        <v>0.20235</v>
      </c>
      <c r="D18">
        <v>0.21038999999999999</v>
      </c>
      <c r="E18">
        <v>0.19528999999999999</v>
      </c>
      <c r="F18">
        <v>0.2404</v>
      </c>
    </row>
    <row r="19" spans="2:6">
      <c r="B19">
        <v>47.02</v>
      </c>
      <c r="C19">
        <v>0.20265</v>
      </c>
      <c r="D19">
        <v>0.20966000000000001</v>
      </c>
      <c r="E19">
        <v>0.19724</v>
      </c>
      <c r="F19">
        <v>0.24048</v>
      </c>
    </row>
    <row r="20" spans="2:6">
      <c r="B20">
        <v>48.02</v>
      </c>
      <c r="C20">
        <v>0.20249</v>
      </c>
      <c r="D20">
        <v>0.21165</v>
      </c>
      <c r="E20">
        <v>0.19886999999999999</v>
      </c>
      <c r="F20">
        <v>0.24102999999999999</v>
      </c>
    </row>
    <row r="21" spans="2:6">
      <c r="B21">
        <v>48.98</v>
      </c>
      <c r="C21">
        <v>0.20349</v>
      </c>
      <c r="D21">
        <v>0.21285000000000001</v>
      </c>
      <c r="E21">
        <v>0.19908999999999999</v>
      </c>
      <c r="F21">
        <v>0.24074999999999999</v>
      </c>
    </row>
    <row r="22" spans="2:6">
      <c r="B22">
        <v>50.02</v>
      </c>
      <c r="C22">
        <v>0.20419999999999999</v>
      </c>
      <c r="D22">
        <v>0.21551000000000001</v>
      </c>
      <c r="E22">
        <v>0.20154</v>
      </c>
      <c r="F22">
        <v>0.24056</v>
      </c>
    </row>
    <row r="23" spans="2:6">
      <c r="B23">
        <v>50.97</v>
      </c>
      <c r="C23">
        <v>0.20502000000000001</v>
      </c>
      <c r="D23">
        <v>0.21873000000000001</v>
      </c>
      <c r="E23">
        <v>0.20444000000000001</v>
      </c>
      <c r="F23">
        <v>0.24068000000000001</v>
      </c>
    </row>
    <row r="24" spans="2:6">
      <c r="B24">
        <v>51.94</v>
      </c>
      <c r="C24">
        <v>0.20619000000000001</v>
      </c>
      <c r="D24">
        <v>0.22356999999999999</v>
      </c>
      <c r="E24">
        <v>0.20898</v>
      </c>
      <c r="F24">
        <v>0.24055000000000001</v>
      </c>
    </row>
    <row r="25" spans="2:6">
      <c r="B25">
        <v>53.02</v>
      </c>
      <c r="C25">
        <v>0.20591000000000001</v>
      </c>
      <c r="D25">
        <v>0.22619</v>
      </c>
      <c r="E25">
        <v>0.21471000000000001</v>
      </c>
      <c r="F25">
        <v>0.24102999999999999</v>
      </c>
    </row>
    <row r="26" spans="2:6">
      <c r="B26">
        <v>54.02</v>
      </c>
      <c r="C26">
        <v>0.20838000000000001</v>
      </c>
      <c r="D26">
        <v>0.22695000000000001</v>
      </c>
      <c r="E26">
        <v>0.21829999999999999</v>
      </c>
      <c r="F26">
        <v>0.24145</v>
      </c>
    </row>
    <row r="27" spans="2:6">
      <c r="B27">
        <v>55.02</v>
      </c>
      <c r="C27">
        <v>0.21118999999999999</v>
      </c>
      <c r="D27">
        <v>0.22817999999999999</v>
      </c>
      <c r="E27">
        <v>0.21940999999999999</v>
      </c>
      <c r="F27">
        <v>0.24145</v>
      </c>
    </row>
    <row r="28" spans="2:6">
      <c r="B28">
        <v>55.95</v>
      </c>
      <c r="C28">
        <v>0.21609</v>
      </c>
      <c r="D28">
        <v>0.22941</v>
      </c>
      <c r="E28">
        <v>0.22209000000000001</v>
      </c>
      <c r="F28">
        <v>0.24171999999999999</v>
      </c>
    </row>
    <row r="29" spans="2:6">
      <c r="B29">
        <v>57.02</v>
      </c>
      <c r="C29">
        <v>0.22258</v>
      </c>
      <c r="D29">
        <v>0.23028999999999999</v>
      </c>
      <c r="E29">
        <v>0.22289999999999999</v>
      </c>
      <c r="F29">
        <v>0.24127999999999999</v>
      </c>
    </row>
    <row r="30" spans="2:6">
      <c r="B30">
        <v>57.97</v>
      </c>
      <c r="C30">
        <v>0.22522</v>
      </c>
      <c r="D30">
        <v>0.23155000000000001</v>
      </c>
      <c r="E30">
        <v>0.22425</v>
      </c>
      <c r="F30">
        <v>0.24246000000000001</v>
      </c>
    </row>
    <row r="31" spans="2:6">
      <c r="B31">
        <v>59.02</v>
      </c>
      <c r="C31">
        <v>0.22636000000000001</v>
      </c>
      <c r="D31">
        <v>0.23214000000000001</v>
      </c>
      <c r="E31">
        <v>0.22588</v>
      </c>
      <c r="F31">
        <v>0.24204000000000001</v>
      </c>
    </row>
    <row r="32" spans="2:6">
      <c r="B32">
        <v>59.96</v>
      </c>
      <c r="C32">
        <v>0.22700999999999999</v>
      </c>
      <c r="D32">
        <v>0.23307</v>
      </c>
      <c r="E32">
        <v>0.22703000000000001</v>
      </c>
      <c r="F32">
        <v>0.24278</v>
      </c>
    </row>
    <row r="33" spans="2:6">
      <c r="B33">
        <v>61.02</v>
      </c>
      <c r="C33">
        <v>0.22891</v>
      </c>
      <c r="D33">
        <v>0.23374</v>
      </c>
      <c r="E33">
        <v>0.22802</v>
      </c>
      <c r="F33">
        <v>0.24256</v>
      </c>
    </row>
    <row r="34" spans="2:6">
      <c r="B34">
        <v>62.02</v>
      </c>
      <c r="C34">
        <v>0.22961000000000001</v>
      </c>
      <c r="D34">
        <v>0.23433999999999999</v>
      </c>
      <c r="E34">
        <v>0.22969000000000001</v>
      </c>
      <c r="F34">
        <v>0.24253</v>
      </c>
    </row>
    <row r="35" spans="2:6">
      <c r="B35">
        <v>63.02</v>
      </c>
      <c r="C35">
        <v>0.23039000000000001</v>
      </c>
      <c r="D35">
        <v>0.23566000000000001</v>
      </c>
      <c r="E35">
        <v>0.22967000000000001</v>
      </c>
      <c r="F35">
        <v>0.24351</v>
      </c>
    </row>
    <row r="36" spans="2:6">
      <c r="B36">
        <v>64.02</v>
      </c>
      <c r="C36">
        <v>0.23155999999999999</v>
      </c>
      <c r="D36">
        <v>0.23591999999999999</v>
      </c>
      <c r="E36">
        <v>0.23047000000000001</v>
      </c>
      <c r="F36">
        <v>0.24285000000000001</v>
      </c>
    </row>
    <row r="37" spans="2:6">
      <c r="B37">
        <v>64.959999999999994</v>
      </c>
      <c r="C37">
        <v>0.23286999999999999</v>
      </c>
      <c r="D37">
        <v>0.23616000000000001</v>
      </c>
      <c r="E37">
        <v>0.23191999999999999</v>
      </c>
      <c r="F37">
        <v>0.24259</v>
      </c>
    </row>
    <row r="38" spans="2:6">
      <c r="B38">
        <v>66.02</v>
      </c>
      <c r="C38">
        <v>0.23351</v>
      </c>
      <c r="D38">
        <v>0.23702999999999999</v>
      </c>
      <c r="E38">
        <v>0.23302999999999999</v>
      </c>
      <c r="F38">
        <v>0.24334</v>
      </c>
    </row>
    <row r="39" spans="2:6">
      <c r="B39">
        <v>67.069999999999993</v>
      </c>
      <c r="C39">
        <v>0.23444000000000001</v>
      </c>
      <c r="D39">
        <v>0.23688999999999999</v>
      </c>
      <c r="E39">
        <v>0.23374</v>
      </c>
      <c r="F39">
        <v>0.24321000000000001</v>
      </c>
    </row>
    <row r="40" spans="2:6">
      <c r="B40">
        <v>68.02</v>
      </c>
      <c r="C40">
        <v>0.23555999999999999</v>
      </c>
      <c r="D40">
        <v>0.23808000000000001</v>
      </c>
      <c r="E40">
        <v>0.23418</v>
      </c>
      <c r="F40">
        <v>0.24315999999999999</v>
      </c>
    </row>
    <row r="41" spans="2:6">
      <c r="B41">
        <v>69.02</v>
      </c>
      <c r="C41">
        <v>0.23657</v>
      </c>
      <c r="D41">
        <v>0.23860999999999999</v>
      </c>
      <c r="E41">
        <v>0.23571</v>
      </c>
      <c r="F41">
        <v>0.24351</v>
      </c>
    </row>
    <row r="42" spans="2:6">
      <c r="B42">
        <v>70.02</v>
      </c>
      <c r="C42">
        <v>0.23765</v>
      </c>
      <c r="D42">
        <v>0.23863000000000001</v>
      </c>
      <c r="E42">
        <v>0.23538000000000001</v>
      </c>
      <c r="F42">
        <v>0.24357999999999999</v>
      </c>
    </row>
    <row r="43" spans="2:6">
      <c r="B43">
        <v>71.02</v>
      </c>
      <c r="C43">
        <v>0.23741999999999999</v>
      </c>
      <c r="D43">
        <v>0.23955000000000001</v>
      </c>
      <c r="E43">
        <v>0.23646</v>
      </c>
      <c r="F43">
        <v>0.24393000000000001</v>
      </c>
    </row>
    <row r="44" spans="2:6">
      <c r="B44">
        <v>72.02</v>
      </c>
      <c r="C44">
        <v>0.23896999999999999</v>
      </c>
      <c r="D44">
        <v>0.23921999999999999</v>
      </c>
      <c r="E44">
        <v>0.23749000000000001</v>
      </c>
      <c r="F44">
        <v>0.24362</v>
      </c>
    </row>
    <row r="45" spans="2:6">
      <c r="B45">
        <v>73.02</v>
      </c>
      <c r="C45">
        <v>0.23941000000000001</v>
      </c>
      <c r="D45">
        <v>0.23952000000000001</v>
      </c>
      <c r="E45">
        <v>0.23815</v>
      </c>
      <c r="F45">
        <v>0.24387</v>
      </c>
    </row>
    <row r="46" spans="2:6">
      <c r="B46">
        <v>73.97</v>
      </c>
      <c r="C46">
        <v>0.23988000000000001</v>
      </c>
      <c r="D46">
        <v>0.24077000000000001</v>
      </c>
      <c r="E46">
        <v>0.23915</v>
      </c>
      <c r="F46">
        <v>0.24421999999999999</v>
      </c>
    </row>
    <row r="47" spans="2:6">
      <c r="B47">
        <v>75.02</v>
      </c>
      <c r="C47">
        <v>0.24024000000000001</v>
      </c>
      <c r="D47">
        <v>0.24052000000000001</v>
      </c>
      <c r="E47">
        <v>0.23938999999999999</v>
      </c>
      <c r="F47">
        <v>0.24353</v>
      </c>
    </row>
    <row r="48" spans="2:6">
      <c r="B48">
        <v>76.02</v>
      </c>
      <c r="C48">
        <v>0.24031</v>
      </c>
      <c r="D48">
        <v>0.24118999999999999</v>
      </c>
      <c r="E48">
        <v>0.23988999999999999</v>
      </c>
      <c r="F48">
        <v>0.24385999999999999</v>
      </c>
    </row>
    <row r="49" spans="2:6">
      <c r="B49">
        <v>77.02</v>
      </c>
      <c r="C49">
        <v>0.24074999999999999</v>
      </c>
      <c r="D49">
        <v>0.24135000000000001</v>
      </c>
      <c r="E49">
        <v>0.24046999999999999</v>
      </c>
      <c r="F49">
        <v>0.24385000000000001</v>
      </c>
    </row>
    <row r="50" spans="2:6">
      <c r="B50">
        <v>78.02</v>
      </c>
      <c r="C50">
        <v>0.24106</v>
      </c>
      <c r="D50">
        <v>0.24215999999999999</v>
      </c>
      <c r="E50">
        <v>0.24142</v>
      </c>
      <c r="F50">
        <v>0.24349000000000001</v>
      </c>
    </row>
    <row r="51" spans="2:6">
      <c r="B51">
        <v>79.02</v>
      </c>
      <c r="C51">
        <v>0.24182000000000001</v>
      </c>
      <c r="D51">
        <v>0.24201</v>
      </c>
      <c r="E51">
        <v>0.2417</v>
      </c>
      <c r="F51">
        <v>0.24426999999999999</v>
      </c>
    </row>
    <row r="52" spans="2:6">
      <c r="B52">
        <v>80.02</v>
      </c>
      <c r="C52">
        <v>0.24217</v>
      </c>
      <c r="D52">
        <v>0.24207999999999999</v>
      </c>
      <c r="E52">
        <v>0.24201</v>
      </c>
      <c r="F52">
        <v>0.24423</v>
      </c>
    </row>
    <row r="53" spans="2:6">
      <c r="B53">
        <v>80.959999999999994</v>
      </c>
      <c r="C53">
        <v>0.24282000000000001</v>
      </c>
      <c r="D53">
        <v>0.24235000000000001</v>
      </c>
      <c r="E53">
        <v>0.24268999999999999</v>
      </c>
      <c r="F53">
        <v>0.24446999999999999</v>
      </c>
    </row>
    <row r="54" spans="2:6">
      <c r="B54">
        <v>81.95</v>
      </c>
      <c r="C54">
        <v>0.24328</v>
      </c>
      <c r="D54">
        <v>0.24365999999999999</v>
      </c>
      <c r="E54">
        <v>0.24312</v>
      </c>
      <c r="F54">
        <v>0.24446999999999999</v>
      </c>
    </row>
    <row r="55" spans="2:6">
      <c r="B55">
        <v>83.02</v>
      </c>
      <c r="C55">
        <v>0.24315999999999999</v>
      </c>
      <c r="D55">
        <v>0.24348</v>
      </c>
      <c r="E55">
        <v>0.24304999999999999</v>
      </c>
      <c r="F55">
        <v>0.24376999999999999</v>
      </c>
    </row>
    <row r="56" spans="2:6">
      <c r="B56">
        <v>84.02</v>
      </c>
      <c r="C56">
        <v>0.24329999999999999</v>
      </c>
      <c r="D56">
        <v>0.24360999999999999</v>
      </c>
      <c r="E56">
        <v>0.24338000000000001</v>
      </c>
      <c r="F56">
        <v>0.24395</v>
      </c>
    </row>
    <row r="57" spans="2:6">
      <c r="B57">
        <v>84.97</v>
      </c>
      <c r="C57">
        <v>0.24399999999999999</v>
      </c>
      <c r="D57">
        <v>0.24328</v>
      </c>
      <c r="E57">
        <v>0.24337</v>
      </c>
      <c r="F57">
        <v>0.24415999999999999</v>
      </c>
    </row>
    <row r="58" spans="2:6">
      <c r="B58">
        <v>86.02</v>
      </c>
      <c r="C58">
        <v>0.24399000000000001</v>
      </c>
      <c r="D58">
        <v>0.24417</v>
      </c>
      <c r="E58">
        <v>0.24346000000000001</v>
      </c>
      <c r="F58">
        <v>0.24410000000000001</v>
      </c>
    </row>
    <row r="59" spans="2:6">
      <c r="B59">
        <v>86.95</v>
      </c>
      <c r="C59">
        <v>0.24424999999999999</v>
      </c>
      <c r="D59">
        <v>0.24392</v>
      </c>
      <c r="E59">
        <v>0.24426</v>
      </c>
      <c r="F59">
        <v>0.24418000000000001</v>
      </c>
    </row>
    <row r="60" spans="2:6">
      <c r="B60">
        <v>88.02</v>
      </c>
      <c r="C60">
        <v>0.24443000000000001</v>
      </c>
      <c r="D60">
        <v>0.24429000000000001</v>
      </c>
      <c r="E60">
        <v>0.24399000000000001</v>
      </c>
      <c r="F60">
        <v>0.24464</v>
      </c>
    </row>
    <row r="61" spans="2:6">
      <c r="B61">
        <v>89.02</v>
      </c>
      <c r="C61">
        <v>0.24432000000000001</v>
      </c>
      <c r="D61">
        <v>0.24479999999999999</v>
      </c>
      <c r="E61">
        <v>0.24476000000000001</v>
      </c>
      <c r="F61">
        <v>0.24418000000000001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2A1E-42DE-4538-8AAD-37DD44E5A6A6}">
  <dimension ref="A1"/>
  <sheetViews>
    <sheetView workbookViewId="0">
      <selection activeCell="C6" sqref="C6"/>
    </sheetView>
  </sheetViews>
  <sheetFormatPr defaultRowHeight="14.4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0A44-1D18-4E87-B26D-D050E40F0B9F}">
  <dimension ref="A1"/>
  <sheetViews>
    <sheetView workbookViewId="0">
      <selection activeCell="O35" sqref="O35"/>
    </sheetView>
  </sheetViews>
  <sheetFormatPr defaultRowHeight="14.4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9ADBF-DD07-4BF3-9464-E3E4B66148CC}">
  <dimension ref="A1:AB58"/>
  <sheetViews>
    <sheetView topLeftCell="A7" workbookViewId="0">
      <selection activeCell="G3" sqref="G3"/>
    </sheetView>
  </sheetViews>
  <sheetFormatPr defaultColWidth="10.85546875" defaultRowHeight="14.45"/>
  <cols>
    <col min="2" max="2" width="11.42578125" customWidth="1"/>
    <col min="3" max="3" width="4.28515625" customWidth="1"/>
    <col min="4" max="6" width="11.42578125" customWidth="1"/>
    <col min="7" max="7" width="1.42578125" customWidth="1"/>
    <col min="8" max="8" width="9.28515625" style="44" customWidth="1"/>
    <col min="9" max="9" width="10" style="44" customWidth="1"/>
    <col min="10" max="10" width="7.7109375" style="44" bestFit="1" customWidth="1"/>
    <col min="11" max="11" width="1.42578125" customWidth="1"/>
    <col min="12" max="12" width="11.42578125" customWidth="1"/>
    <col min="13" max="13" width="11.28515625" customWidth="1"/>
    <col min="14" max="14" width="13.42578125" bestFit="1" customWidth="1"/>
    <col min="15" max="15" width="5.42578125" customWidth="1"/>
    <col min="17" max="17" width="15" customWidth="1"/>
    <col min="18" max="18" width="14" customWidth="1"/>
    <col min="20" max="20" width="15.140625" customWidth="1"/>
    <col min="25" max="25" width="10.85546875" style="44"/>
  </cols>
  <sheetData>
    <row r="1" spans="1:28" ht="25.9">
      <c r="A1" s="109" t="s">
        <v>54</v>
      </c>
    </row>
    <row r="2" spans="1:28" ht="17.100000000000001" customHeight="1">
      <c r="P2" s="103"/>
      <c r="Q2" t="s">
        <v>55</v>
      </c>
    </row>
    <row r="3" spans="1:28" ht="17.100000000000001" customHeight="1">
      <c r="A3" s="49" t="s">
        <v>56</v>
      </c>
      <c r="B3" s="91"/>
      <c r="C3" s="91"/>
      <c r="D3" s="91"/>
      <c r="E3" s="91"/>
      <c r="F3" s="91"/>
      <c r="G3" s="91"/>
      <c r="H3" s="108"/>
      <c r="I3" s="108"/>
      <c r="J3" s="108"/>
      <c r="K3" s="91"/>
      <c r="L3" s="91"/>
      <c r="M3" s="91"/>
      <c r="N3" s="91"/>
      <c r="P3" s="107"/>
      <c r="Q3" t="s">
        <v>57</v>
      </c>
    </row>
    <row r="4" spans="1:28" ht="17.100000000000001" customHeight="1">
      <c r="A4" s="103" t="s">
        <v>58</v>
      </c>
      <c r="B4" s="103"/>
      <c r="C4" s="103"/>
      <c r="D4" s="106">
        <v>1.57</v>
      </c>
      <c r="E4" s="103" t="s">
        <v>59</v>
      </c>
      <c r="P4" s="105" t="s">
        <v>60</v>
      </c>
      <c r="Q4" s="105" t="s">
        <v>61</v>
      </c>
    </row>
    <row r="5" spans="1:28" s="91" customFormat="1" ht="17.100000000000001" customHeight="1">
      <c r="A5" s="103" t="s">
        <v>62</v>
      </c>
      <c r="B5" s="103"/>
      <c r="C5" s="103"/>
      <c r="D5" s="104">
        <v>28</v>
      </c>
      <c r="E5" s="103" t="s">
        <v>63</v>
      </c>
      <c r="F5"/>
      <c r="G5"/>
      <c r="H5" s="44"/>
      <c r="I5" s="44"/>
      <c r="J5" s="44"/>
      <c r="K5"/>
      <c r="L5"/>
      <c r="M5"/>
      <c r="N5"/>
      <c r="P5" s="96" t="s">
        <v>64</v>
      </c>
      <c r="Q5" s="96" t="s">
        <v>65</v>
      </c>
      <c r="R5"/>
      <c r="S5"/>
    </row>
    <row r="6" spans="1:28" ht="17.100000000000001" customHeight="1">
      <c r="E6" s="42"/>
      <c r="P6" s="96" t="s">
        <v>66</v>
      </c>
      <c r="Q6" s="96" t="s">
        <v>67</v>
      </c>
      <c r="R6" s="47"/>
    </row>
    <row r="7" spans="1:28" ht="17.100000000000001" customHeight="1">
      <c r="A7" s="211" t="s">
        <v>68</v>
      </c>
      <c r="B7" s="213" t="s">
        <v>69</v>
      </c>
      <c r="C7" s="213" t="s">
        <v>70</v>
      </c>
      <c r="D7" s="215" t="s">
        <v>71</v>
      </c>
      <c r="E7" s="217" t="s">
        <v>72</v>
      </c>
      <c r="F7" s="209" t="s">
        <v>73</v>
      </c>
      <c r="G7" s="229"/>
      <c r="H7" s="221" t="s">
        <v>74</v>
      </c>
      <c r="I7" s="222"/>
      <c r="J7" s="223" t="s">
        <v>75</v>
      </c>
      <c r="K7" s="230"/>
      <c r="L7" s="225" t="s">
        <v>76</v>
      </c>
      <c r="M7" s="226"/>
      <c r="N7" s="227" t="s">
        <v>77</v>
      </c>
      <c r="P7" s="96" t="s">
        <v>78</v>
      </c>
      <c r="Q7" s="96" t="s">
        <v>79</v>
      </c>
      <c r="R7" s="47"/>
      <c r="Y7" s="102" t="s">
        <v>80</v>
      </c>
      <c r="Z7" s="101"/>
      <c r="AA7" s="102" t="s">
        <v>81</v>
      </c>
      <c r="AB7" s="101"/>
    </row>
    <row r="8" spans="1:28" ht="17.100000000000001" customHeight="1">
      <c r="A8" s="212"/>
      <c r="B8" s="214"/>
      <c r="C8" s="214"/>
      <c r="D8" s="216"/>
      <c r="E8" s="218"/>
      <c r="F8" s="210"/>
      <c r="G8" s="229"/>
      <c r="H8" s="100" t="s">
        <v>78</v>
      </c>
      <c r="I8" s="99" t="s">
        <v>82</v>
      </c>
      <c r="J8" s="224"/>
      <c r="K8" s="230"/>
      <c r="L8" s="98" t="s">
        <v>83</v>
      </c>
      <c r="M8" s="97" t="s">
        <v>84</v>
      </c>
      <c r="N8" s="228"/>
      <c r="P8" s="96" t="s">
        <v>85</v>
      </c>
      <c r="Q8" s="96" t="s">
        <v>86</v>
      </c>
      <c r="R8" s="47"/>
      <c r="S8" s="91"/>
      <c r="Y8" s="95" t="s">
        <v>84</v>
      </c>
      <c r="Z8" s="95" t="s">
        <v>83</v>
      </c>
      <c r="AA8" s="95" t="s">
        <v>85</v>
      </c>
      <c r="AB8" s="95" t="s">
        <v>78</v>
      </c>
    </row>
    <row r="9" spans="1:28" ht="17.100000000000001" customHeight="1">
      <c r="A9" s="80" t="s">
        <v>87</v>
      </c>
      <c r="B9" s="94">
        <v>2571.5714285714284</v>
      </c>
      <c r="C9" s="79">
        <v>7</v>
      </c>
      <c r="D9" s="78">
        <v>18000</v>
      </c>
      <c r="E9" s="78">
        <v>1950</v>
      </c>
      <c r="F9" s="60">
        <v>13.3</v>
      </c>
      <c r="G9" s="66"/>
      <c r="H9" s="58">
        <f>IF(OR(ISTEXT(N9),F9=""),"",(E9/(ABS(C9)*(1/D9+1/$D$5)^0.5)))</f>
        <v>1472.9162883439296</v>
      </c>
      <c r="I9" s="93">
        <f>IF(OR(ISTEXT(N9),F9="")," ",(F9-0.001*$D$4*B9^0.5))</f>
        <v>13.220384257748321</v>
      </c>
      <c r="J9" s="56">
        <f>IF(OR(ISTEXT(N9),F9=""),"",(ABS(C9)*(1/D9+1/$D$5)^0.5*I9^$Q$15))</f>
        <v>3.4652202943983696</v>
      </c>
      <c r="K9" s="46"/>
      <c r="L9" s="55">
        <f>IF(OR(ISTEXT(N9),F9=""),"",LN(H9))</f>
        <v>7.2949995841239623</v>
      </c>
      <c r="M9" s="54">
        <f>IF(OR(ISTEXT(N9),F9=""),"",LN(I9))</f>
        <v>2.5817599003966065</v>
      </c>
      <c r="N9" s="53"/>
      <c r="P9" s="92" t="s">
        <v>75</v>
      </c>
      <c r="Q9" s="92" t="s">
        <v>88</v>
      </c>
      <c r="Y9" s="45">
        <f>IF(OR(ISTEXT(N9),F9=""),#N/A,LN(I9))</f>
        <v>2.5817599003966065</v>
      </c>
      <c r="Z9" s="45">
        <f>IF(OR(ISTEXT(N9),F9=""),#N/A,LN(H9))</f>
        <v>7.2949995841239623</v>
      </c>
      <c r="AA9" s="45">
        <f>IF(OR(ISTEXT(N9),F9=""),#N/A,I9)</f>
        <v>13.220384257748321</v>
      </c>
      <c r="AB9" s="45">
        <f>IF(OR(ISTEXT(N9),F9=""),#N/A,H9)</f>
        <v>1472.9162883439296</v>
      </c>
    </row>
    <row r="10" spans="1:28" ht="17.100000000000001" customHeight="1">
      <c r="A10" s="65"/>
      <c r="B10" s="64">
        <v>2250.125</v>
      </c>
      <c r="C10" s="63">
        <v>8</v>
      </c>
      <c r="D10" s="62">
        <v>18000</v>
      </c>
      <c r="E10" s="62">
        <v>2030</v>
      </c>
      <c r="F10" s="60">
        <v>14.03</v>
      </c>
      <c r="G10" s="66"/>
      <c r="H10" s="58" t="str">
        <f>IF(OR(ISTEXT(N10),F10=""),"",(E10/(ABS(C10)*(1/D10+1/$D$5)^0.5)))</f>
        <v/>
      </c>
      <c r="I10" s="57" t="str">
        <f t="shared" ref="I10:I42" si="0">IF(OR(ISTEXT(N10),F10="")," ",(F10-0.001*$D$4*B10^0.5))</f>
        <v xml:space="preserve"> </v>
      </c>
      <c r="J10" s="56" t="str">
        <f t="shared" ref="J10:J42" si="1">IF(OR(ISTEXT(N10),F10=""),"",(ABS(C10)*(1/D10+1/$D$5)^0.5*I10^$Q$15))</f>
        <v/>
      </c>
      <c r="K10" s="46"/>
      <c r="L10" s="55" t="str">
        <f t="shared" ref="L10:L42" si="2">IF(OR(ISTEXT(N10),F10=""),"",LN(H10))</f>
        <v/>
      </c>
      <c r="M10" s="54" t="str">
        <f t="shared" ref="M10:M42" si="3">IF(OR(ISTEXT(N10),F10=""),"",LN(I10))</f>
        <v/>
      </c>
      <c r="N10" s="53" t="s">
        <v>89</v>
      </c>
      <c r="P10" s="92"/>
      <c r="Q10" s="44"/>
      <c r="Y10" s="45" t="e">
        <f t="shared" ref="Y10:Y42" si="4">IF(OR(ISTEXT(N10),F10=""),#N/A,LN(I10))</f>
        <v>#N/A</v>
      </c>
      <c r="Z10" s="45" t="e">
        <f t="shared" ref="Z10:Z42" si="5">IF(OR(ISTEXT(N10),F10=""),#N/A,LN(H10))</f>
        <v>#N/A</v>
      </c>
      <c r="AA10" s="45" t="e">
        <f t="shared" ref="AA10:AA42" si="6">IF(OR(ISTEXT(N10),F10=""),#N/A,I10)</f>
        <v>#N/A</v>
      </c>
      <c r="AB10" s="45" t="e">
        <f t="shared" ref="AB10:AB42" si="7">IF(OR(ISTEXT(N10),F10=""),#N/A,H10)</f>
        <v>#N/A</v>
      </c>
    </row>
    <row r="11" spans="1:28" ht="17.100000000000001" customHeight="1">
      <c r="A11" s="65"/>
      <c r="B11" s="64">
        <v>2000.1111111111111</v>
      </c>
      <c r="C11" s="63">
        <v>9</v>
      </c>
      <c r="D11" s="62">
        <v>18000</v>
      </c>
      <c r="E11" s="61"/>
      <c r="F11" s="60"/>
      <c r="G11" s="66"/>
      <c r="H11" s="58" t="str">
        <f t="shared" ref="H11:H42" si="8">IF(OR(ISTEXT(N11),F11=""),"",(E11/(ABS(C11)*(1/D11+1/$D$5)^0.5)))</f>
        <v/>
      </c>
      <c r="I11" s="57" t="str">
        <f t="shared" si="0"/>
        <v xml:space="preserve"> </v>
      </c>
      <c r="J11" s="56" t="str">
        <f t="shared" si="1"/>
        <v/>
      </c>
      <c r="K11" s="46"/>
      <c r="L11" s="55" t="str">
        <f t="shared" si="2"/>
        <v/>
      </c>
      <c r="M11" s="54" t="str">
        <f t="shared" si="3"/>
        <v/>
      </c>
      <c r="N11" s="53"/>
      <c r="P11" s="44"/>
      <c r="Q11" s="44"/>
      <c r="R11" s="91"/>
      <c r="S11" s="91"/>
      <c r="T11" s="91"/>
      <c r="U11" s="91"/>
      <c r="Y11" s="45" t="e">
        <f t="shared" si="4"/>
        <v>#N/A</v>
      </c>
      <c r="Z11" s="45" t="e">
        <f t="shared" si="5"/>
        <v>#N/A</v>
      </c>
      <c r="AA11" s="45" t="e">
        <f t="shared" si="6"/>
        <v>#N/A</v>
      </c>
      <c r="AB11" s="45" t="e">
        <f t="shared" si="7"/>
        <v>#N/A</v>
      </c>
    </row>
    <row r="12" spans="1:28" ht="17.100000000000001" customHeight="1">
      <c r="A12" s="65"/>
      <c r="B12" s="64">
        <v>3272.818181818182</v>
      </c>
      <c r="C12" s="63">
        <v>11</v>
      </c>
      <c r="D12" s="62">
        <v>36000</v>
      </c>
      <c r="E12" s="62">
        <v>3230</v>
      </c>
      <c r="F12" s="60">
        <v>14.22</v>
      </c>
      <c r="G12" s="66"/>
      <c r="H12" s="58">
        <f t="shared" si="8"/>
        <v>1553.1736935434872</v>
      </c>
      <c r="I12" s="57">
        <f t="shared" si="0"/>
        <v>14.130182576654841</v>
      </c>
      <c r="J12" s="56">
        <f t="shared" si="1"/>
        <v>5.5799314226756787</v>
      </c>
      <c r="K12" s="46"/>
      <c r="L12" s="55">
        <f t="shared" si="2"/>
        <v>7.3480556607732401</v>
      </c>
      <c r="M12" s="54">
        <f t="shared" si="3"/>
        <v>2.6483131178199533</v>
      </c>
      <c r="N12" s="53"/>
      <c r="P12" s="90"/>
      <c r="Q12" s="49"/>
      <c r="R12" s="48"/>
      <c r="Y12" s="45">
        <f t="shared" si="4"/>
        <v>2.6483131178199533</v>
      </c>
      <c r="Z12" s="45">
        <f t="shared" si="5"/>
        <v>7.3480556607732401</v>
      </c>
      <c r="AA12" s="45">
        <f t="shared" si="6"/>
        <v>14.130182576654841</v>
      </c>
      <c r="AB12" s="45">
        <f t="shared" si="7"/>
        <v>1553.1736935434872</v>
      </c>
    </row>
    <row r="13" spans="1:28" ht="17.100000000000001" customHeight="1">
      <c r="A13" s="65"/>
      <c r="B13" s="64">
        <v>3000.0833333333335</v>
      </c>
      <c r="C13" s="63">
        <v>12</v>
      </c>
      <c r="D13" s="62">
        <v>36000</v>
      </c>
      <c r="E13" s="62">
        <v>3310</v>
      </c>
      <c r="F13" s="60">
        <v>13.85</v>
      </c>
      <c r="G13" s="66"/>
      <c r="H13" s="58">
        <f t="shared" si="8"/>
        <v>1459.0055258492871</v>
      </c>
      <c r="I13" s="57">
        <f t="shared" si="0"/>
        <v>13.764006364140517</v>
      </c>
      <c r="J13" s="56">
        <f t="shared" si="1"/>
        <v>6.0279229749720553</v>
      </c>
      <c r="K13" s="46"/>
      <c r="L13" s="55">
        <f t="shared" si="2"/>
        <v>7.2855103359380173</v>
      </c>
      <c r="M13" s="54">
        <f t="shared" si="3"/>
        <v>2.6220569503109274</v>
      </c>
      <c r="N13" s="53"/>
      <c r="P13" s="88" t="s">
        <v>90</v>
      </c>
      <c r="Q13" s="89"/>
      <c r="Y13" s="45">
        <f t="shared" si="4"/>
        <v>2.6220569503109274</v>
      </c>
      <c r="Z13" s="45">
        <f t="shared" si="5"/>
        <v>7.2855103359380173</v>
      </c>
      <c r="AA13" s="45">
        <f t="shared" si="6"/>
        <v>13.764006364140517</v>
      </c>
      <c r="AB13" s="45">
        <f t="shared" si="7"/>
        <v>1459.0055258492871</v>
      </c>
    </row>
    <row r="14" spans="1:28" ht="17.100000000000001" customHeight="1" thickBot="1">
      <c r="A14" s="77"/>
      <c r="B14" s="76">
        <v>2769.3076923076924</v>
      </c>
      <c r="C14" s="75">
        <v>13</v>
      </c>
      <c r="D14" s="74">
        <v>36000</v>
      </c>
      <c r="E14" s="74">
        <v>3430</v>
      </c>
      <c r="F14" s="60">
        <v>13.49</v>
      </c>
      <c r="G14" s="66"/>
      <c r="H14" s="58" t="str">
        <f t="shared" si="8"/>
        <v/>
      </c>
      <c r="I14" s="57" t="str">
        <f t="shared" si="0"/>
        <v xml:space="preserve"> </v>
      </c>
      <c r="J14" s="56" t="str">
        <f t="shared" si="1"/>
        <v/>
      </c>
      <c r="K14" s="46"/>
      <c r="L14" s="55" t="str">
        <f t="shared" si="2"/>
        <v/>
      </c>
      <c r="M14" s="54" t="str">
        <f t="shared" si="3"/>
        <v/>
      </c>
      <c r="N14" s="53" t="s">
        <v>89</v>
      </c>
      <c r="P14" s="88" t="s">
        <v>91</v>
      </c>
      <c r="Q14" s="87"/>
      <c r="Y14" s="45" t="e">
        <f t="shared" si="4"/>
        <v>#N/A</v>
      </c>
      <c r="Z14" s="45" t="e">
        <f t="shared" si="5"/>
        <v>#N/A</v>
      </c>
      <c r="AA14" s="45" t="e">
        <f t="shared" si="6"/>
        <v>#N/A</v>
      </c>
      <c r="AB14" s="45" t="e">
        <f t="shared" si="7"/>
        <v>#N/A</v>
      </c>
    </row>
    <row r="15" spans="1:28" ht="17.100000000000001" customHeight="1">
      <c r="A15" s="80" t="s">
        <v>92</v>
      </c>
      <c r="B15" s="94">
        <v>4928.6428571428569</v>
      </c>
      <c r="C15" s="79">
        <v>14</v>
      </c>
      <c r="D15" s="79">
        <v>69000</v>
      </c>
      <c r="E15" s="132">
        <v>4490</v>
      </c>
      <c r="F15" s="60"/>
      <c r="G15" s="66"/>
      <c r="H15" s="58" t="str">
        <f t="shared" si="8"/>
        <v/>
      </c>
      <c r="I15" s="57" t="str">
        <f t="shared" si="0"/>
        <v xml:space="preserve"> </v>
      </c>
      <c r="J15" s="56" t="str">
        <f t="shared" si="1"/>
        <v/>
      </c>
      <c r="K15" s="46"/>
      <c r="L15" s="55" t="str">
        <f t="shared" si="2"/>
        <v/>
      </c>
      <c r="M15" s="54" t="str">
        <f t="shared" si="3"/>
        <v/>
      </c>
      <c r="N15" s="53"/>
      <c r="P15" s="85" t="s">
        <v>89</v>
      </c>
      <c r="Q15" s="84">
        <f>SLOPE(L9:L42,M9:M42)</f>
        <v>0.37268807996678516</v>
      </c>
      <c r="Y15" s="45" t="e">
        <f t="shared" si="4"/>
        <v>#N/A</v>
      </c>
      <c r="Z15" s="45" t="e">
        <f t="shared" si="5"/>
        <v>#N/A</v>
      </c>
      <c r="AA15" s="45" t="e">
        <f t="shared" si="6"/>
        <v>#N/A</v>
      </c>
      <c r="AB15" s="45" t="e">
        <f t="shared" si="7"/>
        <v>#N/A</v>
      </c>
    </row>
    <row r="16" spans="1:28" ht="17.100000000000001" customHeight="1">
      <c r="A16" s="65"/>
      <c r="B16" s="64">
        <v>4600.0666666666666</v>
      </c>
      <c r="C16" s="63">
        <v>15</v>
      </c>
      <c r="D16" s="63">
        <v>69000</v>
      </c>
      <c r="E16" s="61">
        <v>4490</v>
      </c>
      <c r="F16" s="60">
        <v>15.31</v>
      </c>
      <c r="G16" s="66"/>
      <c r="H16" s="58">
        <f t="shared" si="8"/>
        <v>1583.601840295788</v>
      </c>
      <c r="I16" s="57">
        <f t="shared" si="0"/>
        <v>15.203516647654826</v>
      </c>
      <c r="J16" s="56">
        <f t="shared" si="1"/>
        <v>7.8180204723271221</v>
      </c>
      <c r="K16" s="46"/>
      <c r="L16" s="55">
        <f t="shared" si="2"/>
        <v>7.3674571773276556</v>
      </c>
      <c r="M16" s="54">
        <f t="shared" si="3"/>
        <v>2.7215267594913475</v>
      </c>
      <c r="N16" s="53"/>
      <c r="P16" s="83" t="s">
        <v>93</v>
      </c>
      <c r="Q16" s="82">
        <f>INTERCEPT(L9:L42,M9:M42)</f>
        <v>6.3370327682583065</v>
      </c>
      <c r="Y16" s="45">
        <f t="shared" si="4"/>
        <v>2.7215267594913475</v>
      </c>
      <c r="Z16" s="45">
        <f t="shared" si="5"/>
        <v>7.3674571773276556</v>
      </c>
      <c r="AA16" s="45">
        <f t="shared" si="6"/>
        <v>15.203516647654826</v>
      </c>
      <c r="AB16" s="45">
        <f t="shared" si="7"/>
        <v>1583.601840295788</v>
      </c>
    </row>
    <row r="17" spans="1:28" ht="17.100000000000001" customHeight="1">
      <c r="A17" s="65"/>
      <c r="B17" s="64">
        <v>4312.5625</v>
      </c>
      <c r="C17" s="63">
        <v>16</v>
      </c>
      <c r="D17" s="63">
        <v>69000</v>
      </c>
      <c r="E17" s="61">
        <v>4470</v>
      </c>
      <c r="F17" s="60">
        <v>14.03</v>
      </c>
      <c r="G17" s="66"/>
      <c r="H17" s="58">
        <f t="shared" si="8"/>
        <v>1478.0136886390949</v>
      </c>
      <c r="I17" s="57">
        <f t="shared" si="0"/>
        <v>13.9268979374297</v>
      </c>
      <c r="J17" s="56">
        <f t="shared" si="1"/>
        <v>8.0710486344271555</v>
      </c>
      <c r="K17" s="46"/>
      <c r="L17" s="55">
        <f t="shared" si="2"/>
        <v>7.2984543630613992</v>
      </c>
      <c r="M17" s="54">
        <f t="shared" si="3"/>
        <v>2.633822073648159</v>
      </c>
      <c r="N17" s="53"/>
      <c r="P17" s="83" t="s">
        <v>94</v>
      </c>
      <c r="Q17" s="82">
        <f>EXP(Q16)</f>
        <v>565.11698807822313</v>
      </c>
      <c r="Y17" s="45">
        <f t="shared" si="4"/>
        <v>2.633822073648159</v>
      </c>
      <c r="Z17" s="45">
        <f t="shared" si="5"/>
        <v>7.2984543630613992</v>
      </c>
      <c r="AA17" s="45">
        <f t="shared" si="6"/>
        <v>13.9268979374297</v>
      </c>
      <c r="AB17" s="45">
        <f t="shared" si="7"/>
        <v>1478.0136886390949</v>
      </c>
    </row>
    <row r="18" spans="1:28" ht="17.100000000000001" customHeight="1">
      <c r="A18" s="77"/>
      <c r="B18" s="76">
        <v>4058.8823529411766</v>
      </c>
      <c r="C18" s="75">
        <v>17</v>
      </c>
      <c r="D18" s="75">
        <v>69000</v>
      </c>
      <c r="E18" s="81">
        <v>4490</v>
      </c>
      <c r="F18" s="60">
        <v>13.3</v>
      </c>
      <c r="G18" s="66"/>
      <c r="H18" s="58" t="str">
        <f t="shared" si="8"/>
        <v/>
      </c>
      <c r="I18" s="57" t="str">
        <f t="shared" si="0"/>
        <v xml:space="preserve"> </v>
      </c>
      <c r="J18" s="56" t="str">
        <f t="shared" si="1"/>
        <v/>
      </c>
      <c r="K18" s="46"/>
      <c r="L18" s="55" t="str">
        <f t="shared" si="2"/>
        <v/>
      </c>
      <c r="M18" s="54" t="str">
        <f t="shared" si="3"/>
        <v/>
      </c>
      <c r="N18" s="53" t="s">
        <v>89</v>
      </c>
      <c r="P18" s="231" t="s">
        <v>95</v>
      </c>
      <c r="Q18" s="219">
        <f>RSQ(L9:L42,M9:M42)</f>
        <v>0.92317315445363102</v>
      </c>
      <c r="Y18" s="45" t="e">
        <f t="shared" si="4"/>
        <v>#N/A</v>
      </c>
      <c r="Z18" s="45" t="e">
        <f t="shared" si="5"/>
        <v>#N/A</v>
      </c>
      <c r="AA18" s="45" t="e">
        <f t="shared" si="6"/>
        <v>#N/A</v>
      </c>
      <c r="AB18" s="45" t="e">
        <f t="shared" si="7"/>
        <v>#N/A</v>
      </c>
    </row>
    <row r="19" spans="1:28" ht="17.100000000000001" customHeight="1" thickBot="1">
      <c r="A19" s="80" t="s">
        <v>96</v>
      </c>
      <c r="B19" s="64">
        <v>5421.105263157895</v>
      </c>
      <c r="C19" s="79">
        <v>19</v>
      </c>
      <c r="D19" s="78">
        <v>103000</v>
      </c>
      <c r="E19" s="78">
        <v>6060</v>
      </c>
      <c r="F19" s="60"/>
      <c r="G19" s="66"/>
      <c r="H19" s="58" t="str">
        <f t="shared" si="8"/>
        <v/>
      </c>
      <c r="I19" s="57" t="str">
        <f t="shared" si="0"/>
        <v xml:space="preserve"> </v>
      </c>
      <c r="J19" s="56" t="str">
        <f t="shared" si="1"/>
        <v/>
      </c>
      <c r="K19" s="46"/>
      <c r="L19" s="55" t="str">
        <f t="shared" si="2"/>
        <v/>
      </c>
      <c r="M19" s="54" t="str">
        <f t="shared" si="3"/>
        <v/>
      </c>
      <c r="N19" s="53"/>
      <c r="P19" s="232"/>
      <c r="Q19" s="220"/>
      <c r="Y19" s="45" t="e">
        <f t="shared" si="4"/>
        <v>#N/A</v>
      </c>
      <c r="Z19" s="45" t="e">
        <f t="shared" si="5"/>
        <v>#N/A</v>
      </c>
      <c r="AA19" s="45" t="e">
        <f t="shared" si="6"/>
        <v>#N/A</v>
      </c>
      <c r="AB19" s="45" t="e">
        <f t="shared" si="7"/>
        <v>#N/A</v>
      </c>
    </row>
    <row r="20" spans="1:28" ht="17.100000000000001" customHeight="1">
      <c r="A20" s="65"/>
      <c r="B20" s="64">
        <v>5150.05</v>
      </c>
      <c r="C20" s="63">
        <v>20</v>
      </c>
      <c r="D20" s="62">
        <v>103000</v>
      </c>
      <c r="E20" s="62">
        <v>6080</v>
      </c>
      <c r="F20" s="60">
        <v>15.67</v>
      </c>
      <c r="G20" s="66"/>
      <c r="H20" s="58">
        <f t="shared" si="8"/>
        <v>1608.3981947523789</v>
      </c>
      <c r="I20" s="57">
        <f t="shared" si="0"/>
        <v>15.557330757324813</v>
      </c>
      <c r="J20" s="56">
        <f t="shared" si="1"/>
        <v>10.513080760041779</v>
      </c>
      <c r="K20" s="46"/>
      <c r="L20" s="55">
        <f t="shared" si="2"/>
        <v>7.3829940526352589</v>
      </c>
      <c r="M20" s="54">
        <f t="shared" si="3"/>
        <v>2.7445319588756183</v>
      </c>
      <c r="N20" s="53"/>
      <c r="Y20" s="45">
        <f t="shared" si="4"/>
        <v>2.7445319588756183</v>
      </c>
      <c r="Z20" s="45">
        <f t="shared" si="5"/>
        <v>7.3829940526352589</v>
      </c>
      <c r="AA20" s="45">
        <f t="shared" si="6"/>
        <v>15.557330757324813</v>
      </c>
      <c r="AB20" s="45">
        <f t="shared" si="7"/>
        <v>1608.3981947523789</v>
      </c>
    </row>
    <row r="21" spans="1:28" ht="17.100000000000001" customHeight="1">
      <c r="A21" s="65"/>
      <c r="B21" s="64">
        <v>4904.8095238095239</v>
      </c>
      <c r="C21" s="63">
        <v>21</v>
      </c>
      <c r="D21" s="62">
        <v>103000</v>
      </c>
      <c r="E21" s="62">
        <v>6090</v>
      </c>
      <c r="F21" s="60">
        <v>14.94</v>
      </c>
      <c r="G21" s="66"/>
      <c r="H21" s="58">
        <f t="shared" si="8"/>
        <v>1534.3272252572037</v>
      </c>
      <c r="I21" s="57">
        <f t="shared" si="0"/>
        <v>14.830046077854229</v>
      </c>
      <c r="J21" s="56">
        <f t="shared" si="1"/>
        <v>10.843516663741308</v>
      </c>
      <c r="K21" s="46"/>
      <c r="L21" s="55">
        <f t="shared" si="2"/>
        <v>7.3358472742095566</v>
      </c>
      <c r="M21" s="54">
        <f t="shared" si="3"/>
        <v>2.696655263215427</v>
      </c>
      <c r="N21" s="53"/>
      <c r="Y21" s="45">
        <f t="shared" si="4"/>
        <v>2.696655263215427</v>
      </c>
      <c r="Z21" s="45">
        <f t="shared" si="5"/>
        <v>7.3358472742095566</v>
      </c>
      <c r="AA21" s="45">
        <f t="shared" si="6"/>
        <v>14.830046077854229</v>
      </c>
      <c r="AB21" s="45">
        <f t="shared" si="7"/>
        <v>1534.3272252572037</v>
      </c>
    </row>
    <row r="22" spans="1:28" ht="17.100000000000001" customHeight="1">
      <c r="A22" s="65"/>
      <c r="B22" s="64">
        <v>4681.863636363636</v>
      </c>
      <c r="C22" s="63">
        <v>22</v>
      </c>
      <c r="D22" s="62">
        <v>103000</v>
      </c>
      <c r="E22" s="62">
        <v>6050</v>
      </c>
      <c r="F22" s="60">
        <v>13.67</v>
      </c>
      <c r="G22" s="66"/>
      <c r="H22" s="58" t="str">
        <f t="shared" si="8"/>
        <v/>
      </c>
      <c r="I22" s="57" t="str">
        <f t="shared" si="0"/>
        <v xml:space="preserve"> </v>
      </c>
      <c r="J22" s="56" t="str">
        <f t="shared" si="1"/>
        <v/>
      </c>
      <c r="K22" s="46"/>
      <c r="L22" s="55" t="str">
        <f t="shared" si="2"/>
        <v/>
      </c>
      <c r="M22" s="54" t="str">
        <f t="shared" si="3"/>
        <v/>
      </c>
      <c r="N22" s="53" t="s">
        <v>89</v>
      </c>
      <c r="Y22" s="45" t="e">
        <f t="shared" si="4"/>
        <v>#N/A</v>
      </c>
      <c r="Z22" s="45" t="e">
        <f t="shared" si="5"/>
        <v>#N/A</v>
      </c>
      <c r="AA22" s="45" t="e">
        <f t="shared" si="6"/>
        <v>#N/A</v>
      </c>
      <c r="AB22" s="45" t="e">
        <f t="shared" si="7"/>
        <v>#N/A</v>
      </c>
    </row>
    <row r="23" spans="1:28" ht="17.100000000000001" customHeight="1">
      <c r="A23" s="77"/>
      <c r="B23" s="76">
        <v>4478.304347826087</v>
      </c>
      <c r="C23" s="75">
        <v>23</v>
      </c>
      <c r="D23" s="74">
        <v>103000</v>
      </c>
      <c r="E23" s="74"/>
      <c r="F23" s="60"/>
      <c r="G23" s="66"/>
      <c r="H23" s="58" t="str">
        <f t="shared" si="8"/>
        <v/>
      </c>
      <c r="I23" s="57" t="str">
        <f t="shared" si="0"/>
        <v xml:space="preserve"> </v>
      </c>
      <c r="J23" s="56" t="str">
        <f t="shared" si="1"/>
        <v/>
      </c>
      <c r="K23" s="46"/>
      <c r="L23" s="55" t="str">
        <f t="shared" si="2"/>
        <v/>
      </c>
      <c r="M23" s="54" t="str">
        <f t="shared" si="3"/>
        <v/>
      </c>
      <c r="N23" s="53"/>
      <c r="Y23" s="45" t="e">
        <f t="shared" si="4"/>
        <v>#N/A</v>
      </c>
      <c r="Z23" s="45" t="e">
        <f t="shared" si="5"/>
        <v>#N/A</v>
      </c>
      <c r="AA23" s="45" t="e">
        <f t="shared" si="6"/>
        <v>#N/A</v>
      </c>
      <c r="AB23" s="45" t="e">
        <f t="shared" si="7"/>
        <v>#N/A</v>
      </c>
    </row>
    <row r="24" spans="1:28" ht="17.100000000000001" customHeight="1">
      <c r="A24" s="65" t="s">
        <v>97</v>
      </c>
      <c r="B24" s="64">
        <v>7900.0333333333338</v>
      </c>
      <c r="C24" s="63">
        <v>30</v>
      </c>
      <c r="D24" s="62">
        <v>237000</v>
      </c>
      <c r="E24" s="62"/>
      <c r="F24" s="60"/>
      <c r="G24" s="66"/>
      <c r="H24" s="58" t="str">
        <f t="shared" si="8"/>
        <v/>
      </c>
      <c r="I24" s="57" t="str">
        <f t="shared" si="0"/>
        <v xml:space="preserve"> </v>
      </c>
      <c r="J24" s="56" t="str">
        <f t="shared" si="1"/>
        <v/>
      </c>
      <c r="K24" s="46"/>
      <c r="L24" s="55" t="str">
        <f t="shared" si="2"/>
        <v/>
      </c>
      <c r="M24" s="54" t="str">
        <f t="shared" si="3"/>
        <v/>
      </c>
      <c r="N24" s="53"/>
      <c r="Y24" s="45" t="e">
        <f t="shared" si="4"/>
        <v>#N/A</v>
      </c>
      <c r="Z24" s="45" t="e">
        <f t="shared" si="5"/>
        <v>#N/A</v>
      </c>
      <c r="AA24" s="45" t="e">
        <f t="shared" si="6"/>
        <v>#N/A</v>
      </c>
      <c r="AB24" s="45" t="e">
        <f t="shared" si="7"/>
        <v>#N/A</v>
      </c>
    </row>
    <row r="25" spans="1:28" ht="17.100000000000001" customHeight="1">
      <c r="A25" s="65"/>
      <c r="B25" s="64">
        <v>7645.1935483870966</v>
      </c>
      <c r="C25" s="63">
        <v>31</v>
      </c>
      <c r="D25" s="62">
        <v>237000</v>
      </c>
      <c r="E25" s="62">
        <v>11100</v>
      </c>
      <c r="F25" s="60"/>
      <c r="G25" s="66"/>
      <c r="H25" s="58" t="str">
        <f t="shared" si="8"/>
        <v/>
      </c>
      <c r="I25" s="57" t="str">
        <f t="shared" si="0"/>
        <v xml:space="preserve"> </v>
      </c>
      <c r="J25" s="56" t="str">
        <f t="shared" si="1"/>
        <v/>
      </c>
      <c r="K25" s="46"/>
      <c r="L25" s="55" t="str">
        <f t="shared" si="2"/>
        <v/>
      </c>
      <c r="M25" s="54" t="str">
        <f t="shared" si="3"/>
        <v/>
      </c>
      <c r="N25" s="53"/>
      <c r="Y25" s="45" t="e">
        <f t="shared" si="4"/>
        <v>#N/A</v>
      </c>
      <c r="Z25" s="45" t="e">
        <f t="shared" si="5"/>
        <v>#N/A</v>
      </c>
      <c r="AA25" s="45" t="e">
        <f t="shared" si="6"/>
        <v>#N/A</v>
      </c>
      <c r="AB25" s="45" t="e">
        <f t="shared" si="7"/>
        <v>#N/A</v>
      </c>
    </row>
    <row r="26" spans="1:28" ht="17.100000000000001" customHeight="1">
      <c r="A26" s="65"/>
      <c r="B26" s="64">
        <v>7406.28125</v>
      </c>
      <c r="C26" s="63">
        <v>32</v>
      </c>
      <c r="D26" s="62">
        <v>237000</v>
      </c>
      <c r="E26" s="62">
        <v>11100</v>
      </c>
      <c r="F26" s="60">
        <v>21.69</v>
      </c>
      <c r="G26" s="66"/>
      <c r="H26" s="58">
        <f t="shared" si="8"/>
        <v>1835.3815560894736</v>
      </c>
      <c r="I26" s="57">
        <f t="shared" si="0"/>
        <v>21.554886186297903</v>
      </c>
      <c r="J26" s="56">
        <f t="shared" si="1"/>
        <v>18.992984544190019</v>
      </c>
      <c r="K26" s="46"/>
      <c r="L26" s="55">
        <f t="shared" si="2"/>
        <v>7.5150076713475373</v>
      </c>
      <c r="M26" s="54">
        <f t="shared" si="3"/>
        <v>3.070602528031964</v>
      </c>
      <c r="N26" s="53"/>
      <c r="Y26" s="45">
        <f t="shared" si="4"/>
        <v>3.070602528031964</v>
      </c>
      <c r="Z26" s="45">
        <f t="shared" si="5"/>
        <v>7.5150076713475373</v>
      </c>
      <c r="AA26" s="45">
        <f t="shared" si="6"/>
        <v>21.554886186297903</v>
      </c>
      <c r="AB26" s="45">
        <f t="shared" si="7"/>
        <v>1835.3815560894736</v>
      </c>
    </row>
    <row r="27" spans="1:28" ht="17.100000000000001" customHeight="1">
      <c r="A27" s="65"/>
      <c r="B27" s="64">
        <v>7181.848484848485</v>
      </c>
      <c r="C27" s="63">
        <v>33</v>
      </c>
      <c r="D27" s="62">
        <v>237000</v>
      </c>
      <c r="E27" s="62">
        <v>11000</v>
      </c>
      <c r="F27" s="60">
        <v>20.59</v>
      </c>
      <c r="G27" s="66"/>
      <c r="H27" s="58">
        <f t="shared" si="8"/>
        <v>1763.7300238697644</v>
      </c>
      <c r="I27" s="57">
        <f t="shared" si="0"/>
        <v>20.456949113756039</v>
      </c>
      <c r="J27" s="56">
        <f t="shared" si="1"/>
        <v>19.208583608575115</v>
      </c>
      <c r="K27" s="46"/>
      <c r="L27" s="55">
        <f t="shared" si="2"/>
        <v>7.4751861771608663</v>
      </c>
      <c r="M27" s="54">
        <f t="shared" si="3"/>
        <v>3.0183226347301018</v>
      </c>
      <c r="N27" s="53"/>
      <c r="Y27" s="45">
        <f t="shared" si="4"/>
        <v>3.0183226347301018</v>
      </c>
      <c r="Z27" s="45">
        <f t="shared" si="5"/>
        <v>7.4751861771608663</v>
      </c>
      <c r="AA27" s="45">
        <f t="shared" si="6"/>
        <v>20.456949113756039</v>
      </c>
      <c r="AB27" s="45">
        <f t="shared" si="7"/>
        <v>1763.7300238697644</v>
      </c>
    </row>
    <row r="28" spans="1:28" ht="17.100000000000001" customHeight="1">
      <c r="A28" s="65"/>
      <c r="B28" s="64">
        <v>6970.6176470588234</v>
      </c>
      <c r="C28" s="63">
        <v>34</v>
      </c>
      <c r="D28" s="62">
        <v>237000</v>
      </c>
      <c r="E28" s="62">
        <v>11000</v>
      </c>
      <c r="F28" s="60">
        <v>19.68</v>
      </c>
      <c r="G28" s="66"/>
      <c r="H28" s="58" t="str">
        <f t="shared" si="8"/>
        <v/>
      </c>
      <c r="I28" s="57" t="str">
        <f t="shared" si="0"/>
        <v xml:space="preserve"> </v>
      </c>
      <c r="J28" s="56" t="str">
        <f t="shared" si="1"/>
        <v/>
      </c>
      <c r="K28" s="46"/>
      <c r="L28" s="55" t="str">
        <f t="shared" si="2"/>
        <v/>
      </c>
      <c r="M28" s="54" t="str">
        <f t="shared" si="3"/>
        <v/>
      </c>
      <c r="N28" s="53" t="s">
        <v>89</v>
      </c>
      <c r="Y28" s="45" t="e">
        <f t="shared" si="4"/>
        <v>#N/A</v>
      </c>
      <c r="Z28" s="45" t="e">
        <f t="shared" si="5"/>
        <v>#N/A</v>
      </c>
      <c r="AA28" s="45" t="e">
        <f t="shared" si="6"/>
        <v>#N/A</v>
      </c>
      <c r="AB28" s="45" t="e">
        <f t="shared" si="7"/>
        <v>#N/A</v>
      </c>
    </row>
    <row r="29" spans="1:28" ht="17.100000000000001" customHeight="1">
      <c r="A29" s="65"/>
      <c r="B29" s="64">
        <v>6771.4571428571426</v>
      </c>
      <c r="C29" s="63">
        <v>35</v>
      </c>
      <c r="D29" s="62">
        <v>237000</v>
      </c>
      <c r="E29" s="62">
        <v>11000</v>
      </c>
      <c r="F29" s="60"/>
      <c r="G29" s="66"/>
      <c r="H29" s="58" t="str">
        <f t="shared" si="8"/>
        <v/>
      </c>
      <c r="I29" s="57" t="str">
        <f t="shared" si="0"/>
        <v xml:space="preserve"> </v>
      </c>
      <c r="J29" s="56" t="str">
        <f t="shared" si="1"/>
        <v/>
      </c>
      <c r="K29" s="46"/>
      <c r="L29" s="55" t="str">
        <f t="shared" si="2"/>
        <v/>
      </c>
      <c r="M29" s="54" t="str">
        <f t="shared" si="3"/>
        <v/>
      </c>
      <c r="N29" s="53"/>
      <c r="Y29" s="45" t="e">
        <f t="shared" si="4"/>
        <v>#N/A</v>
      </c>
      <c r="Z29" s="45" t="e">
        <f t="shared" si="5"/>
        <v>#N/A</v>
      </c>
      <c r="AA29" s="45" t="e">
        <f t="shared" si="6"/>
        <v>#N/A</v>
      </c>
      <c r="AB29" s="45" t="e">
        <f t="shared" si="7"/>
        <v>#N/A</v>
      </c>
    </row>
    <row r="30" spans="1:28" ht="17.100000000000001" customHeight="1">
      <c r="A30" s="80" t="s">
        <v>98</v>
      </c>
      <c r="B30" s="94">
        <v>9081.1081081081084</v>
      </c>
      <c r="C30" s="79">
        <v>37</v>
      </c>
      <c r="D30" s="78">
        <v>336000</v>
      </c>
      <c r="E30" s="132"/>
      <c r="F30" s="60"/>
      <c r="G30" s="66"/>
      <c r="H30" s="58" t="str">
        <f t="shared" si="8"/>
        <v/>
      </c>
      <c r="I30" s="57" t="str">
        <f t="shared" si="0"/>
        <v xml:space="preserve"> </v>
      </c>
      <c r="J30" s="56" t="str">
        <f t="shared" si="1"/>
        <v/>
      </c>
      <c r="K30" s="46"/>
      <c r="L30" s="55" t="str">
        <f t="shared" si="2"/>
        <v/>
      </c>
      <c r="M30" s="54" t="str">
        <f t="shared" si="3"/>
        <v/>
      </c>
      <c r="N30" s="53"/>
      <c r="P30" s="73" t="s">
        <v>99</v>
      </c>
      <c r="Q30" s="72"/>
      <c r="Y30" s="45" t="e">
        <f t="shared" si="4"/>
        <v>#N/A</v>
      </c>
      <c r="Z30" s="45" t="e">
        <f t="shared" si="5"/>
        <v>#N/A</v>
      </c>
      <c r="AA30" s="45" t="e">
        <f t="shared" si="6"/>
        <v>#N/A</v>
      </c>
      <c r="AB30" s="45" t="e">
        <f t="shared" si="7"/>
        <v>#N/A</v>
      </c>
    </row>
    <row r="31" spans="1:28" ht="17.100000000000001" customHeight="1" thickBot="1">
      <c r="A31" s="65"/>
      <c r="B31" s="64">
        <v>8842.1315789473683</v>
      </c>
      <c r="C31" s="63">
        <v>38</v>
      </c>
      <c r="D31" s="62">
        <v>336000</v>
      </c>
      <c r="E31" s="61">
        <v>12800</v>
      </c>
      <c r="F31" s="60">
        <v>22.96</v>
      </c>
      <c r="G31" s="66"/>
      <c r="H31" s="58">
        <f t="shared" si="8"/>
        <v>1782.3266211813918</v>
      </c>
      <c r="I31" s="57">
        <f t="shared" si="0"/>
        <v>22.812368803672982</v>
      </c>
      <c r="J31" s="56">
        <f t="shared" si="1"/>
        <v>23.035444052235402</v>
      </c>
      <c r="K31" s="46"/>
      <c r="L31" s="55">
        <f t="shared" si="2"/>
        <v>7.4856748803382729</v>
      </c>
      <c r="M31" s="54">
        <f t="shared" si="3"/>
        <v>3.1273028802543035</v>
      </c>
      <c r="N31" s="53"/>
      <c r="P31" s="73" t="s">
        <v>100</v>
      </c>
      <c r="Q31" s="72"/>
      <c r="Y31" s="45">
        <f t="shared" si="4"/>
        <v>3.1273028802543035</v>
      </c>
      <c r="Z31" s="45">
        <f t="shared" si="5"/>
        <v>7.4856748803382729</v>
      </c>
      <c r="AA31" s="45">
        <f t="shared" si="6"/>
        <v>22.812368803672982</v>
      </c>
      <c r="AB31" s="45">
        <f t="shared" si="7"/>
        <v>1782.3266211813918</v>
      </c>
    </row>
    <row r="32" spans="1:28" ht="17.100000000000001" customHeight="1">
      <c r="A32" s="65"/>
      <c r="B32" s="64">
        <v>8615.4102564102559</v>
      </c>
      <c r="C32" s="63">
        <v>39</v>
      </c>
      <c r="D32" s="62">
        <v>336000</v>
      </c>
      <c r="E32" s="61">
        <v>12800</v>
      </c>
      <c r="F32" s="60">
        <v>22.42</v>
      </c>
      <c r="G32" s="66"/>
      <c r="H32" s="58">
        <f t="shared" si="8"/>
        <v>1736.6259385869973</v>
      </c>
      <c r="I32" s="57">
        <f t="shared" si="0"/>
        <v>22.274273802145856</v>
      </c>
      <c r="J32" s="56">
        <f t="shared" si="1"/>
        <v>23.432250682328355</v>
      </c>
      <c r="K32" s="46"/>
      <c r="L32" s="55">
        <f t="shared" si="2"/>
        <v>7.4596993939350122</v>
      </c>
      <c r="M32" s="54">
        <f t="shared" si="3"/>
        <v>3.1034323713504999</v>
      </c>
      <c r="N32" s="53"/>
      <c r="P32" s="71" t="s">
        <v>94</v>
      </c>
      <c r="Q32" s="70">
        <f>SLOPE(H9:H42,I9:I42)</f>
        <v>34.152949478081275</v>
      </c>
      <c r="Y32" s="45">
        <f t="shared" si="4"/>
        <v>3.1034323713504999</v>
      </c>
      <c r="Z32" s="45">
        <f t="shared" si="5"/>
        <v>7.4596993939350122</v>
      </c>
      <c r="AA32" s="45">
        <f t="shared" si="6"/>
        <v>22.274273802145856</v>
      </c>
      <c r="AB32" s="45">
        <f t="shared" si="7"/>
        <v>1736.6259385869973</v>
      </c>
    </row>
    <row r="33" spans="1:28" ht="17.100000000000001" customHeight="1">
      <c r="A33" s="65"/>
      <c r="B33" s="64">
        <v>8400.0249999999996</v>
      </c>
      <c r="C33" s="63">
        <v>40</v>
      </c>
      <c r="D33" s="62">
        <v>336000</v>
      </c>
      <c r="E33" s="61">
        <v>12800</v>
      </c>
      <c r="F33" s="60">
        <v>21.69</v>
      </c>
      <c r="G33" s="66"/>
      <c r="H33" s="58" t="str">
        <f t="shared" si="8"/>
        <v/>
      </c>
      <c r="I33" s="57" t="str">
        <f t="shared" si="0"/>
        <v xml:space="preserve"> </v>
      </c>
      <c r="J33" s="56" t="str">
        <f t="shared" si="1"/>
        <v/>
      </c>
      <c r="K33" s="46"/>
      <c r="L33" s="55" t="str">
        <f t="shared" si="2"/>
        <v/>
      </c>
      <c r="M33" s="54" t="str">
        <f t="shared" si="3"/>
        <v/>
      </c>
      <c r="N33" s="53" t="s">
        <v>89</v>
      </c>
      <c r="P33" s="69" t="s">
        <v>101</v>
      </c>
      <c r="Q33" s="68">
        <f>INTERCEPT(H9:H42,I9:I42)</f>
        <v>1035.9944196532515</v>
      </c>
      <c r="R33" s="67"/>
      <c r="Y33" s="45" t="e">
        <f t="shared" si="4"/>
        <v>#N/A</v>
      </c>
      <c r="Z33" s="45" t="e">
        <f t="shared" si="5"/>
        <v>#N/A</v>
      </c>
      <c r="AA33" s="45" t="e">
        <f t="shared" si="6"/>
        <v>#N/A</v>
      </c>
      <c r="AB33" s="45" t="e">
        <f t="shared" si="7"/>
        <v>#N/A</v>
      </c>
    </row>
    <row r="34" spans="1:28" ht="17.100000000000001" customHeight="1">
      <c r="A34" s="150"/>
      <c r="B34" s="152"/>
      <c r="C34" s="131"/>
      <c r="D34" s="153"/>
      <c r="E34" s="154"/>
      <c r="F34" s="60"/>
      <c r="G34" s="66"/>
      <c r="H34" s="58" t="str">
        <f t="shared" si="8"/>
        <v/>
      </c>
      <c r="I34" s="57" t="str">
        <f t="shared" si="0"/>
        <v xml:space="preserve"> </v>
      </c>
      <c r="J34" s="56" t="str">
        <f t="shared" si="1"/>
        <v/>
      </c>
      <c r="K34" s="46"/>
      <c r="L34" s="55" t="str">
        <f t="shared" si="2"/>
        <v/>
      </c>
      <c r="M34" s="54" t="str">
        <f t="shared" si="3"/>
        <v/>
      </c>
      <c r="N34" s="53"/>
      <c r="P34" s="233" t="s">
        <v>95</v>
      </c>
      <c r="Q34" s="234">
        <f>RSQ(H9:H42,I9:I42)</f>
        <v>0.91039289598746131</v>
      </c>
      <c r="Y34" s="45" t="e">
        <f t="shared" si="4"/>
        <v>#N/A</v>
      </c>
      <c r="Z34" s="45" t="e">
        <f t="shared" si="5"/>
        <v>#N/A</v>
      </c>
      <c r="AA34" s="45" t="e">
        <f t="shared" si="6"/>
        <v>#N/A</v>
      </c>
      <c r="AB34" s="45" t="e">
        <f t="shared" si="7"/>
        <v>#N/A</v>
      </c>
    </row>
    <row r="35" spans="1:28" ht="17.100000000000001" customHeight="1" thickBot="1">
      <c r="A35" s="150"/>
      <c r="B35" s="152"/>
      <c r="C35" s="131"/>
      <c r="D35" s="153"/>
      <c r="E35" s="154"/>
      <c r="F35" s="60"/>
      <c r="G35" s="66"/>
      <c r="H35" s="58" t="str">
        <f t="shared" si="8"/>
        <v/>
      </c>
      <c r="I35" s="57" t="str">
        <f t="shared" si="0"/>
        <v xml:space="preserve"> </v>
      </c>
      <c r="J35" s="56" t="str">
        <f t="shared" si="1"/>
        <v/>
      </c>
      <c r="K35" s="46"/>
      <c r="L35" s="55" t="str">
        <f t="shared" si="2"/>
        <v/>
      </c>
      <c r="M35" s="54" t="str">
        <f t="shared" si="3"/>
        <v/>
      </c>
      <c r="N35" s="53"/>
      <c r="P35" s="235"/>
      <c r="Q35" s="236"/>
      <c r="Y35" s="45" t="e">
        <f t="shared" si="4"/>
        <v>#N/A</v>
      </c>
      <c r="Z35" s="45" t="e">
        <f t="shared" si="5"/>
        <v>#N/A</v>
      </c>
      <c r="AA35" s="45" t="e">
        <f t="shared" si="6"/>
        <v>#N/A</v>
      </c>
      <c r="AB35" s="45" t="e">
        <f t="shared" si="7"/>
        <v>#N/A</v>
      </c>
    </row>
    <row r="36" spans="1:28" ht="17.100000000000001" customHeight="1">
      <c r="A36" s="150"/>
      <c r="B36" s="152"/>
      <c r="C36" s="131"/>
      <c r="D36" s="153"/>
      <c r="E36" s="154"/>
      <c r="F36" s="60"/>
      <c r="G36" s="66"/>
      <c r="H36" s="58" t="str">
        <f t="shared" si="8"/>
        <v/>
      </c>
      <c r="I36" s="57" t="str">
        <f t="shared" si="0"/>
        <v xml:space="preserve"> </v>
      </c>
      <c r="J36" s="56" t="str">
        <f t="shared" si="1"/>
        <v/>
      </c>
      <c r="K36" s="46"/>
      <c r="L36" s="55" t="str">
        <f t="shared" si="2"/>
        <v/>
      </c>
      <c r="M36" s="54" t="str">
        <f t="shared" si="3"/>
        <v/>
      </c>
      <c r="N36" s="53"/>
      <c r="Y36" s="45" t="e">
        <f t="shared" si="4"/>
        <v>#N/A</v>
      </c>
      <c r="Z36" s="45" t="e">
        <f t="shared" si="5"/>
        <v>#N/A</v>
      </c>
      <c r="AA36" s="45" t="e">
        <f t="shared" si="6"/>
        <v>#N/A</v>
      </c>
      <c r="AB36" s="45" t="e">
        <f t="shared" si="7"/>
        <v>#N/A</v>
      </c>
    </row>
    <row r="37" spans="1:28" ht="17.100000000000001" customHeight="1">
      <c r="A37" s="150"/>
      <c r="B37" s="152"/>
      <c r="C37" s="131"/>
      <c r="D37" s="153"/>
      <c r="E37" s="154"/>
      <c r="F37" s="60"/>
      <c r="G37" s="66"/>
      <c r="H37" s="58" t="str">
        <f t="shared" si="8"/>
        <v/>
      </c>
      <c r="I37" s="57" t="str">
        <f t="shared" si="0"/>
        <v xml:space="preserve"> </v>
      </c>
      <c r="J37" s="56" t="str">
        <f t="shared" si="1"/>
        <v/>
      </c>
      <c r="K37" s="46"/>
      <c r="L37" s="55" t="str">
        <f t="shared" si="2"/>
        <v/>
      </c>
      <c r="M37" s="54" t="str">
        <f t="shared" si="3"/>
        <v/>
      </c>
      <c r="N37" s="53"/>
      <c r="Y37" s="45" t="e">
        <f t="shared" si="4"/>
        <v>#N/A</v>
      </c>
      <c r="Z37" s="45" t="e">
        <f t="shared" si="5"/>
        <v>#N/A</v>
      </c>
      <c r="AA37" s="45" t="e">
        <f t="shared" si="6"/>
        <v>#N/A</v>
      </c>
      <c r="AB37" s="45" t="e">
        <f t="shared" si="7"/>
        <v>#N/A</v>
      </c>
    </row>
    <row r="38" spans="1:28" ht="17.100000000000001" customHeight="1">
      <c r="A38" s="150"/>
      <c r="B38" s="152"/>
      <c r="C38" s="131"/>
      <c r="D38" s="153"/>
      <c r="E38" s="154"/>
      <c r="F38" s="60"/>
      <c r="G38" s="66"/>
      <c r="H38" s="58" t="str">
        <f t="shared" si="8"/>
        <v/>
      </c>
      <c r="I38" s="57" t="str">
        <f t="shared" si="0"/>
        <v xml:space="preserve"> </v>
      </c>
      <c r="J38" s="56" t="str">
        <f t="shared" si="1"/>
        <v/>
      </c>
      <c r="K38" s="46"/>
      <c r="L38" s="55" t="str">
        <f t="shared" si="2"/>
        <v/>
      </c>
      <c r="M38" s="54" t="str">
        <f t="shared" si="3"/>
        <v/>
      </c>
      <c r="N38" s="53"/>
      <c r="Y38" s="45" t="e">
        <f t="shared" si="4"/>
        <v>#N/A</v>
      </c>
      <c r="Z38" s="45" t="e">
        <f t="shared" si="5"/>
        <v>#N/A</v>
      </c>
      <c r="AA38" s="45" t="e">
        <f t="shared" si="6"/>
        <v>#N/A</v>
      </c>
      <c r="AB38" s="45" t="e">
        <f t="shared" si="7"/>
        <v>#N/A</v>
      </c>
    </row>
    <row r="39" spans="1:28" ht="17.100000000000001" customHeight="1">
      <c r="A39" s="150"/>
      <c r="B39" s="152"/>
      <c r="C39" s="131"/>
      <c r="D39" s="153"/>
      <c r="E39" s="154"/>
      <c r="F39" s="60"/>
      <c r="G39" s="59"/>
      <c r="H39" s="58" t="str">
        <f t="shared" si="8"/>
        <v/>
      </c>
      <c r="I39" s="57" t="str">
        <f t="shared" si="0"/>
        <v xml:space="preserve"> </v>
      </c>
      <c r="J39" s="56" t="str">
        <f t="shared" si="1"/>
        <v/>
      </c>
      <c r="K39" s="46"/>
      <c r="L39" s="55" t="str">
        <f t="shared" si="2"/>
        <v/>
      </c>
      <c r="M39" s="54" t="str">
        <f t="shared" si="3"/>
        <v/>
      </c>
      <c r="N39" s="53"/>
      <c r="Y39" s="45" t="e">
        <f t="shared" si="4"/>
        <v>#N/A</v>
      </c>
      <c r="Z39" s="45" t="e">
        <f t="shared" si="5"/>
        <v>#N/A</v>
      </c>
      <c r="AA39" s="45" t="e">
        <f t="shared" si="6"/>
        <v>#N/A</v>
      </c>
      <c r="AB39" s="45" t="e">
        <f t="shared" si="7"/>
        <v>#N/A</v>
      </c>
    </row>
    <row r="40" spans="1:28" ht="17.100000000000001" customHeight="1">
      <c r="A40" s="150"/>
      <c r="B40" s="152"/>
      <c r="C40" s="131"/>
      <c r="D40" s="153"/>
      <c r="E40" s="154"/>
      <c r="F40" s="60"/>
      <c r="G40" s="59"/>
      <c r="H40" s="58" t="str">
        <f t="shared" si="8"/>
        <v/>
      </c>
      <c r="I40" s="57" t="str">
        <f t="shared" si="0"/>
        <v xml:space="preserve"> </v>
      </c>
      <c r="J40" s="56" t="str">
        <f t="shared" si="1"/>
        <v/>
      </c>
      <c r="K40" s="46"/>
      <c r="L40" s="55" t="str">
        <f t="shared" si="2"/>
        <v/>
      </c>
      <c r="M40" s="54" t="str">
        <f t="shared" si="3"/>
        <v/>
      </c>
      <c r="N40" s="53"/>
      <c r="Y40" s="45" t="e">
        <f t="shared" si="4"/>
        <v>#N/A</v>
      </c>
      <c r="Z40" s="45" t="e">
        <f t="shared" si="5"/>
        <v>#N/A</v>
      </c>
      <c r="AA40" s="45" t="e">
        <f t="shared" si="6"/>
        <v>#N/A</v>
      </c>
      <c r="AB40" s="45" t="e">
        <f t="shared" si="7"/>
        <v>#N/A</v>
      </c>
    </row>
    <row r="41" spans="1:28" ht="17.100000000000001" customHeight="1">
      <c r="A41" s="150"/>
      <c r="B41" s="152"/>
      <c r="C41" s="131"/>
      <c r="D41" s="153"/>
      <c r="E41" s="154"/>
      <c r="F41" s="60"/>
      <c r="G41" s="59"/>
      <c r="H41" s="58" t="str">
        <f t="shared" si="8"/>
        <v/>
      </c>
      <c r="I41" s="57" t="str">
        <f t="shared" si="0"/>
        <v xml:space="preserve"> </v>
      </c>
      <c r="J41" s="56" t="str">
        <f t="shared" si="1"/>
        <v/>
      </c>
      <c r="K41" s="46"/>
      <c r="L41" s="55" t="str">
        <f t="shared" si="2"/>
        <v/>
      </c>
      <c r="M41" s="54" t="str">
        <f t="shared" si="3"/>
        <v/>
      </c>
      <c r="N41" s="53"/>
      <c r="Y41" s="45" t="e">
        <f t="shared" si="4"/>
        <v>#N/A</v>
      </c>
      <c r="Z41" s="45" t="e">
        <f t="shared" si="5"/>
        <v>#N/A</v>
      </c>
      <c r="AA41" s="45" t="e">
        <f t="shared" si="6"/>
        <v>#N/A</v>
      </c>
      <c r="AB41" s="45" t="e">
        <f t="shared" si="7"/>
        <v>#N/A</v>
      </c>
    </row>
    <row r="42" spans="1:28" ht="17.100000000000001" customHeight="1">
      <c r="A42" s="150"/>
      <c r="B42" s="152"/>
      <c r="C42" s="131"/>
      <c r="D42" s="153"/>
      <c r="E42" s="154"/>
      <c r="F42" s="60"/>
      <c r="G42" s="59"/>
      <c r="H42" s="58" t="str">
        <f t="shared" si="8"/>
        <v/>
      </c>
      <c r="I42" s="57" t="str">
        <f t="shared" si="0"/>
        <v xml:space="preserve"> </v>
      </c>
      <c r="J42" s="56" t="str">
        <f t="shared" si="1"/>
        <v/>
      </c>
      <c r="K42" s="46"/>
      <c r="L42" s="55" t="str">
        <f t="shared" si="2"/>
        <v/>
      </c>
      <c r="M42" s="54" t="str">
        <f t="shared" si="3"/>
        <v/>
      </c>
      <c r="N42" s="53"/>
      <c r="Y42" s="45" t="e">
        <f t="shared" si="4"/>
        <v>#N/A</v>
      </c>
      <c r="Z42" s="45" t="e">
        <f t="shared" si="5"/>
        <v>#N/A</v>
      </c>
      <c r="AA42" s="45" t="e">
        <f t="shared" si="6"/>
        <v>#N/A</v>
      </c>
      <c r="AB42" s="45" t="e">
        <f t="shared" si="7"/>
        <v>#N/A</v>
      </c>
    </row>
    <row r="43" spans="1:28">
      <c r="B43" s="49"/>
      <c r="C43" s="48"/>
      <c r="D43" s="155"/>
      <c r="E43" s="156"/>
      <c r="F43" s="157"/>
      <c r="G43" s="47"/>
      <c r="H43" s="158"/>
      <c r="I43" s="159"/>
      <c r="J43" s="56"/>
      <c r="K43" s="46"/>
      <c r="M43" s="160"/>
      <c r="N43" s="46"/>
      <c r="Y43" s="45"/>
      <c r="Z43" s="45"/>
      <c r="AA43" s="45"/>
      <c r="AB43" s="45"/>
    </row>
    <row r="44" spans="1:28">
      <c r="B44" s="49"/>
      <c r="C44" s="48"/>
      <c r="D44" s="155"/>
      <c r="E44" s="156"/>
      <c r="F44" s="157"/>
      <c r="G44" s="47"/>
      <c r="H44" s="158"/>
      <c r="I44" s="159"/>
      <c r="J44" s="161"/>
      <c r="K44" s="46"/>
      <c r="L44" s="160"/>
      <c r="M44" s="160"/>
      <c r="N44" s="46"/>
      <c r="Y44" s="45"/>
      <c r="Z44" s="45"/>
      <c r="AA44" s="45"/>
      <c r="AB44" s="45"/>
    </row>
    <row r="45" spans="1:28">
      <c r="B45" s="49"/>
      <c r="C45" s="48"/>
      <c r="D45" s="155"/>
      <c r="E45" s="156"/>
      <c r="F45" s="157"/>
      <c r="G45" s="47"/>
      <c r="H45" s="158"/>
      <c r="I45" s="159"/>
      <c r="J45" s="161"/>
      <c r="K45" s="46"/>
      <c r="L45" s="160"/>
      <c r="M45" s="160"/>
      <c r="N45" s="46"/>
      <c r="W45" s="160"/>
      <c r="Y45" s="45"/>
      <c r="Z45" s="45"/>
      <c r="AA45" s="45"/>
      <c r="AB45" s="45"/>
    </row>
    <row r="46" spans="1:28" ht="18">
      <c r="B46" s="162"/>
      <c r="C46" s="163"/>
      <c r="D46" s="164"/>
      <c r="E46" s="165"/>
      <c r="F46" s="166"/>
      <c r="G46" s="167"/>
      <c r="H46" s="168"/>
      <c r="I46" s="169"/>
      <c r="J46" s="170"/>
      <c r="K46" s="171"/>
      <c r="L46" s="172"/>
      <c r="M46" s="172"/>
      <c r="Y46" s="45"/>
      <c r="Z46" s="45"/>
      <c r="AA46" s="45"/>
      <c r="AB46" s="45"/>
    </row>
    <row r="47" spans="1:28" ht="18">
      <c r="B47" s="162"/>
      <c r="C47" s="163"/>
      <c r="D47" s="164"/>
      <c r="E47" s="165"/>
      <c r="F47" s="166"/>
      <c r="G47" s="167"/>
      <c r="H47" s="168"/>
      <c r="I47" s="169"/>
      <c r="J47" s="170"/>
      <c r="K47" s="171"/>
      <c r="L47" s="172"/>
      <c r="M47" s="172"/>
      <c r="Y47" s="45"/>
      <c r="Z47" s="45"/>
      <c r="AA47" s="45"/>
      <c r="AB47" s="45"/>
    </row>
    <row r="48" spans="1:28">
      <c r="B48" s="49"/>
      <c r="C48" s="48"/>
      <c r="D48" s="155"/>
      <c r="E48" s="156"/>
      <c r="F48" s="157"/>
      <c r="G48" s="47"/>
      <c r="H48" s="158"/>
      <c r="I48" s="159"/>
      <c r="J48" s="161"/>
      <c r="K48" s="46"/>
      <c r="L48" s="160"/>
      <c r="M48" s="160"/>
      <c r="N48" s="46"/>
      <c r="Y48" s="45"/>
      <c r="Z48" s="45"/>
      <c r="AA48" s="45"/>
      <c r="AB48" s="45"/>
    </row>
    <row r="49" spans="4:28">
      <c r="D49" s="155"/>
      <c r="E49" s="156"/>
      <c r="F49" s="157"/>
      <c r="G49" s="47"/>
      <c r="H49" s="158"/>
      <c r="I49" s="159"/>
      <c r="J49" s="161"/>
      <c r="K49" s="46"/>
      <c r="L49" s="160"/>
      <c r="M49" s="160"/>
    </row>
    <row r="50" spans="4:28">
      <c r="D50" s="155"/>
      <c r="E50" s="156"/>
      <c r="F50" s="173"/>
      <c r="G50" s="47"/>
      <c r="H50" s="158"/>
      <c r="I50" s="159"/>
      <c r="J50" s="161"/>
      <c r="K50" s="46"/>
      <c r="L50" s="160"/>
      <c r="M50" s="160"/>
    </row>
    <row r="51" spans="4:28">
      <c r="D51" s="155"/>
      <c r="E51" s="156"/>
      <c r="F51" s="157"/>
      <c r="G51" s="47"/>
      <c r="H51" s="158"/>
      <c r="I51" s="159"/>
      <c r="J51" s="161"/>
      <c r="K51" s="46"/>
      <c r="L51" s="160"/>
      <c r="M51" s="160"/>
    </row>
    <row r="52" spans="4:28">
      <c r="D52" s="155"/>
      <c r="E52" s="156"/>
      <c r="F52" s="157"/>
      <c r="G52" s="47"/>
      <c r="H52" s="158"/>
      <c r="I52" s="159"/>
      <c r="J52" s="161"/>
      <c r="K52" s="46"/>
      <c r="L52" s="160"/>
      <c r="M52" s="160"/>
    </row>
    <row r="53" spans="4:28">
      <c r="D53" s="155"/>
      <c r="E53" s="156"/>
      <c r="F53" s="157"/>
      <c r="G53" s="47"/>
      <c r="H53" s="158"/>
      <c r="I53" s="159"/>
      <c r="J53" s="161"/>
      <c r="K53" s="46"/>
      <c r="L53" s="160"/>
      <c r="M53" s="160"/>
      <c r="Y53" s="45"/>
      <c r="Z53" s="45"/>
      <c r="AA53" s="45"/>
      <c r="AB53" s="45"/>
    </row>
    <row r="54" spans="4:28">
      <c r="D54" s="155"/>
      <c r="E54" s="156"/>
      <c r="F54" s="157"/>
      <c r="G54" s="47"/>
      <c r="H54" s="158"/>
      <c r="I54" s="159"/>
      <c r="J54" s="161"/>
      <c r="K54" s="46"/>
      <c r="L54" s="160"/>
      <c r="M54" s="160"/>
      <c r="Y54" s="45"/>
      <c r="Z54" s="45"/>
      <c r="AA54" s="45"/>
      <c r="AB54" s="45"/>
    </row>
    <row r="55" spans="4:28">
      <c r="N55" s="46"/>
      <c r="Y55" s="45"/>
      <c r="Z55" s="45"/>
      <c r="AA55" s="45"/>
      <c r="AB55" s="45"/>
    </row>
    <row r="56" spans="4:28">
      <c r="Y56" s="45"/>
      <c r="Z56" s="45"/>
      <c r="AA56" s="45"/>
      <c r="AB56" s="45"/>
    </row>
    <row r="57" spans="4:28">
      <c r="Y57" s="45"/>
      <c r="Z57" s="45"/>
      <c r="AA57" s="45"/>
      <c r="AB57" s="45"/>
    </row>
    <row r="58" spans="4:28">
      <c r="Y58" s="45"/>
      <c r="Z58" s="45"/>
      <c r="AA58" s="45"/>
      <c r="AB58" s="45"/>
    </row>
  </sheetData>
  <mergeCells count="16">
    <mergeCell ref="P18:P19"/>
    <mergeCell ref="Q18:Q19"/>
    <mergeCell ref="P34:P35"/>
    <mergeCell ref="Q34:Q35"/>
    <mergeCell ref="G7:G8"/>
    <mergeCell ref="H7:I7"/>
    <mergeCell ref="J7:J8"/>
    <mergeCell ref="K7:K8"/>
    <mergeCell ref="L7:M7"/>
    <mergeCell ref="N7:N8"/>
    <mergeCell ref="F7:F8"/>
    <mergeCell ref="A7:A8"/>
    <mergeCell ref="B7:B8"/>
    <mergeCell ref="C7:C8"/>
    <mergeCell ref="D7:D8"/>
    <mergeCell ref="E7:E8"/>
  </mergeCells>
  <pageMargins left="0.7" right="0.7" top="0.78740157499999996" bottom="0.78740157499999996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2005B-8052-407E-8AC4-9DB39235CAE7}">
  <dimension ref="A1:Q1838"/>
  <sheetViews>
    <sheetView zoomScaleNormal="100" zoomScalePageLayoutView="80" workbookViewId="0">
      <selection activeCell="L19" sqref="L19"/>
    </sheetView>
  </sheetViews>
  <sheetFormatPr defaultColWidth="10.85546875" defaultRowHeight="14.45"/>
  <cols>
    <col min="1" max="1" width="10.85546875" style="2"/>
    <col min="2" max="2" width="4.28515625" customWidth="1"/>
    <col min="5" max="5" width="11.28515625" style="2" customWidth="1"/>
    <col min="6" max="6" width="10.85546875" style="2"/>
    <col min="9" max="10" width="10.85546875" style="110"/>
    <col min="11" max="11" width="7.28515625" customWidth="1"/>
    <col min="17" max="17" width="12.7109375" customWidth="1"/>
  </cols>
  <sheetData>
    <row r="1" spans="1:12" ht="25.9">
      <c r="A1" s="123" t="s">
        <v>102</v>
      </c>
    </row>
    <row r="2" spans="1:12">
      <c r="A2"/>
      <c r="I2"/>
    </row>
    <row r="3" spans="1:12" ht="29.45" thickBot="1">
      <c r="A3" s="174" t="s">
        <v>69</v>
      </c>
      <c r="B3" s="175" t="s">
        <v>70</v>
      </c>
      <c r="C3" s="176" t="s">
        <v>71</v>
      </c>
      <c r="D3" s="176" t="s">
        <v>73</v>
      </c>
      <c r="E3" s="122" t="s">
        <v>103</v>
      </c>
      <c r="F3" s="196" t="s">
        <v>104</v>
      </c>
      <c r="G3" s="47"/>
      <c r="H3" s="120" t="s">
        <v>85</v>
      </c>
      <c r="I3" s="120" t="s">
        <v>75</v>
      </c>
      <c r="J3"/>
    </row>
    <row r="4" spans="1:12">
      <c r="A4" s="134" t="s">
        <v>105</v>
      </c>
      <c r="B4" s="135"/>
      <c r="C4" s="136"/>
      <c r="D4" s="51"/>
      <c r="E4" s="197" t="e">
        <f>I4*'IM CALIBRATION'!$Q$17</f>
        <v>#VALUE!</v>
      </c>
      <c r="F4" s="111" t="e">
        <f>(H4*'IM CALIBRATION'!$Q$32+'IM CALIBRATION'!$Q$33)*ABS(B4)*(1/'CCS figures 3b table 1 9a'!C4+1/'IM CALIBRATION'!$D$5)^0.5</f>
        <v>#VALUE!</v>
      </c>
      <c r="G4" s="41"/>
      <c r="H4" s="56" t="e">
        <f>D4-0.001*'IM CALIBRATION'!$D$4*A4^0.5</f>
        <v>#VALUE!</v>
      </c>
      <c r="I4" s="56" t="e">
        <f>H4^'IM CALIBRATION'!$Q$15*ABS(B4)*(1/'CCS figures 3b table 1 9a'!C4+1/'IM CALIBRATION'!$D$5)^0.5</f>
        <v>#VALUE!</v>
      </c>
      <c r="K4" s="119"/>
      <c r="L4" s="105" t="s">
        <v>55</v>
      </c>
    </row>
    <row r="5" spans="1:12">
      <c r="A5" s="117">
        <v>2195</v>
      </c>
      <c r="B5" s="50">
        <v>7</v>
      </c>
      <c r="C5" s="116">
        <v>15680</v>
      </c>
      <c r="D5" s="51">
        <v>8.3840000000000003</v>
      </c>
      <c r="E5" s="112">
        <f>I5*'IM CALIBRATION'!$Q$17</f>
        <v>1647.3193349418564</v>
      </c>
      <c r="F5" s="111">
        <f>(H5*'IM CALIBRATION'!$Q$32+'IM CALIBRATION'!$Q$33)*ABS(B5)*(1/'CCS figures 3b table 1 9a'!C5+1/'IM CALIBRATION'!$D$5)^0.5</f>
        <v>1747.5167384540016</v>
      </c>
      <c r="G5" t="s">
        <v>6</v>
      </c>
      <c r="H5" s="56">
        <f>D5-0.001*'IM CALIBRATION'!$D$4*A5^0.5</f>
        <v>8.3104442014522313</v>
      </c>
      <c r="I5" s="56">
        <f>H5^'IM CALIBRATION'!$Q$15*ABS(B5)*(1/'CCS figures 3b table 1 9a'!C5+1/'IM CALIBRATION'!$D$5)^0.5</f>
        <v>2.9150058655002518</v>
      </c>
      <c r="K5" s="105" t="s">
        <v>60</v>
      </c>
      <c r="L5" s="105" t="s">
        <v>61</v>
      </c>
    </row>
    <row r="6" spans="1:12">
      <c r="A6" s="117">
        <v>2560</v>
      </c>
      <c r="B6" s="86">
        <v>6</v>
      </c>
      <c r="C6" s="116">
        <v>15680</v>
      </c>
      <c r="D6" s="51">
        <v>10.023999999999999</v>
      </c>
      <c r="E6" s="112">
        <f>I6*'IM CALIBRATION'!$Q$17</f>
        <v>1509.6849467342397</v>
      </c>
      <c r="F6" s="111">
        <f>(H6*'IM CALIBRATION'!$Q$32+'IM CALIBRATION'!$Q$33)*ABS(B6)*(1/'CCS figures 3b table 1 9a'!C6+1/'IM CALIBRATION'!$D$5)^0.5</f>
        <v>1561.2105552471653</v>
      </c>
      <c r="G6" t="s">
        <v>6</v>
      </c>
      <c r="H6" s="56">
        <f>D6-0.001*'IM CALIBRATION'!$D$4*A6^0.5</f>
        <v>9.944563585176569</v>
      </c>
      <c r="I6" s="56">
        <f>H6^'IM CALIBRATION'!$Q$15*ABS(B6)*(1/'CCS figures 3b table 1 9a'!C6+1/'IM CALIBRATION'!$D$5)^0.5</f>
        <v>2.6714556075692952</v>
      </c>
      <c r="K6" s="96" t="s">
        <v>64</v>
      </c>
      <c r="L6" s="96" t="s">
        <v>65</v>
      </c>
    </row>
    <row r="7" spans="1:12">
      <c r="A7" s="117">
        <v>3070</v>
      </c>
      <c r="B7" s="86">
        <v>5</v>
      </c>
      <c r="C7" s="116">
        <v>15680</v>
      </c>
      <c r="D7" s="51">
        <v>13.122</v>
      </c>
      <c r="E7" s="112">
        <f>I7*'IM CALIBRATION'!$Q$17</f>
        <v>1391.571369344884</v>
      </c>
      <c r="F7" s="111">
        <f>(H7*'IM CALIBRATION'!$Q$32+'IM CALIBRATION'!$Q$33)*ABS(B7)*(1/'CCS figures 3b table 1 9a'!C7+1/'IM CALIBRATION'!$D$5)^0.5</f>
        <v>1400.831160593752</v>
      </c>
      <c r="G7" t="s">
        <v>6</v>
      </c>
      <c r="H7" s="56">
        <f>D7-0.001*'IM CALIBRATION'!$D$4*A7^0.5</f>
        <v>13.035010098287215</v>
      </c>
      <c r="I7" s="56">
        <f>H7^'IM CALIBRATION'!$Q$15*ABS(B7)*(1/'CCS figures 3b table 1 9a'!C7+1/'IM CALIBRATION'!$D$5)^0.5</f>
        <v>2.4624483048672103</v>
      </c>
      <c r="K7" s="96" t="s">
        <v>106</v>
      </c>
      <c r="L7" s="96" t="s">
        <v>107</v>
      </c>
    </row>
    <row r="8" spans="1:12">
      <c r="A8" s="117">
        <v>3070</v>
      </c>
      <c r="B8" s="86">
        <v>10</v>
      </c>
      <c r="C8" s="116">
        <v>31363</v>
      </c>
      <c r="D8" s="51">
        <v>9.8420000000000005</v>
      </c>
      <c r="E8" s="112">
        <f>I8*'IM CALIBRATION'!$Q$17</f>
        <v>2497.0457792685038</v>
      </c>
      <c r="F8" s="111">
        <f>(H8*'IM CALIBRATION'!$Q$32+'IM CALIBRATION'!$Q$33)*ABS(B8)*(1/'CCS figures 3b table 1 9a'!C8+1/'IM CALIBRATION'!$D$5)^0.5</f>
        <v>2588.6178660537262</v>
      </c>
      <c r="G8" t="s">
        <v>10</v>
      </c>
      <c r="H8" s="56">
        <f>D8-0.001*'IM CALIBRATION'!$D$4*A8^0.5</f>
        <v>9.7550100982872152</v>
      </c>
      <c r="I8" s="56">
        <f>H8^'IM CALIBRATION'!$Q$15*ABS(B8)*(1/'CCS figures 3b table 1 9a'!C8+1/'IM CALIBRATION'!$D$5)^0.5</f>
        <v>4.4186351356382589</v>
      </c>
      <c r="K8" s="92" t="s">
        <v>85</v>
      </c>
      <c r="L8" s="92" t="s">
        <v>86</v>
      </c>
    </row>
    <row r="9" spans="1:12">
      <c r="A9" s="117">
        <v>3425</v>
      </c>
      <c r="B9" s="86">
        <v>9</v>
      </c>
      <c r="C9" s="116">
        <v>31363</v>
      </c>
      <c r="D9" s="51">
        <v>10.935</v>
      </c>
      <c r="E9" s="112">
        <f>I9*'IM CALIBRATION'!$Q$17</f>
        <v>2337.6810696730918</v>
      </c>
      <c r="F9" s="111">
        <f>(H9*'IM CALIBRATION'!$Q$32+'IM CALIBRATION'!$Q$33)*ABS(B9)*(1/'CCS figures 3b table 1 9a'!C9+1/'IM CALIBRATION'!$D$5)^0.5</f>
        <v>2392.9910749761211</v>
      </c>
      <c r="G9" t="s">
        <v>10</v>
      </c>
      <c r="H9" s="56">
        <f>D9-0.001*'IM CALIBRATION'!$D$4*A9^0.5</f>
        <v>10.843118105700851</v>
      </c>
      <c r="I9" s="56">
        <f>H9^'IM CALIBRATION'!$Q$15*ABS(B9)*(1/'CCS figures 3b table 1 9a'!C9+1/'IM CALIBRATION'!$D$5)^0.5</f>
        <v>4.1366320938656891</v>
      </c>
      <c r="K9" s="92" t="s">
        <v>75</v>
      </c>
      <c r="L9" s="92" t="s">
        <v>88</v>
      </c>
    </row>
    <row r="10" spans="1:12">
      <c r="A10" s="117">
        <v>3860</v>
      </c>
      <c r="B10" s="86">
        <v>8</v>
      </c>
      <c r="C10" s="116">
        <v>31363</v>
      </c>
      <c r="D10" s="51">
        <v>13.122</v>
      </c>
      <c r="E10" s="112">
        <f>I10*'IM CALIBRATION'!$Q$17</f>
        <v>2224.8500366881763</v>
      </c>
      <c r="F10" s="111">
        <f>(H10*'IM CALIBRATION'!$Q$32+'IM CALIBRATION'!$Q$33)*ABS(B10)*(1/'CCS figures 3b table 1 9a'!C10+1/'IM CALIBRATION'!$D$5)^0.5</f>
        <v>2239.7856150032089</v>
      </c>
      <c r="G10" t="s">
        <v>10</v>
      </c>
      <c r="H10" s="56">
        <f>D10-0.001*'IM CALIBRATION'!$D$4*A10^0.5</f>
        <v>13.024457629719183</v>
      </c>
      <c r="I10" s="56">
        <f>H10^'IM CALIBRATION'!$Q$15*ABS(B10)*(1/'CCS figures 3b table 1 9a'!C10+1/'IM CALIBRATION'!$D$5)^0.5</f>
        <v>3.9369724917563689</v>
      </c>
      <c r="K10" s="92" t="s">
        <v>108</v>
      </c>
      <c r="L10" s="44" t="s">
        <v>109</v>
      </c>
    </row>
    <row r="11" spans="1:12">
      <c r="A11" s="117">
        <v>4223</v>
      </c>
      <c r="B11" s="50">
        <v>11</v>
      </c>
      <c r="C11" s="116">
        <v>47040</v>
      </c>
      <c r="D11" s="51">
        <v>12.211</v>
      </c>
      <c r="E11" s="112">
        <f>I11*'IM CALIBRATION'!$Q$17</f>
        <v>2976.7505858379732</v>
      </c>
      <c r="F11" s="111">
        <f>(H11*'IM CALIBRATION'!$Q$32+'IM CALIBRATION'!$Q$33)*ABS(B11)*(1/'CCS figures 3b table 1 9a'!C11+1/'IM CALIBRATION'!$D$5)^0.5</f>
        <v>3014.2312333001655</v>
      </c>
      <c r="G11" t="s">
        <v>46</v>
      </c>
      <c r="H11" s="56">
        <f>D11-0.001*'IM CALIBRATION'!$D$4*A11^0.5</f>
        <v>12.108974156705274</v>
      </c>
      <c r="I11" s="56">
        <f>H11^'IM CALIBRATION'!$Q$15*ABS(B11)*(1/'CCS figures 3b table 1 9a'!C11+1/'IM CALIBRATION'!$D$5)^0.5</f>
        <v>5.2674944279430038</v>
      </c>
    </row>
    <row r="12" spans="1:12">
      <c r="A12" s="117">
        <v>4653</v>
      </c>
      <c r="B12" s="86">
        <v>10</v>
      </c>
      <c r="C12" s="116">
        <v>47040</v>
      </c>
      <c r="D12" s="186">
        <v>14.398</v>
      </c>
      <c r="E12" s="112">
        <f>I12*'IM CALIBRATION'!$Q$17</f>
        <v>2878.4955696124252</v>
      </c>
      <c r="F12" s="111">
        <f>(H12*'IM CALIBRATION'!$Q$32+'IM CALIBRATION'!$Q$33)*ABS(B12)*(1/'CCS figures 3b table 1 9a'!C12+1/'IM CALIBRATION'!$D$5)^0.5</f>
        <v>2881.0805464304271</v>
      </c>
      <c r="G12" t="s">
        <v>46</v>
      </c>
      <c r="H12" s="56">
        <f>D12-0.001*'IM CALIBRATION'!$D$4*A12^0.5</f>
        <v>14.290905743851502</v>
      </c>
      <c r="I12" s="56">
        <f>H12^'IM CALIBRATION'!$Q$15*ABS(B12)*(1/'CCS figures 3b table 1 9a'!C12+1/'IM CALIBRATION'!$D$5)^0.5</f>
        <v>5.093627744940461</v>
      </c>
      <c r="K12" t="s">
        <v>110</v>
      </c>
    </row>
    <row r="13" spans="1:12">
      <c r="A13" s="117">
        <v>4778</v>
      </c>
      <c r="B13" s="86">
        <v>13</v>
      </c>
      <c r="C13" s="116">
        <v>62720</v>
      </c>
      <c r="D13" s="51">
        <v>12.94</v>
      </c>
      <c r="E13" s="112">
        <f>I13*'IM CALIBRATION'!$Q$17</f>
        <v>3594.5217215804869</v>
      </c>
      <c r="F13" s="111">
        <f>(H13*'IM CALIBRATION'!$Q$32+'IM CALIBRATION'!$Q$33)*ABS(B13)*(1/'CCS figures 3b table 1 9a'!C13+1/'IM CALIBRATION'!$D$5)^0.5</f>
        <v>3622.6441427034852</v>
      </c>
      <c r="G13" t="s">
        <v>111</v>
      </c>
      <c r="H13" s="56">
        <f>D13-0.001*'IM CALIBRATION'!$D$4*A13^0.5</f>
        <v>12.831476766542826</v>
      </c>
      <c r="I13" s="56">
        <f>H13^'IM CALIBRATION'!$Q$15*ABS(B13)*(1/'CCS figures 3b table 1 9a'!C13+1/'IM CALIBRATION'!$D$5)^0.5</f>
        <v>6.360668317199722</v>
      </c>
      <c r="K13" t="s">
        <v>112</v>
      </c>
    </row>
    <row r="14" spans="1:12">
      <c r="A14" s="117">
        <v>5187</v>
      </c>
      <c r="B14" s="50">
        <v>12</v>
      </c>
      <c r="C14" s="116">
        <v>62720</v>
      </c>
      <c r="D14" s="51">
        <v>14.762</v>
      </c>
      <c r="E14" s="112">
        <f>I14*'IM CALIBRATION'!$Q$17</f>
        <v>3485.9362965986138</v>
      </c>
      <c r="F14" s="111">
        <f>(H14*'IM CALIBRATION'!$Q$32+'IM CALIBRATION'!$Q$33)*ABS(B14)*(1/'CCS figures 3b table 1 9a'!C14+1/'IM CALIBRATION'!$D$5)^0.5</f>
        <v>3484.7750941570398</v>
      </c>
      <c r="G14" t="s">
        <v>111</v>
      </c>
      <c r="H14" s="56">
        <f>D14-0.001*'IM CALIBRATION'!$D$4*A14^0.5</f>
        <v>14.648927296397407</v>
      </c>
      <c r="I14" s="56">
        <f>H14^'IM CALIBRATION'!$Q$15*ABS(B14)*(1/'CCS figures 3b table 1 9a'!C14+1/'IM CALIBRATION'!$D$5)^0.5</f>
        <v>6.1685215099498878</v>
      </c>
      <c r="J14"/>
    </row>
    <row r="15" spans="1:12">
      <c r="A15" s="117">
        <v>5180</v>
      </c>
      <c r="B15" s="86">
        <v>18</v>
      </c>
      <c r="C15" s="116">
        <v>94080</v>
      </c>
      <c r="D15" s="51">
        <v>13.122</v>
      </c>
      <c r="E15" s="112">
        <f>I15*'IM CALIBRATION'!$Q$17</f>
        <v>5002.2102259951844</v>
      </c>
      <c r="F15" s="111">
        <f>(H15*'IM CALIBRATION'!$Q$32+'IM CALIBRATION'!$Q$33)*ABS(B15)*(1/'CCS figures 3b table 1 9a'!C15+1/'IM CALIBRATION'!$D$5)^0.5</f>
        <v>5036.2234332723856</v>
      </c>
      <c r="G15" t="s">
        <v>19</v>
      </c>
      <c r="H15" s="56">
        <f>D15-0.001*'IM CALIBRATION'!$D$4*A15^0.5</f>
        <v>13.009003619526995</v>
      </c>
      <c r="I15" s="56">
        <f>H15^'IM CALIBRATION'!$Q$15*ABS(B15)*(1/'CCS figures 3b table 1 9a'!C15+1/'IM CALIBRATION'!$D$5)^0.5</f>
        <v>8.8516366195361691</v>
      </c>
      <c r="J15"/>
    </row>
    <row r="16" spans="1:12">
      <c r="A16" s="117">
        <v>5492</v>
      </c>
      <c r="B16" s="86">
        <v>17</v>
      </c>
      <c r="C16" s="116">
        <v>94080</v>
      </c>
      <c r="D16" s="51">
        <v>13.669</v>
      </c>
      <c r="E16" s="112">
        <f>I16*'IM CALIBRATION'!$Q$17</f>
        <v>4796.9459483309438</v>
      </c>
      <c r="F16" s="111">
        <f>(H16*'IM CALIBRATION'!$Q$32+'IM CALIBRATION'!$Q$33)*ABS(B16)*(1/'CCS figures 3b table 1 9a'!C16+1/'IM CALIBRATION'!$D$5)^0.5</f>
        <v>4816.092735030471</v>
      </c>
      <c r="G16" t="s">
        <v>19</v>
      </c>
      <c r="H16" s="56">
        <f>D16-0.001*'IM CALIBRATION'!$D$4*A16^0.5</f>
        <v>13.552650394070286</v>
      </c>
      <c r="I16" s="56">
        <f>H16^'IM CALIBRATION'!$Q$15*ABS(B16)*(1/'CCS figures 3b table 1 9a'!C16+1/'IM CALIBRATION'!$D$5)^0.5</f>
        <v>8.4884122217662892</v>
      </c>
      <c r="J16"/>
    </row>
    <row r="17" spans="1:17">
      <c r="A17" s="117">
        <v>5850</v>
      </c>
      <c r="B17" s="86">
        <v>16</v>
      </c>
      <c r="C17" s="116">
        <v>94080</v>
      </c>
      <c r="D17" s="51">
        <v>14.944000000000001</v>
      </c>
      <c r="E17" s="112">
        <f>I17*'IM CALIBRATION'!$Q$17</f>
        <v>4668.1833154477135</v>
      </c>
      <c r="F17" s="111">
        <f>(H17*'IM CALIBRATION'!$Q$32+'IM CALIBRATION'!$Q$33)*ABS(B17)*(1/'CCS figures 3b table 1 9a'!C17+1/'IM CALIBRATION'!$D$5)^0.5</f>
        <v>4664.0950022458528</v>
      </c>
      <c r="G17" t="s">
        <v>19</v>
      </c>
      <c r="H17" s="56">
        <f>D17-0.001*'IM CALIBRATION'!$D$4*A17^0.5</f>
        <v>14.823918090454891</v>
      </c>
      <c r="I17" s="56">
        <f>H17^'IM CALIBRATION'!$Q$15*ABS(B17)*(1/'CCS figures 3b table 1 9a'!C17+1/'IM CALIBRATION'!$D$5)^0.5</f>
        <v>8.2605609350422622</v>
      </c>
      <c r="J17"/>
    </row>
    <row r="18" spans="1:17">
      <c r="A18" s="117">
        <v>6251</v>
      </c>
      <c r="B18" s="50">
        <v>15</v>
      </c>
      <c r="C18" s="116">
        <v>94080</v>
      </c>
      <c r="D18" s="51">
        <v>16.766999999999999</v>
      </c>
      <c r="E18" s="112">
        <f>I18*'IM CALIBRATION'!$Q$17</f>
        <v>4569.3290212344418</v>
      </c>
      <c r="F18" s="111">
        <f>(H18*'IM CALIBRATION'!$Q$32+'IM CALIBRATION'!$Q$33)*ABS(B18)*(1/'CCS figures 3b table 1 9a'!C18+1/'IM CALIBRATION'!$D$5)^0.5</f>
        <v>4548.7162740965969</v>
      </c>
      <c r="G18" t="s">
        <v>19</v>
      </c>
      <c r="H18" s="56">
        <f>D18-0.001*'IM CALIBRATION'!$D$4*A18^0.5</f>
        <v>16.642870672683689</v>
      </c>
      <c r="I18" s="56">
        <f>H18^'IM CALIBRATION'!$Q$15*ABS(B18)*(1/'CCS figures 3b table 1 9a'!C18+1/'IM CALIBRATION'!$D$5)^0.5</f>
        <v>8.0856338026100154</v>
      </c>
      <c r="J18"/>
    </row>
    <row r="19" spans="1:17">
      <c r="A19" s="117">
        <v>6703</v>
      </c>
      <c r="B19" s="86">
        <v>14</v>
      </c>
      <c r="C19" s="116">
        <v>94080</v>
      </c>
      <c r="D19" s="51"/>
      <c r="E19" s="197" t="e">
        <f>I19*'IM CALIBRATION'!$Q$17</f>
        <v>#NUM!</v>
      </c>
      <c r="F19" s="111">
        <f>(H19*'IM CALIBRATION'!$Q$32+'IM CALIBRATION'!$Q$33)*ABS(B19)*(1/'CCS figures 3b table 1 9a'!C19+1/'IM CALIBRATION'!$D$5)^0.5</f>
        <v>2729.7749262772791</v>
      </c>
      <c r="G19" t="s">
        <v>19</v>
      </c>
      <c r="H19" s="56">
        <f>D19-0.001*'IM CALIBRATION'!$D$4*A19^0.5</f>
        <v>-0.1285388062026406</v>
      </c>
      <c r="I19" s="56" t="e">
        <f>H19^'IM CALIBRATION'!$Q$15*ABS(B19)*(1/'CCS figures 3b table 1 9a'!C19+1/'IM CALIBRATION'!$D$5)^0.5</f>
        <v>#NUM!</v>
      </c>
      <c r="J19"/>
    </row>
    <row r="20" spans="1:17">
      <c r="A20" s="117" t="s">
        <v>113</v>
      </c>
      <c r="B20" s="86"/>
      <c r="C20" s="116"/>
      <c r="D20" s="51"/>
      <c r="E20" s="197" t="e">
        <f>I20*'IM CALIBRATION'!$Q$17</f>
        <v>#VALUE!</v>
      </c>
      <c r="F20" s="111" t="e">
        <f>(H20*'IM CALIBRATION'!$Q$32+'IM CALIBRATION'!$Q$33)*ABS(B20)*(1/'CCS figures 3b table 1 9a'!C20+1/'IM CALIBRATION'!$D$5)^0.5</f>
        <v>#VALUE!</v>
      </c>
      <c r="H20" s="56" t="e">
        <f>D20-0.001*'IM CALIBRATION'!$D$4*A20^0.5</f>
        <v>#VALUE!</v>
      </c>
      <c r="I20" s="56" t="e">
        <f>H20^'IM CALIBRATION'!$Q$15*ABS(B20)*(1/'CCS figures 3b table 1 9a'!C20+1/'IM CALIBRATION'!$D$5)^0.5</f>
        <v>#VALUE!</v>
      </c>
      <c r="J20"/>
      <c r="N20" s="47"/>
    </row>
    <row r="21" spans="1:17">
      <c r="A21" s="117">
        <v>2195</v>
      </c>
      <c r="B21" s="50">
        <v>7</v>
      </c>
      <c r="C21" s="116">
        <v>15680</v>
      </c>
      <c r="D21" s="51">
        <v>8.3840000000000003</v>
      </c>
      <c r="E21" s="112">
        <f>I21*'IM CALIBRATION'!$Q$17</f>
        <v>1647.3193349418564</v>
      </c>
      <c r="F21" s="111">
        <f>(H21*'IM CALIBRATION'!$Q$32+'IM CALIBRATION'!$Q$33)*ABS(B21)*(1/'CCS figures 3b table 1 9a'!C21+1/'IM CALIBRATION'!$D$5)^0.5</f>
        <v>1747.5167384540016</v>
      </c>
      <c r="G21" t="s">
        <v>6</v>
      </c>
      <c r="H21" s="56">
        <f>D21-0.001*'IM CALIBRATION'!$D$4*A21^0.5</f>
        <v>8.3104442014522313</v>
      </c>
      <c r="I21" s="56">
        <f>H21^'IM CALIBRATION'!$Q$15*ABS(B21)*(1/'CCS figures 3b table 1 9a'!C21+1/'IM CALIBRATION'!$D$5)^0.5</f>
        <v>2.9150058655002518</v>
      </c>
      <c r="J21"/>
    </row>
    <row r="22" spans="1:17">
      <c r="A22" s="117">
        <v>2560</v>
      </c>
      <c r="B22" s="86">
        <v>6</v>
      </c>
      <c r="C22" s="116">
        <v>15680</v>
      </c>
      <c r="D22" s="51">
        <v>10.023999999999999</v>
      </c>
      <c r="E22" s="112">
        <f>I22*'IM CALIBRATION'!$Q$17</f>
        <v>1509.6849467342397</v>
      </c>
      <c r="F22" s="111">
        <f>(H22*'IM CALIBRATION'!$Q$32+'IM CALIBRATION'!$Q$33)*ABS(B22)*(1/'CCS figures 3b table 1 9a'!C22+1/'IM CALIBRATION'!$D$5)^0.5</f>
        <v>1561.2105552471653</v>
      </c>
      <c r="G22" t="s">
        <v>6</v>
      </c>
      <c r="H22" s="56">
        <f>D22-0.001*'IM CALIBRATION'!$D$4*A22^0.5</f>
        <v>9.944563585176569</v>
      </c>
      <c r="I22" s="56">
        <f>H22^'IM CALIBRATION'!$Q$15*ABS(B22)*(1/'CCS figures 3b table 1 9a'!C22+1/'IM CALIBRATION'!$D$5)^0.5</f>
        <v>2.6714556075692952</v>
      </c>
      <c r="J22"/>
    </row>
    <row r="23" spans="1:17">
      <c r="A23" s="117">
        <v>3070</v>
      </c>
      <c r="B23" s="86">
        <v>5</v>
      </c>
      <c r="C23" s="116">
        <v>15680</v>
      </c>
      <c r="D23" s="186">
        <v>13.304</v>
      </c>
      <c r="E23" s="112">
        <f>I23*'IM CALIBRATION'!$Q$17</f>
        <v>1398.7811029556726</v>
      </c>
      <c r="F23" s="111">
        <f>(H23*'IM CALIBRATION'!$Q$32+'IM CALIBRATION'!$Q$33)*ABS(B23)*(1/'CCS figures 3b table 1 9a'!C23+1/'IM CALIBRATION'!$D$5)^0.5</f>
        <v>1406.7098160798887</v>
      </c>
      <c r="G23" t="s">
        <v>6</v>
      </c>
      <c r="H23" s="56">
        <f>D23-0.001*'IM CALIBRATION'!$D$4*A23^0.5</f>
        <v>13.217010098287215</v>
      </c>
      <c r="I23" s="56">
        <f>H23^'IM CALIBRATION'!$Q$15*ABS(B23)*(1/'CCS figures 3b table 1 9a'!C23+1/'IM CALIBRATION'!$D$5)^0.5</f>
        <v>2.4752062536864567</v>
      </c>
      <c r="J23"/>
    </row>
    <row r="24" spans="1:17">
      <c r="A24" s="117">
        <v>3070</v>
      </c>
      <c r="B24" s="86">
        <v>10</v>
      </c>
      <c r="C24" s="116">
        <v>31363</v>
      </c>
      <c r="D24" s="51">
        <v>10.935</v>
      </c>
      <c r="E24" s="112">
        <f>I24*'IM CALIBRATION'!$Q$17</f>
        <v>2597.8600858283976</v>
      </c>
      <c r="F24" s="111">
        <f>(H24*'IM CALIBRATION'!$Q$32+'IM CALIBRATION'!$Q$33)*ABS(B24)*(1/'CCS figures 3b table 1 9a'!C24+1/'IM CALIBRATION'!$D$5)^0.5</f>
        <v>2659.1948570233126</v>
      </c>
      <c r="G24" t="s">
        <v>10</v>
      </c>
      <c r="H24" s="56">
        <f>D24-0.001*'IM CALIBRATION'!$D$4*A24^0.5</f>
        <v>10.848010098287215</v>
      </c>
      <c r="I24" s="56">
        <f>H24^'IM CALIBRATION'!$Q$15*ABS(B24)*(1/'CCS figures 3b table 1 9a'!C24+1/'IM CALIBRATION'!$D$5)^0.5</f>
        <v>4.5970305983241886</v>
      </c>
      <c r="J24"/>
    </row>
    <row r="25" spans="1:17">
      <c r="A25" s="117">
        <v>3425</v>
      </c>
      <c r="B25" s="86">
        <v>9</v>
      </c>
      <c r="C25" s="116">
        <v>31363</v>
      </c>
      <c r="D25" s="51">
        <v>10.935</v>
      </c>
      <c r="E25" s="112">
        <f>I25*'IM CALIBRATION'!$Q$17</f>
        <v>2337.6810696730918</v>
      </c>
      <c r="F25" s="111">
        <f>(H25*'IM CALIBRATION'!$Q$32+'IM CALIBRATION'!$Q$33)*ABS(B25)*(1/'CCS figures 3b table 1 9a'!C25+1/'IM CALIBRATION'!$D$5)^0.5</f>
        <v>2392.9910749761211</v>
      </c>
      <c r="G25" t="s">
        <v>10</v>
      </c>
      <c r="H25" s="56">
        <f>D25-0.001*'IM CALIBRATION'!$D$4*A25^0.5</f>
        <v>10.843118105700851</v>
      </c>
      <c r="I25" s="56">
        <f>H25^'IM CALIBRATION'!$Q$15*ABS(B25)*(1/'CCS figures 3b table 1 9a'!C25+1/'IM CALIBRATION'!$D$5)^0.5</f>
        <v>4.1366320938656891</v>
      </c>
      <c r="J25"/>
    </row>
    <row r="26" spans="1:17">
      <c r="A26" s="117">
        <v>3860</v>
      </c>
      <c r="B26" s="86">
        <v>8</v>
      </c>
      <c r="C26" s="116">
        <v>31363</v>
      </c>
      <c r="D26" s="51">
        <v>13.122</v>
      </c>
      <c r="E26" s="112">
        <f>I26*'IM CALIBRATION'!$Q$17</f>
        <v>2224.8500366881763</v>
      </c>
      <c r="F26" s="111">
        <f>(H26*'IM CALIBRATION'!$Q$32+'IM CALIBRATION'!$Q$33)*ABS(B26)*(1/'CCS figures 3b table 1 9a'!C26+1/'IM CALIBRATION'!$D$5)^0.5</f>
        <v>2239.7856150032089</v>
      </c>
      <c r="G26" t="s">
        <v>10</v>
      </c>
      <c r="H26" s="56">
        <f>D26-0.001*'IM CALIBRATION'!$D$4*A26^0.5</f>
        <v>13.024457629719183</v>
      </c>
      <c r="I26" s="56">
        <f>H26^'IM CALIBRATION'!$Q$15*ABS(B26)*(1/'CCS figures 3b table 1 9a'!C26+1/'IM CALIBRATION'!$D$5)^0.5</f>
        <v>3.9369724917563689</v>
      </c>
      <c r="J26"/>
    </row>
    <row r="27" spans="1:17" ht="18">
      <c r="A27" s="117">
        <v>4223</v>
      </c>
      <c r="B27" s="50">
        <v>11</v>
      </c>
      <c r="C27" s="116">
        <v>47040</v>
      </c>
      <c r="D27" s="51">
        <v>12.393000000000001</v>
      </c>
      <c r="E27" s="112">
        <f>I27*'IM CALIBRATION'!$Q$17</f>
        <v>2993.3470799335701</v>
      </c>
      <c r="F27" s="111">
        <f>(H27*'IM CALIBRATION'!$Q$32+'IM CALIBRATION'!$Q$33)*ABS(B27)*(1/'CCS figures 3b table 1 9a'!C27+1/'IM CALIBRATION'!$D$5)^0.5</f>
        <v>3027.1565885683513</v>
      </c>
      <c r="G27" t="s">
        <v>46</v>
      </c>
      <c r="H27" s="56">
        <f>D27-0.001*'IM CALIBRATION'!$D$4*A27^0.5</f>
        <v>12.290974156705275</v>
      </c>
      <c r="I27" s="56">
        <f>H27^'IM CALIBRATION'!$Q$15*ABS(B27)*(1/'CCS figures 3b table 1 9a'!C27+1/'IM CALIBRATION'!$D$5)^0.5</f>
        <v>5.2968626728298478</v>
      </c>
      <c r="J27" s="198" t="s">
        <v>114</v>
      </c>
      <c r="K27" s="199"/>
      <c r="L27" s="199"/>
      <c r="M27" s="199"/>
      <c r="N27" s="199"/>
      <c r="O27" s="199"/>
      <c r="P27" s="199"/>
      <c r="Q27" s="199"/>
    </row>
    <row r="28" spans="1:17">
      <c r="A28" s="117">
        <v>4653</v>
      </c>
      <c r="B28" s="86">
        <v>10</v>
      </c>
      <c r="C28" s="116">
        <v>47040</v>
      </c>
      <c r="D28" s="51">
        <v>14.58</v>
      </c>
      <c r="E28" s="112">
        <f>I28*'IM CALIBRATION'!$Q$17</f>
        <v>2892.1036341109052</v>
      </c>
      <c r="F28" s="111">
        <f>(H28*'IM CALIBRATION'!$Q$32+'IM CALIBRATION'!$Q$33)*ABS(B28)*(1/'CCS figures 3b table 1 9a'!C28+1/'IM CALIBRATION'!$D$5)^0.5</f>
        <v>2892.8308694015045</v>
      </c>
      <c r="G28" t="s">
        <v>46</v>
      </c>
      <c r="H28" s="56">
        <f>D28-0.001*'IM CALIBRATION'!$D$4*A28^0.5</f>
        <v>14.472905743851502</v>
      </c>
      <c r="I28" s="56">
        <f>H28^'IM CALIBRATION'!$Q$15*ABS(B28)*(1/'CCS figures 3b table 1 9a'!C28+1/'IM CALIBRATION'!$D$5)^0.5</f>
        <v>5.1177078288621223</v>
      </c>
      <c r="J28"/>
    </row>
    <row r="29" spans="1:17">
      <c r="A29" s="117">
        <v>4778</v>
      </c>
      <c r="B29" s="86">
        <v>13</v>
      </c>
      <c r="C29" s="116">
        <v>62720</v>
      </c>
      <c r="D29" s="51">
        <v>13.122</v>
      </c>
      <c r="E29" s="112">
        <f>I29*'IM CALIBRATION'!$Q$17</f>
        <v>3613.4390468321189</v>
      </c>
      <c r="F29" s="111">
        <f>(H29*'IM CALIBRATION'!$Q$32+'IM CALIBRATION'!$Q$33)*ABS(B29)*(1/'CCS figures 3b table 1 9a'!C29+1/'IM CALIBRATION'!$D$5)^0.5</f>
        <v>3637.918426635797</v>
      </c>
      <c r="G29" t="s">
        <v>111</v>
      </c>
      <c r="H29" s="56">
        <f>D29-0.001*'IM CALIBRATION'!$D$4*A29^0.5</f>
        <v>13.013476766542826</v>
      </c>
      <c r="I29" s="56">
        <f>H29^'IM CALIBRATION'!$Q$15*ABS(B29)*(1/'CCS figures 3b table 1 9a'!C29+1/'IM CALIBRATION'!$D$5)^0.5</f>
        <v>6.3941433774982341</v>
      </c>
      <c r="J29"/>
    </row>
    <row r="30" spans="1:17">
      <c r="A30" s="117">
        <v>5187</v>
      </c>
      <c r="B30" s="50">
        <v>12</v>
      </c>
      <c r="C30" s="116">
        <v>62720</v>
      </c>
      <c r="D30" s="51">
        <v>15.127000000000001</v>
      </c>
      <c r="E30" s="112">
        <f>I30*'IM CALIBRATION'!$Q$17</f>
        <v>3518.0573696115175</v>
      </c>
      <c r="F30" s="111">
        <f>(H30*'IM CALIBRATION'!$Q$32+'IM CALIBRATION'!$Q$33)*ABS(B30)*(1/'CCS figures 3b table 1 9a'!C30+1/'IM CALIBRATION'!$D$5)^0.5</f>
        <v>3513.0512410816068</v>
      </c>
      <c r="G30" t="s">
        <v>111</v>
      </c>
      <c r="H30" s="56">
        <f>D30-0.001*'IM CALIBRATION'!$D$4*A30^0.5</f>
        <v>15.013927296397407</v>
      </c>
      <c r="I30" s="56">
        <f>H30^'IM CALIBRATION'!$Q$15*ABS(B30)*(1/'CCS figures 3b table 1 9a'!C30+1/'IM CALIBRATION'!$D$5)^0.5</f>
        <v>6.225361197466869</v>
      </c>
      <c r="J30"/>
    </row>
    <row r="31" spans="1:17">
      <c r="A31" s="117">
        <v>5180</v>
      </c>
      <c r="B31" s="86">
        <v>18</v>
      </c>
      <c r="C31" s="116">
        <v>94080</v>
      </c>
      <c r="D31" s="51">
        <v>13.486000000000001</v>
      </c>
      <c r="E31" s="112">
        <f>I31*'IM CALIBRATION'!$Q$17</f>
        <v>5053.9225172428105</v>
      </c>
      <c r="F31" s="111">
        <f>(H31*'IM CALIBRATION'!$Q$32+'IM CALIBRATION'!$Q$33)*ABS(B31)*(1/'CCS figures 3b table 1 9a'!C31+1/'IM CALIBRATION'!$D$5)^0.5</f>
        <v>5078.518304429198</v>
      </c>
      <c r="G31" t="s">
        <v>19</v>
      </c>
      <c r="H31" s="56">
        <f>D31-0.001*'IM CALIBRATION'!$D$4*A31^0.5</f>
        <v>13.373003619526996</v>
      </c>
      <c r="I31" s="56">
        <f>H31^'IM CALIBRATION'!$Q$15*ABS(B31)*(1/'CCS figures 3b table 1 9a'!C31+1/'IM CALIBRATION'!$D$5)^0.5</f>
        <v>8.9431438513811763</v>
      </c>
      <c r="J31"/>
    </row>
    <row r="32" spans="1:17">
      <c r="A32" s="117">
        <v>5492</v>
      </c>
      <c r="B32" s="86">
        <v>17</v>
      </c>
      <c r="C32" s="116">
        <v>94080</v>
      </c>
      <c r="D32" s="51">
        <v>13.851000000000001</v>
      </c>
      <c r="E32" s="112">
        <f>I32*'IM CALIBRATION'!$Q$17</f>
        <v>4820.8536364085103</v>
      </c>
      <c r="F32" s="111">
        <f>(H32*'IM CALIBRATION'!$Q$32+'IM CALIBRATION'!$Q$33)*ABS(B32)*(1/'CCS figures 3b table 1 9a'!C32+1/'IM CALIBRATION'!$D$5)^0.5</f>
        <v>4836.0653130767423</v>
      </c>
      <c r="G32" t="s">
        <v>19</v>
      </c>
      <c r="H32" s="56">
        <f>D32-0.001*'IM CALIBRATION'!$D$4*A32^0.5</f>
        <v>13.734650394070286</v>
      </c>
      <c r="I32" s="56">
        <f>H32^'IM CALIBRATION'!$Q$15*ABS(B32)*(1/'CCS figures 3b table 1 9a'!C32+1/'IM CALIBRATION'!$D$5)^0.5</f>
        <v>8.5307179541755538</v>
      </c>
      <c r="J32"/>
    </row>
    <row r="33" spans="1:10">
      <c r="A33" s="117">
        <v>5850</v>
      </c>
      <c r="B33" s="86">
        <v>16</v>
      </c>
      <c r="C33" s="116">
        <v>94080</v>
      </c>
      <c r="D33" s="51">
        <v>15.308999999999999</v>
      </c>
      <c r="E33" s="112">
        <f>I33*'IM CALIBRATION'!$Q$17</f>
        <v>4710.6942481627721</v>
      </c>
      <c r="F33" s="111">
        <f>(H33*'IM CALIBRATION'!$Q$32+'IM CALIBRATION'!$Q$33)*ABS(B33)*(1/'CCS figures 3b table 1 9a'!C33+1/'IM CALIBRATION'!$D$5)^0.5</f>
        <v>4701.7937274527794</v>
      </c>
      <c r="G33" t="s">
        <v>19</v>
      </c>
      <c r="H33" s="56">
        <f>D33-0.001*'IM CALIBRATION'!$D$4*A33^0.5</f>
        <v>15.188918090454889</v>
      </c>
      <c r="I33" s="56">
        <f>H33^'IM CALIBRATION'!$Q$15*ABS(B33)*(1/'CCS figures 3b table 1 9a'!C33+1/'IM CALIBRATION'!$D$5)^0.5</f>
        <v>8.3357859479367136</v>
      </c>
      <c r="J33"/>
    </row>
    <row r="34" spans="1:10">
      <c r="A34" s="117">
        <v>6251</v>
      </c>
      <c r="B34" s="50">
        <v>15</v>
      </c>
      <c r="C34" s="116">
        <v>94080</v>
      </c>
      <c r="D34" s="51">
        <v>16.949000000000002</v>
      </c>
      <c r="E34" s="112">
        <f>I34*'IM CALIBRATION'!$Q$17</f>
        <v>4587.8881543729958</v>
      </c>
      <c r="F34" s="111">
        <f>(H34*'IM CALIBRATION'!$Q$32+'IM CALIBRATION'!$Q$33)*ABS(B34)*(1/'CCS figures 3b table 1 9a'!C34+1/'IM CALIBRATION'!$D$5)^0.5</f>
        <v>4566.3391370786021</v>
      </c>
      <c r="G34" t="s">
        <v>19</v>
      </c>
      <c r="H34" s="56">
        <f>D34-0.001*'IM CALIBRATION'!$D$4*A34^0.5</f>
        <v>16.824870672683691</v>
      </c>
      <c r="I34" s="56">
        <f>H34^'IM CALIBRATION'!$Q$15*ABS(B34)*(1/'CCS figures 3b table 1 9a'!C34+1/'IM CALIBRATION'!$D$5)^0.5</f>
        <v>8.1184750258081841</v>
      </c>
      <c r="J34"/>
    </row>
    <row r="35" spans="1:10">
      <c r="A35" s="117">
        <v>6703</v>
      </c>
      <c r="B35" s="86">
        <v>14</v>
      </c>
      <c r="C35" s="116">
        <v>94080</v>
      </c>
      <c r="D35" s="51"/>
      <c r="E35" s="197" t="e">
        <f>I35*'IM CALIBRATION'!$Q$17</f>
        <v>#NUM!</v>
      </c>
      <c r="F35" s="111">
        <f>(H35*'IM CALIBRATION'!$Q$32+'IM CALIBRATION'!$Q$33)*ABS(B35)*(1/'CCS figures 3b table 1 9a'!C35+1/'IM CALIBRATION'!$D$5)^0.5</f>
        <v>2729.7749262772791</v>
      </c>
      <c r="G35" t="s">
        <v>19</v>
      </c>
      <c r="H35" s="56">
        <f>D35-0.001*'IM CALIBRATION'!$D$4*A35^0.5</f>
        <v>-0.1285388062026406</v>
      </c>
      <c r="I35" s="56" t="e">
        <f>H35^'IM CALIBRATION'!$Q$15*ABS(B35)*(1/'CCS figures 3b table 1 9a'!C35+1/'IM CALIBRATION'!$D$5)^0.5</f>
        <v>#NUM!</v>
      </c>
      <c r="J35"/>
    </row>
    <row r="36" spans="1:10">
      <c r="A36" s="117" t="s">
        <v>115</v>
      </c>
      <c r="B36" s="86"/>
      <c r="C36" s="116"/>
      <c r="D36" s="51"/>
      <c r="E36" s="197" t="e">
        <f>I36*'IM CALIBRATION'!$Q$17</f>
        <v>#VALUE!</v>
      </c>
      <c r="F36" s="111" t="e">
        <f>(H36*'IM CALIBRATION'!$Q$32+'IM CALIBRATION'!$Q$33)*ABS(B36)*(1/'CCS figures 3b table 1 9a'!C36+1/'IM CALIBRATION'!$D$5)^0.5</f>
        <v>#VALUE!</v>
      </c>
      <c r="H36" s="56" t="e">
        <f>D36-0.001*'IM CALIBRATION'!$D$4*A36^0.5</f>
        <v>#VALUE!</v>
      </c>
      <c r="I36" s="56" t="e">
        <f>H36^'IM CALIBRATION'!$Q$15*ABS(B36)*(1/'CCS figures 3b table 1 9a'!C36+1/'IM CALIBRATION'!$D$5)^0.5</f>
        <v>#VALUE!</v>
      </c>
      <c r="J36"/>
    </row>
    <row r="37" spans="1:10">
      <c r="A37" s="117">
        <v>2195</v>
      </c>
      <c r="B37" s="50">
        <v>7</v>
      </c>
      <c r="C37" s="116">
        <v>15680</v>
      </c>
      <c r="D37" s="51">
        <v>8.3800000000000008</v>
      </c>
      <c r="E37" s="112">
        <f>I37*'IM CALIBRATION'!$Q$17</f>
        <v>1647.0237892525893</v>
      </c>
      <c r="F37" s="111">
        <f>(H37*'IM CALIBRATION'!$Q$32+'IM CALIBRATION'!$Q$33)*ABS(B37)*(1/'CCS figures 3b table 1 9a'!C37+1/'IM CALIBRATION'!$D$5)^0.5</f>
        <v>1747.3358567467358</v>
      </c>
      <c r="G37" t="s">
        <v>6</v>
      </c>
      <c r="H37" s="56">
        <f>D37-0.001*'IM CALIBRATION'!$D$4*A37^0.5</f>
        <v>8.3064442014522317</v>
      </c>
      <c r="I37" s="56">
        <f>H37^'IM CALIBRATION'!$Q$15*ABS(B37)*(1/'CCS figures 3b table 1 9a'!C37+1/'IM CALIBRATION'!$D$5)^0.5</f>
        <v>2.9144828840725086</v>
      </c>
      <c r="J37"/>
    </row>
    <row r="38" spans="1:10">
      <c r="A38" s="117">
        <v>2560</v>
      </c>
      <c r="B38" s="86">
        <v>6</v>
      </c>
      <c r="C38" s="116">
        <v>15680</v>
      </c>
      <c r="D38" s="51">
        <v>10.023999999999999</v>
      </c>
      <c r="E38" s="112">
        <f>I38*'IM CALIBRATION'!$Q$17</f>
        <v>1509.6849467342397</v>
      </c>
      <c r="F38" s="111">
        <f>(H38*'IM CALIBRATION'!$Q$32+'IM CALIBRATION'!$Q$33)*ABS(B38)*(1/'CCS figures 3b table 1 9a'!C38+1/'IM CALIBRATION'!$D$5)^0.5</f>
        <v>1561.2105552471653</v>
      </c>
      <c r="G38" t="s">
        <v>6</v>
      </c>
      <c r="H38" s="56">
        <f>D38-0.001*'IM CALIBRATION'!$D$4*A38^0.5</f>
        <v>9.944563585176569</v>
      </c>
      <c r="I38" s="56">
        <f>H38^'IM CALIBRATION'!$Q$15*ABS(B38)*(1/'CCS figures 3b table 1 9a'!C38+1/'IM CALIBRATION'!$D$5)^0.5</f>
        <v>2.6714556075692952</v>
      </c>
      <c r="J38"/>
    </row>
    <row r="39" spans="1:10">
      <c r="A39" s="117">
        <v>3070</v>
      </c>
      <c r="B39" s="86">
        <v>5</v>
      </c>
      <c r="C39" s="116">
        <v>15680</v>
      </c>
      <c r="D39" s="51">
        <v>13.122</v>
      </c>
      <c r="E39" s="112">
        <f>I39*'IM CALIBRATION'!$Q$17</f>
        <v>1391.571369344884</v>
      </c>
      <c r="F39" s="111">
        <f>(H39*'IM CALIBRATION'!$Q$32+'IM CALIBRATION'!$Q$33)*ABS(B39)*(1/'CCS figures 3b table 1 9a'!C39+1/'IM CALIBRATION'!$D$5)^0.5</f>
        <v>1400.831160593752</v>
      </c>
      <c r="G39" t="s">
        <v>6</v>
      </c>
      <c r="H39" s="56">
        <f>D39-0.001*'IM CALIBRATION'!$D$4*A39^0.5</f>
        <v>13.035010098287215</v>
      </c>
      <c r="I39" s="56">
        <f>H39^'IM CALIBRATION'!$Q$15*ABS(B39)*(1/'CCS figures 3b table 1 9a'!C39+1/'IM CALIBRATION'!$D$5)^0.5</f>
        <v>2.4624483048672103</v>
      </c>
      <c r="J39"/>
    </row>
    <row r="40" spans="1:10">
      <c r="A40" s="117">
        <v>3070</v>
      </c>
      <c r="B40" s="86">
        <v>10</v>
      </c>
      <c r="C40" s="116">
        <v>31363</v>
      </c>
      <c r="D40" s="51">
        <v>10.023999999999999</v>
      </c>
      <c r="E40" s="112">
        <f>I40*'IM CALIBRATION'!$Q$17</f>
        <v>2514.3078270640108</v>
      </c>
      <c r="F40" s="111">
        <f>(H40*'IM CALIBRATION'!$Q$32+'IM CALIBRATION'!$Q$33)*ABS(B40)*(1/'CCS figures 3b table 1 9a'!C40+1/'IM CALIBRATION'!$D$5)^0.5</f>
        <v>2600.3699359132547</v>
      </c>
      <c r="G40" t="s">
        <v>10</v>
      </c>
      <c r="H40" s="56">
        <f>D40-0.001*'IM CALIBRATION'!$D$4*A40^0.5</f>
        <v>9.9370100982872138</v>
      </c>
      <c r="I40" s="56">
        <f>H40^'IM CALIBRATION'!$Q$15*ABS(B40)*(1/'CCS figures 3b table 1 9a'!C40+1/'IM CALIBRATION'!$D$5)^0.5</f>
        <v>4.4491811078168864</v>
      </c>
      <c r="J40"/>
    </row>
    <row r="41" spans="1:10">
      <c r="A41" s="117">
        <v>3425</v>
      </c>
      <c r="B41" s="86">
        <v>9</v>
      </c>
      <c r="C41" s="116">
        <v>31363</v>
      </c>
      <c r="D41" s="51">
        <v>10.935</v>
      </c>
      <c r="E41" s="112">
        <f>I41*'IM CALIBRATION'!$Q$17</f>
        <v>2337.6810696730918</v>
      </c>
      <c r="F41" s="111">
        <f>(H41*'IM CALIBRATION'!$Q$32+'IM CALIBRATION'!$Q$33)*ABS(B41)*(1/'CCS figures 3b table 1 9a'!C41+1/'IM CALIBRATION'!$D$5)^0.5</f>
        <v>2392.9910749761211</v>
      </c>
      <c r="G41" t="s">
        <v>10</v>
      </c>
      <c r="H41" s="56">
        <f>D41-0.001*'IM CALIBRATION'!$D$4*A41^0.5</f>
        <v>10.843118105700851</v>
      </c>
      <c r="I41" s="56">
        <f>H41^'IM CALIBRATION'!$Q$15*ABS(B41)*(1/'CCS figures 3b table 1 9a'!C41+1/'IM CALIBRATION'!$D$5)^0.5</f>
        <v>4.1366320938656891</v>
      </c>
      <c r="J41"/>
    </row>
    <row r="42" spans="1:10">
      <c r="A42" s="117">
        <v>3860</v>
      </c>
      <c r="B42" s="86">
        <v>8</v>
      </c>
      <c r="C42" s="116">
        <v>31363</v>
      </c>
      <c r="D42" s="51">
        <v>13.122</v>
      </c>
      <c r="E42" s="112">
        <f>I42*'IM CALIBRATION'!$Q$17</f>
        <v>2224.8500366881763</v>
      </c>
      <c r="F42" s="111">
        <f>(H42*'IM CALIBRATION'!$Q$32+'IM CALIBRATION'!$Q$33)*ABS(B42)*(1/'CCS figures 3b table 1 9a'!C42+1/'IM CALIBRATION'!$D$5)^0.5</f>
        <v>2239.7856150032089</v>
      </c>
      <c r="G42" t="s">
        <v>10</v>
      </c>
      <c r="H42" s="56">
        <f>D42-0.001*'IM CALIBRATION'!$D$4*A42^0.5</f>
        <v>13.024457629719183</v>
      </c>
      <c r="I42" s="56">
        <f>H42^'IM CALIBRATION'!$Q$15*ABS(B42)*(1/'CCS figures 3b table 1 9a'!C42+1/'IM CALIBRATION'!$D$5)^0.5</f>
        <v>3.9369724917563689</v>
      </c>
      <c r="J42"/>
    </row>
    <row r="43" spans="1:10">
      <c r="A43" s="117">
        <v>4223</v>
      </c>
      <c r="B43" s="50">
        <v>11</v>
      </c>
      <c r="C43" s="116">
        <v>47040</v>
      </c>
      <c r="D43" s="51">
        <v>12.393000000000001</v>
      </c>
      <c r="E43" s="112">
        <f>I43*'IM CALIBRATION'!$Q$17</f>
        <v>2993.3470799335701</v>
      </c>
      <c r="F43" s="111">
        <f>(H43*'IM CALIBRATION'!$Q$32+'IM CALIBRATION'!$Q$33)*ABS(B43)*(1/'CCS figures 3b table 1 9a'!C43+1/'IM CALIBRATION'!$D$5)^0.5</f>
        <v>3027.1565885683513</v>
      </c>
      <c r="G43" t="s">
        <v>46</v>
      </c>
      <c r="H43" s="56">
        <f>D43-0.001*'IM CALIBRATION'!$D$4*A43^0.5</f>
        <v>12.290974156705275</v>
      </c>
      <c r="I43" s="56">
        <f>H43^'IM CALIBRATION'!$Q$15*ABS(B43)*(1/'CCS figures 3b table 1 9a'!C43+1/'IM CALIBRATION'!$D$5)^0.5</f>
        <v>5.2968626728298478</v>
      </c>
      <c r="J43"/>
    </row>
    <row r="44" spans="1:10">
      <c r="A44" s="117">
        <v>4653</v>
      </c>
      <c r="B44" s="86">
        <v>10</v>
      </c>
      <c r="C44" s="116">
        <v>47040</v>
      </c>
      <c r="D44" s="51">
        <v>14.398</v>
      </c>
      <c r="E44" s="112">
        <f>I44*'IM CALIBRATION'!$Q$17</f>
        <v>2878.4955696124252</v>
      </c>
      <c r="F44" s="111">
        <f>(H44*'IM CALIBRATION'!$Q$32+'IM CALIBRATION'!$Q$33)*ABS(B44)*(1/'CCS figures 3b table 1 9a'!C44+1/'IM CALIBRATION'!$D$5)^0.5</f>
        <v>2881.0805464304271</v>
      </c>
      <c r="G44" t="s">
        <v>46</v>
      </c>
      <c r="H44" s="56">
        <f>D44-0.001*'IM CALIBRATION'!$D$4*A44^0.5</f>
        <v>14.290905743851502</v>
      </c>
      <c r="I44" s="56">
        <f>H44^'IM CALIBRATION'!$Q$15*ABS(B44)*(1/'CCS figures 3b table 1 9a'!C44+1/'IM CALIBRATION'!$D$5)^0.5</f>
        <v>5.093627744940461</v>
      </c>
      <c r="J44"/>
    </row>
    <row r="45" spans="1:10">
      <c r="A45" s="117">
        <v>4778</v>
      </c>
      <c r="B45" s="86">
        <v>13</v>
      </c>
      <c r="C45" s="116">
        <v>62720</v>
      </c>
      <c r="D45" s="51">
        <v>13.122</v>
      </c>
      <c r="E45" s="112">
        <f>I45*'IM CALIBRATION'!$Q$17</f>
        <v>3613.4390468321189</v>
      </c>
      <c r="F45" s="111">
        <f>(H45*'IM CALIBRATION'!$Q$32+'IM CALIBRATION'!$Q$33)*ABS(B45)*(1/'CCS figures 3b table 1 9a'!C45+1/'IM CALIBRATION'!$D$5)^0.5</f>
        <v>3637.918426635797</v>
      </c>
      <c r="G45" t="s">
        <v>111</v>
      </c>
      <c r="H45" s="56">
        <f>D45-0.001*'IM CALIBRATION'!$D$4*A45^0.5</f>
        <v>13.013476766542826</v>
      </c>
      <c r="I45" s="56">
        <f>H45^'IM CALIBRATION'!$Q$15*ABS(B45)*(1/'CCS figures 3b table 1 9a'!C45+1/'IM CALIBRATION'!$D$5)^0.5</f>
        <v>6.3941433774982341</v>
      </c>
      <c r="J45"/>
    </row>
    <row r="46" spans="1:10">
      <c r="A46" s="117">
        <v>5187</v>
      </c>
      <c r="B46" s="50">
        <v>12</v>
      </c>
      <c r="C46" s="116">
        <v>62720</v>
      </c>
      <c r="D46" s="51">
        <v>14.944000000000001</v>
      </c>
      <c r="E46" s="112">
        <f>I46*'IM CALIBRATION'!$Q$17</f>
        <v>3502.0148200368417</v>
      </c>
      <c r="F46" s="111">
        <f>(H46*'IM CALIBRATION'!$Q$32+'IM CALIBRATION'!$Q$33)*ABS(B46)*(1/'CCS figures 3b table 1 9a'!C46+1/'IM CALIBRATION'!$D$5)^0.5</f>
        <v>3498.8744331714815</v>
      </c>
      <c r="G46" t="s">
        <v>111</v>
      </c>
      <c r="H46" s="56">
        <f>D46-0.001*'IM CALIBRATION'!$D$4*A46^0.5</f>
        <v>14.830927296397407</v>
      </c>
      <c r="I46" s="56">
        <f>H46^'IM CALIBRATION'!$Q$15*ABS(B46)*(1/'CCS figures 3b table 1 9a'!C46+1/'IM CALIBRATION'!$D$5)^0.5</f>
        <v>6.1969731823954568</v>
      </c>
      <c r="J46"/>
    </row>
    <row r="47" spans="1:10">
      <c r="A47" s="117">
        <v>5180</v>
      </c>
      <c r="B47" s="86">
        <v>18</v>
      </c>
      <c r="C47" s="116">
        <v>94080</v>
      </c>
      <c r="D47" s="51">
        <v>13.486000000000001</v>
      </c>
      <c r="E47" s="112">
        <f>I47*'IM CALIBRATION'!$Q$17</f>
        <v>5053.9225172428105</v>
      </c>
      <c r="F47" s="111">
        <f>(H47*'IM CALIBRATION'!$Q$32+'IM CALIBRATION'!$Q$33)*ABS(B47)*(1/'CCS figures 3b table 1 9a'!C47+1/'IM CALIBRATION'!$D$5)^0.5</f>
        <v>5078.518304429198</v>
      </c>
      <c r="G47" t="s">
        <v>19</v>
      </c>
      <c r="H47" s="56">
        <f>D47-0.001*'IM CALIBRATION'!$D$4*A47^0.5</f>
        <v>13.373003619526996</v>
      </c>
      <c r="I47" s="56">
        <f>H47^'IM CALIBRATION'!$Q$15*ABS(B47)*(1/'CCS figures 3b table 1 9a'!C47+1/'IM CALIBRATION'!$D$5)^0.5</f>
        <v>8.9431438513811763</v>
      </c>
      <c r="J47"/>
    </row>
    <row r="48" spans="1:10">
      <c r="A48" s="117">
        <v>5492</v>
      </c>
      <c r="B48" s="86">
        <v>17</v>
      </c>
      <c r="C48" s="116">
        <v>94080</v>
      </c>
      <c r="D48" s="51">
        <v>13.851000000000001</v>
      </c>
      <c r="E48" s="112">
        <f>I48*'IM CALIBRATION'!$Q$17</f>
        <v>4820.8536364085103</v>
      </c>
      <c r="F48" s="111">
        <f>(H48*'IM CALIBRATION'!$Q$32+'IM CALIBRATION'!$Q$33)*ABS(B48)*(1/'CCS figures 3b table 1 9a'!C48+1/'IM CALIBRATION'!$D$5)^0.5</f>
        <v>4836.0653130767423</v>
      </c>
      <c r="G48" t="s">
        <v>19</v>
      </c>
      <c r="H48" s="56">
        <f>D48-0.001*'IM CALIBRATION'!$D$4*A48^0.5</f>
        <v>13.734650394070286</v>
      </c>
      <c r="I48" s="56">
        <f>H48^'IM CALIBRATION'!$Q$15*ABS(B48)*(1/'CCS figures 3b table 1 9a'!C48+1/'IM CALIBRATION'!$D$5)^0.5</f>
        <v>8.5307179541755538</v>
      </c>
      <c r="J48"/>
    </row>
    <row r="49" spans="1:10">
      <c r="A49" s="117">
        <v>5850</v>
      </c>
      <c r="B49" s="86">
        <v>16</v>
      </c>
      <c r="C49" s="116">
        <v>94080</v>
      </c>
      <c r="D49" s="51">
        <v>15.308999999999999</v>
      </c>
      <c r="E49" s="112">
        <f>I49*'IM CALIBRATION'!$Q$17</f>
        <v>4710.6942481627721</v>
      </c>
      <c r="F49" s="111">
        <f>(H49*'IM CALIBRATION'!$Q$32+'IM CALIBRATION'!$Q$33)*ABS(B49)*(1/'CCS figures 3b table 1 9a'!C49+1/'IM CALIBRATION'!$D$5)^0.5</f>
        <v>4701.7937274527794</v>
      </c>
      <c r="G49" t="s">
        <v>19</v>
      </c>
      <c r="H49" s="56">
        <f>D49-0.001*'IM CALIBRATION'!$D$4*A49^0.5</f>
        <v>15.188918090454889</v>
      </c>
      <c r="I49" s="56">
        <f>H49^'IM CALIBRATION'!$Q$15*ABS(B49)*(1/'CCS figures 3b table 1 9a'!C49+1/'IM CALIBRATION'!$D$5)^0.5</f>
        <v>8.3357859479367136</v>
      </c>
      <c r="J49"/>
    </row>
    <row r="50" spans="1:10">
      <c r="A50" s="117">
        <v>6251</v>
      </c>
      <c r="B50" s="50">
        <v>15</v>
      </c>
      <c r="C50" s="116">
        <v>94080</v>
      </c>
      <c r="D50" s="51">
        <v>16.949000000000002</v>
      </c>
      <c r="E50" s="112">
        <f>I50*'IM CALIBRATION'!$Q$17</f>
        <v>4587.8881543729958</v>
      </c>
      <c r="F50" s="111">
        <f>(H50*'IM CALIBRATION'!$Q$32+'IM CALIBRATION'!$Q$33)*ABS(B50)*(1/'CCS figures 3b table 1 9a'!C50+1/'IM CALIBRATION'!$D$5)^0.5</f>
        <v>4566.3391370786021</v>
      </c>
      <c r="G50" t="s">
        <v>19</v>
      </c>
      <c r="H50" s="56">
        <f>D50-0.001*'IM CALIBRATION'!$D$4*A50^0.5</f>
        <v>16.824870672683691</v>
      </c>
      <c r="I50" s="56">
        <f>H50^'IM CALIBRATION'!$Q$15*ABS(B50)*(1/'CCS figures 3b table 1 9a'!C50+1/'IM CALIBRATION'!$D$5)^0.5</f>
        <v>8.1184750258081841</v>
      </c>
      <c r="J50"/>
    </row>
    <row r="51" spans="1:10">
      <c r="A51" s="117">
        <v>6703</v>
      </c>
      <c r="B51" s="86">
        <v>14</v>
      </c>
      <c r="C51" s="116">
        <v>94080</v>
      </c>
      <c r="D51" s="51">
        <v>19.501000000000001</v>
      </c>
      <c r="E51" s="112">
        <f>I51*'IM CALIBRATION'!$Q$17</f>
        <v>4513.0529811724909</v>
      </c>
      <c r="F51" s="111">
        <f>(H51*'IM CALIBRATION'!$Q$32+'IM CALIBRATION'!$Q$33)*ABS(B51)*(1/'CCS figures 3b table 1 9a'!C51+1/'IM CALIBRATION'!$D$5)^0.5</f>
        <v>4492.1515981340826</v>
      </c>
      <c r="G51" t="s">
        <v>19</v>
      </c>
      <c r="H51" s="56">
        <f>D51-0.001*'IM CALIBRATION'!$D$4*A51^0.5</f>
        <v>19.37246119379736</v>
      </c>
      <c r="I51" s="56">
        <f>H51^'IM CALIBRATION'!$Q$15*ABS(B51)*(1/'CCS figures 3b table 1 9a'!C51+1/'IM CALIBRATION'!$D$5)^0.5</f>
        <v>7.9860508113902196</v>
      </c>
      <c r="J51"/>
    </row>
    <row r="52" spans="1:10">
      <c r="A52" s="117" t="s">
        <v>116</v>
      </c>
      <c r="B52" s="86"/>
      <c r="C52" s="116"/>
      <c r="D52" s="1"/>
      <c r="E52" s="197" t="e">
        <f>I52*'IM CALIBRATION'!$Q$17</f>
        <v>#VALUE!</v>
      </c>
      <c r="F52" s="111" t="e">
        <f>(H52*'IM CALIBRATION'!$Q$32+'IM CALIBRATION'!$Q$33)*ABS(B52)*(1/'CCS figures 3b table 1 9a'!C52+1/'IM CALIBRATION'!$D$5)^0.5</f>
        <v>#VALUE!</v>
      </c>
      <c r="H52" s="56" t="e">
        <f>D52-0.001*'IM CALIBRATION'!$D$4*A52^0.5</f>
        <v>#VALUE!</v>
      </c>
      <c r="I52" s="56" t="e">
        <f>H52^'IM CALIBRATION'!$Q$15*ABS(B52)*(1/'CCS figures 3b table 1 9a'!C52+1/'IM CALIBRATION'!$D$5)^0.5</f>
        <v>#VALUE!</v>
      </c>
    </row>
    <row r="53" spans="1:10">
      <c r="A53" s="117">
        <v>2195</v>
      </c>
      <c r="B53" s="50">
        <v>7</v>
      </c>
      <c r="C53" s="116">
        <v>15680</v>
      </c>
      <c r="D53" s="1">
        <v>8.3840000000000003</v>
      </c>
      <c r="E53" s="112">
        <f>I53*'IM CALIBRATION'!$Q$17</f>
        <v>1647.3193349418564</v>
      </c>
      <c r="F53" s="111">
        <f>(H53*'IM CALIBRATION'!$Q$32+'IM CALIBRATION'!$Q$33)*ABS(B53)*(1/'CCS figures 3b table 1 9a'!C53+1/'IM CALIBRATION'!$D$5)^0.5</f>
        <v>1747.5167384540016</v>
      </c>
      <c r="G53" t="s">
        <v>6</v>
      </c>
      <c r="H53" s="56">
        <f>D53-0.001*'IM CALIBRATION'!$D$4*A53^0.5</f>
        <v>8.3104442014522313</v>
      </c>
      <c r="I53" s="56">
        <f>H53^'IM CALIBRATION'!$Q$15*ABS(B53)*(1/'CCS figures 3b table 1 9a'!C53+1/'IM CALIBRATION'!$D$5)^0.5</f>
        <v>2.9150058655002518</v>
      </c>
    </row>
    <row r="54" spans="1:10">
      <c r="A54" s="117">
        <v>2560</v>
      </c>
      <c r="B54" s="86">
        <v>6</v>
      </c>
      <c r="C54" s="116">
        <v>15680</v>
      </c>
      <c r="D54" s="1">
        <v>11.117000000000001</v>
      </c>
      <c r="E54" s="112">
        <f>I54*'IM CALIBRATION'!$Q$17</f>
        <v>1569.511247020775</v>
      </c>
      <c r="F54" s="111">
        <f>(H54*'IM CALIBRATION'!$Q$32+'IM CALIBRATION'!$Q$33)*ABS(B54)*(1/'CCS figures 3b table 1 9a'!C54+1/'IM CALIBRATION'!$D$5)^0.5</f>
        <v>1603.5756351131913</v>
      </c>
      <c r="G54" t="s">
        <v>6</v>
      </c>
      <c r="H54" s="56">
        <f>D54-0.001*'IM CALIBRATION'!$D$4*A54^0.5</f>
        <v>11.037563585176571</v>
      </c>
      <c r="I54" s="56">
        <f>H54^'IM CALIBRATION'!$Q$15*ABS(B54)*(1/'CCS figures 3b table 1 9a'!C54+1/'IM CALIBRATION'!$D$5)^0.5</f>
        <v>2.7773209443909415</v>
      </c>
      <c r="J54"/>
    </row>
    <row r="55" spans="1:10">
      <c r="A55" s="117">
        <v>3070</v>
      </c>
      <c r="B55" s="86">
        <v>5</v>
      </c>
      <c r="C55" s="116">
        <v>15680</v>
      </c>
      <c r="D55" s="1">
        <v>13.304</v>
      </c>
      <c r="E55" s="112">
        <f>I55*'IM CALIBRATION'!$Q$17</f>
        <v>1398.7811029556726</v>
      </c>
      <c r="F55" s="111">
        <f>(H55*'IM CALIBRATION'!$Q$32+'IM CALIBRATION'!$Q$33)*ABS(B55)*(1/'CCS figures 3b table 1 9a'!C55+1/'IM CALIBRATION'!$D$5)^0.5</f>
        <v>1406.7098160798887</v>
      </c>
      <c r="G55" t="s">
        <v>6</v>
      </c>
      <c r="H55" s="56">
        <f>D55-0.001*'IM CALIBRATION'!$D$4*A55^0.5</f>
        <v>13.217010098287215</v>
      </c>
      <c r="I55" s="56">
        <f>H55^'IM CALIBRATION'!$Q$15*ABS(B55)*(1/'CCS figures 3b table 1 9a'!C55+1/'IM CALIBRATION'!$D$5)^0.5</f>
        <v>2.4752062536864567</v>
      </c>
    </row>
    <row r="56" spans="1:10">
      <c r="A56" s="117">
        <v>3070</v>
      </c>
      <c r="B56" s="86">
        <v>10</v>
      </c>
      <c r="C56" s="116">
        <v>31363</v>
      </c>
      <c r="D56" s="1">
        <v>10.023999999999999</v>
      </c>
      <c r="E56" s="112">
        <f>I56*'IM CALIBRATION'!$Q$17</f>
        <v>2514.3078270640108</v>
      </c>
      <c r="F56" s="111">
        <f>(H56*'IM CALIBRATION'!$Q$32+'IM CALIBRATION'!$Q$33)*ABS(B56)*(1/'CCS figures 3b table 1 9a'!C56+1/'IM CALIBRATION'!$D$5)^0.5</f>
        <v>2600.3699359132547</v>
      </c>
      <c r="G56" t="s">
        <v>10</v>
      </c>
      <c r="H56" s="56">
        <f>D56-0.001*'IM CALIBRATION'!$D$4*A56^0.5</f>
        <v>9.9370100982872138</v>
      </c>
      <c r="I56" s="56">
        <f>H56^'IM CALIBRATION'!$Q$15*ABS(B56)*(1/'CCS figures 3b table 1 9a'!C56+1/'IM CALIBRATION'!$D$5)^0.5</f>
        <v>4.4491811078168864</v>
      </c>
    </row>
    <row r="57" spans="1:10">
      <c r="A57" s="117">
        <v>3425</v>
      </c>
      <c r="B57" s="86">
        <v>9</v>
      </c>
      <c r="C57" s="116">
        <v>31363</v>
      </c>
      <c r="D57" s="1">
        <v>11.117000000000001</v>
      </c>
      <c r="E57" s="112">
        <f>I57*'IM CALIBRATION'!$Q$17</f>
        <v>2352.2281623744443</v>
      </c>
      <c r="F57" s="111">
        <f>(H57*'IM CALIBRATION'!$Q$32+'IM CALIBRATION'!$Q$33)*ABS(B57)*(1/'CCS figures 3b table 1 9a'!C57+1/'IM CALIBRATION'!$D$5)^0.5</f>
        <v>2403.5679378496975</v>
      </c>
      <c r="G57" t="s">
        <v>10</v>
      </c>
      <c r="H57" s="56">
        <f>D57-0.001*'IM CALIBRATION'!$D$4*A57^0.5</f>
        <v>11.025118105700852</v>
      </c>
      <c r="I57" s="56">
        <f>H57^'IM CALIBRATION'!$Q$15*ABS(B57)*(1/'CCS figures 3b table 1 9a'!C57+1/'IM CALIBRATION'!$D$5)^0.5</f>
        <v>4.1623738305471898</v>
      </c>
    </row>
    <row r="58" spans="1:10">
      <c r="A58" s="117">
        <v>3860</v>
      </c>
      <c r="B58" s="86">
        <v>8</v>
      </c>
      <c r="C58" s="116">
        <v>31363</v>
      </c>
      <c r="D58" s="1">
        <v>13.122</v>
      </c>
      <c r="E58" s="112">
        <f>I58*'IM CALIBRATION'!$Q$17</f>
        <v>2224.8500366881763</v>
      </c>
      <c r="F58" s="111">
        <f>(H58*'IM CALIBRATION'!$Q$32+'IM CALIBRATION'!$Q$33)*ABS(B58)*(1/'CCS figures 3b table 1 9a'!C58+1/'IM CALIBRATION'!$D$5)^0.5</f>
        <v>2239.7856150032089</v>
      </c>
      <c r="G58" t="s">
        <v>10</v>
      </c>
      <c r="H58" s="56">
        <f>D58-0.001*'IM CALIBRATION'!$D$4*A58^0.5</f>
        <v>13.024457629719183</v>
      </c>
      <c r="I58" s="56">
        <f>H58^'IM CALIBRATION'!$Q$15*ABS(B58)*(1/'CCS figures 3b table 1 9a'!C58+1/'IM CALIBRATION'!$D$5)^0.5</f>
        <v>3.9369724917563689</v>
      </c>
    </row>
    <row r="59" spans="1:10">
      <c r="A59" s="117">
        <v>4223</v>
      </c>
      <c r="B59" s="50">
        <v>11</v>
      </c>
      <c r="C59" s="116">
        <v>47040</v>
      </c>
      <c r="D59" s="1">
        <v>13.393000000000001</v>
      </c>
      <c r="E59" s="112">
        <f>I59*'IM CALIBRATION'!$Q$17</f>
        <v>3081.8924564686686</v>
      </c>
      <c r="F59" s="111">
        <f>(H59*'IM CALIBRATION'!$Q$32+'IM CALIBRATION'!$Q$33)*ABS(B59)*(1/'CCS figures 3b table 1 9a'!C59+1/'IM CALIBRATION'!$D$5)^0.5</f>
        <v>3098.175024107833</v>
      </c>
      <c r="G59" t="s">
        <v>46</v>
      </c>
      <c r="H59" s="56">
        <f>D59-0.001*'IM CALIBRATION'!$D$4*A59^0.5</f>
        <v>13.290974156705275</v>
      </c>
      <c r="I59" s="56">
        <f>H59^'IM CALIBRATION'!$Q$15*ABS(B59)*(1/'CCS figures 3b table 1 9a'!C59+1/'IM CALIBRATION'!$D$5)^0.5</f>
        <v>5.453547710446947</v>
      </c>
    </row>
    <row r="60" spans="1:10">
      <c r="A60" s="117">
        <v>4653</v>
      </c>
      <c r="B60" s="86">
        <v>10</v>
      </c>
      <c r="C60" s="116">
        <v>47040</v>
      </c>
      <c r="D60" s="1">
        <v>14.58</v>
      </c>
      <c r="E60" s="112">
        <f>I60*'IM CALIBRATION'!$Q$17</f>
        <v>2892.1036341109052</v>
      </c>
      <c r="F60" s="111">
        <f>(H60*'IM CALIBRATION'!$Q$32+'IM CALIBRATION'!$Q$33)*ABS(B60)*(1/'CCS figures 3b table 1 9a'!C60+1/'IM CALIBRATION'!$D$5)^0.5</f>
        <v>2892.8308694015045</v>
      </c>
      <c r="G60" t="s">
        <v>46</v>
      </c>
      <c r="H60" s="56">
        <f>D60-0.001*'IM CALIBRATION'!$D$4*A60^0.5</f>
        <v>14.472905743851502</v>
      </c>
      <c r="I60" s="56">
        <f>H60^'IM CALIBRATION'!$Q$15*ABS(B60)*(1/'CCS figures 3b table 1 9a'!C60+1/'IM CALIBRATION'!$D$5)^0.5</f>
        <v>5.1177078288621223</v>
      </c>
    </row>
    <row r="61" spans="1:10">
      <c r="A61" s="117">
        <v>4778</v>
      </c>
      <c r="B61" s="86">
        <v>13</v>
      </c>
      <c r="C61" s="116">
        <v>62720</v>
      </c>
      <c r="D61" s="1">
        <v>13.304</v>
      </c>
      <c r="E61" s="112">
        <f>I61*'IM CALIBRATION'!$Q$17</f>
        <v>3632.191124112283</v>
      </c>
      <c r="F61" s="111">
        <f>(H61*'IM CALIBRATION'!$Q$32+'IM CALIBRATION'!$Q$33)*ABS(B61)*(1/'CCS figures 3b table 1 9a'!C61+1/'IM CALIBRATION'!$D$5)^0.5</f>
        <v>3653.1927105681079</v>
      </c>
      <c r="G61" t="s">
        <v>111</v>
      </c>
      <c r="H61" s="56">
        <f>D61-0.001*'IM CALIBRATION'!$D$4*A61^0.5</f>
        <v>13.195476766542827</v>
      </c>
      <c r="I61" s="56">
        <f>H61^'IM CALIBRATION'!$Q$15*ABS(B61)*(1/'CCS figures 3b table 1 9a'!C61+1/'IM CALIBRATION'!$D$5)^0.5</f>
        <v>6.4273260240577255</v>
      </c>
    </row>
    <row r="62" spans="1:10">
      <c r="A62" s="117">
        <v>5187</v>
      </c>
      <c r="B62" s="50">
        <v>12</v>
      </c>
      <c r="C62" s="116">
        <v>62720</v>
      </c>
      <c r="D62" s="1">
        <v>15.127000000000001</v>
      </c>
      <c r="E62" s="112">
        <f>I62*'IM CALIBRATION'!$Q$17</f>
        <v>3518.0573696115175</v>
      </c>
      <c r="F62" s="111">
        <f>(H62*'IM CALIBRATION'!$Q$32+'IM CALIBRATION'!$Q$33)*ABS(B62)*(1/'CCS figures 3b table 1 9a'!C62+1/'IM CALIBRATION'!$D$5)^0.5</f>
        <v>3513.0512410816068</v>
      </c>
      <c r="G62" t="s">
        <v>111</v>
      </c>
      <c r="H62" s="56">
        <f>D62-0.001*'IM CALIBRATION'!$D$4*A62^0.5</f>
        <v>15.013927296397407</v>
      </c>
      <c r="I62" s="56">
        <f>H62^'IM CALIBRATION'!$Q$15*ABS(B62)*(1/'CCS figures 3b table 1 9a'!C62+1/'IM CALIBRATION'!$D$5)^0.5</f>
        <v>6.225361197466869</v>
      </c>
    </row>
    <row r="63" spans="1:10">
      <c r="A63" s="117">
        <v>5180</v>
      </c>
      <c r="B63" s="86">
        <v>18</v>
      </c>
      <c r="C63" s="116">
        <v>94080</v>
      </c>
      <c r="D63" s="1">
        <v>13.486000000000001</v>
      </c>
      <c r="E63" s="112">
        <f>I63*'IM CALIBRATION'!$Q$17</f>
        <v>5053.9225172428105</v>
      </c>
      <c r="F63" s="111">
        <f>(H63*'IM CALIBRATION'!$Q$32+'IM CALIBRATION'!$Q$33)*ABS(B63)*(1/'CCS figures 3b table 1 9a'!C63+1/'IM CALIBRATION'!$D$5)^0.5</f>
        <v>5078.518304429198</v>
      </c>
      <c r="G63" t="s">
        <v>19</v>
      </c>
      <c r="H63" s="56">
        <f>D63-0.001*'IM CALIBRATION'!$D$4*A63^0.5</f>
        <v>13.373003619526996</v>
      </c>
      <c r="I63" s="56">
        <f>H63^'IM CALIBRATION'!$Q$15*ABS(B63)*(1/'CCS figures 3b table 1 9a'!C63+1/'IM CALIBRATION'!$D$5)^0.5</f>
        <v>8.9431438513811763</v>
      </c>
    </row>
    <row r="64" spans="1:10">
      <c r="A64" s="117">
        <v>5492</v>
      </c>
      <c r="B64" s="86">
        <v>17</v>
      </c>
      <c r="C64" s="116">
        <v>94080</v>
      </c>
      <c r="D64" s="1">
        <v>14.215</v>
      </c>
      <c r="E64" s="112">
        <f>I64*'IM CALIBRATION'!$Q$17</f>
        <v>4868.0794503240941</v>
      </c>
      <c r="F64" s="111">
        <f>(H64*'IM CALIBRATION'!$Q$32+'IM CALIBRATION'!$Q$33)*ABS(B64)*(1/'CCS figures 3b table 1 9a'!C64+1/'IM CALIBRATION'!$D$5)^0.5</f>
        <v>4876.0104691692868</v>
      </c>
      <c r="G64" t="s">
        <v>19</v>
      </c>
      <c r="H64" s="56">
        <f>D64-0.001*'IM CALIBRATION'!$D$4*A64^0.5</f>
        <v>14.098650394070285</v>
      </c>
      <c r="I64" s="56">
        <f>H64^'IM CALIBRATION'!$Q$15*ABS(B64)*(1/'CCS figures 3b table 1 9a'!C64+1/'IM CALIBRATION'!$D$5)^0.5</f>
        <v>8.6142861620190008</v>
      </c>
    </row>
    <row r="65" spans="1:9">
      <c r="A65" s="117">
        <v>5850</v>
      </c>
      <c r="B65" s="86">
        <v>16</v>
      </c>
      <c r="C65" s="116">
        <v>94080</v>
      </c>
      <c r="D65" s="1">
        <v>15.673999999999999</v>
      </c>
      <c r="E65" s="112">
        <f>I65*'IM CALIBRATION'!$Q$17</f>
        <v>4752.5690662500074</v>
      </c>
      <c r="F65" s="111">
        <f>(H65*'IM CALIBRATION'!$Q$32+'IM CALIBRATION'!$Q$33)*ABS(B65)*(1/'CCS figures 3b table 1 9a'!C65+1/'IM CALIBRATION'!$D$5)^0.5</f>
        <v>4739.4924526597051</v>
      </c>
      <c r="G65" t="s">
        <v>19</v>
      </c>
      <c r="H65" s="56">
        <f>D65-0.001*'IM CALIBRATION'!$D$4*A65^0.5</f>
        <v>15.553918090454889</v>
      </c>
      <c r="I65" s="56">
        <f>H65^'IM CALIBRATION'!$Q$15*ABS(B65)*(1/'CCS figures 3b table 1 9a'!C65+1/'IM CALIBRATION'!$D$5)^0.5</f>
        <v>8.4098853273052896</v>
      </c>
    </row>
    <row r="66" spans="1:9">
      <c r="A66" s="117">
        <v>6251</v>
      </c>
      <c r="B66" s="50">
        <v>15</v>
      </c>
      <c r="C66" s="116">
        <v>94080</v>
      </c>
      <c r="D66" s="1">
        <v>17.314</v>
      </c>
      <c r="E66" s="112">
        <f>I66*'IM CALIBRATION'!$Q$17</f>
        <v>4624.732320253298</v>
      </c>
      <c r="F66" s="111">
        <f>(H66*'IM CALIBRATION'!$Q$32+'IM CALIBRATION'!$Q$33)*ABS(B66)*(1/'CCS figures 3b table 1 9a'!C66+1/'IM CALIBRATION'!$D$5)^0.5</f>
        <v>4601.6816919600951</v>
      </c>
      <c r="G66" t="s">
        <v>19</v>
      </c>
      <c r="H66" s="56">
        <f>D66-0.001*'IM CALIBRATION'!$D$4*A66^0.5</f>
        <v>17.189870672683689</v>
      </c>
      <c r="I66" s="56">
        <f>H66^'IM CALIBRATION'!$Q$15*ABS(B66)*(1/'CCS figures 3b table 1 9a'!C66+1/'IM CALIBRATION'!$D$5)^0.5</f>
        <v>8.1836724391890794</v>
      </c>
    </row>
    <row r="67" spans="1:9">
      <c r="A67" s="117">
        <v>6703</v>
      </c>
      <c r="B67" s="86">
        <v>14</v>
      </c>
      <c r="C67" s="116">
        <v>94080</v>
      </c>
      <c r="D67" s="1">
        <v>19.501000000000001</v>
      </c>
      <c r="E67" s="112">
        <f>I67*'IM CALIBRATION'!$Q$17</f>
        <v>4513.0529811724909</v>
      </c>
      <c r="F67" s="111">
        <f>(H67*'IM CALIBRATION'!$Q$32+'IM CALIBRATION'!$Q$33)*ABS(B67)*(1/'CCS figures 3b table 1 9a'!C67+1/'IM CALIBRATION'!$D$5)^0.5</f>
        <v>4492.1515981340826</v>
      </c>
      <c r="G67" t="s">
        <v>19</v>
      </c>
      <c r="H67" s="56">
        <f>D67-0.001*'IM CALIBRATION'!$D$4*A67^0.5</f>
        <v>19.37246119379736</v>
      </c>
      <c r="I67" s="56">
        <f>H67^'IM CALIBRATION'!$Q$15*ABS(B67)*(1/'CCS figures 3b table 1 9a'!C67+1/'IM CALIBRATION'!$D$5)^0.5</f>
        <v>7.9860508113902196</v>
      </c>
    </row>
    <row r="68" spans="1:9">
      <c r="A68" s="117" t="s">
        <v>117</v>
      </c>
      <c r="B68" s="86"/>
      <c r="C68" s="116"/>
      <c r="D68" s="1"/>
      <c r="E68" s="197" t="e">
        <f>I68*'IM CALIBRATION'!$Q$17</f>
        <v>#VALUE!</v>
      </c>
      <c r="F68" s="111" t="e">
        <f>(H68*'IM CALIBRATION'!$Q$32+'IM CALIBRATION'!$Q$33)*ABS(B68)*(1/'CCS figures 3b table 1 9a'!C68+1/'IM CALIBRATION'!$D$5)^0.5</f>
        <v>#VALUE!</v>
      </c>
      <c r="H68" s="56" t="e">
        <f>D68-0.001*'IM CALIBRATION'!$D$4*A68^0.5</f>
        <v>#VALUE!</v>
      </c>
      <c r="I68" s="56" t="e">
        <f>H68^'IM CALIBRATION'!$Q$15*ABS(B68)*(1/'CCS figures 3b table 1 9a'!C68+1/'IM CALIBRATION'!$D$5)^0.5</f>
        <v>#VALUE!</v>
      </c>
    </row>
    <row r="69" spans="1:9">
      <c r="A69" s="117">
        <v>2195</v>
      </c>
      <c r="B69" s="50">
        <v>7</v>
      </c>
      <c r="C69" s="116">
        <v>15680</v>
      </c>
      <c r="D69" s="1">
        <v>8.2010000000000005</v>
      </c>
      <c r="E69" s="112">
        <f>I69*'IM CALIBRATION'!$Q$17</f>
        <v>1633.7056544556972</v>
      </c>
      <c r="F69" s="111">
        <f>(H69*'IM CALIBRATION'!$Q$32+'IM CALIBRATION'!$Q$33)*ABS(B69)*(1/'CCS figures 3b table 1 9a'!C69+1/'IM CALIBRATION'!$D$5)^0.5</f>
        <v>1739.241400346594</v>
      </c>
      <c r="G69" t="s">
        <v>6</v>
      </c>
      <c r="H69" s="56">
        <f>D69-0.001*'IM CALIBRATION'!$D$4*A69^0.5</f>
        <v>8.1274442014522315</v>
      </c>
      <c r="I69" s="56">
        <f>H69^'IM CALIBRATION'!$Q$15*ABS(B69)*(1/'CCS figures 3b table 1 9a'!C69+1/'IM CALIBRATION'!$D$5)^0.5</f>
        <v>2.8909158438350833</v>
      </c>
    </row>
    <row r="70" spans="1:9">
      <c r="A70" s="117">
        <v>2560</v>
      </c>
      <c r="B70" s="86">
        <v>6</v>
      </c>
      <c r="C70" s="116">
        <v>15680</v>
      </c>
      <c r="D70" s="1">
        <v>11.117000000000001</v>
      </c>
      <c r="E70" s="112">
        <f>I70*'IM CALIBRATION'!$Q$17</f>
        <v>1569.511247020775</v>
      </c>
      <c r="F70" s="111">
        <f>(H70*'IM CALIBRATION'!$Q$32+'IM CALIBRATION'!$Q$33)*ABS(B70)*(1/'CCS figures 3b table 1 9a'!C70+1/'IM CALIBRATION'!$D$5)^0.5</f>
        <v>1603.5756351131913</v>
      </c>
      <c r="G70" t="s">
        <v>6</v>
      </c>
      <c r="H70" s="56">
        <f>D70-0.001*'IM CALIBRATION'!$D$4*A70^0.5</f>
        <v>11.037563585176571</v>
      </c>
      <c r="I70" s="56">
        <f>H70^'IM CALIBRATION'!$Q$15*ABS(B70)*(1/'CCS figures 3b table 1 9a'!C70+1/'IM CALIBRATION'!$D$5)^0.5</f>
        <v>2.7773209443909415</v>
      </c>
    </row>
    <row r="71" spans="1:9">
      <c r="A71" s="117">
        <v>3070</v>
      </c>
      <c r="B71" s="86">
        <v>5</v>
      </c>
      <c r="C71" s="116">
        <v>15680</v>
      </c>
      <c r="D71" s="1">
        <v>13.122</v>
      </c>
      <c r="E71" s="112">
        <f>I71*'IM CALIBRATION'!$Q$17</f>
        <v>1391.571369344884</v>
      </c>
      <c r="F71" s="111">
        <f>(H71*'IM CALIBRATION'!$Q$32+'IM CALIBRATION'!$Q$33)*ABS(B71)*(1/'CCS figures 3b table 1 9a'!C71+1/'IM CALIBRATION'!$D$5)^0.5</f>
        <v>1400.831160593752</v>
      </c>
      <c r="G71" t="s">
        <v>6</v>
      </c>
      <c r="H71" s="56">
        <f>D71-0.001*'IM CALIBRATION'!$D$4*A71^0.5</f>
        <v>13.035010098287215</v>
      </c>
      <c r="I71" s="56">
        <f>H71^'IM CALIBRATION'!$Q$15*ABS(B71)*(1/'CCS figures 3b table 1 9a'!C71+1/'IM CALIBRATION'!$D$5)^0.5</f>
        <v>2.4624483048672103</v>
      </c>
    </row>
    <row r="72" spans="1:9">
      <c r="A72" s="117">
        <v>3070</v>
      </c>
      <c r="B72" s="86">
        <v>10</v>
      </c>
      <c r="C72" s="116">
        <v>31363</v>
      </c>
      <c r="D72" s="1">
        <v>10.023999999999999</v>
      </c>
      <c r="E72" s="112">
        <f>I72*'IM CALIBRATION'!$Q$17</f>
        <v>2514.3078270640108</v>
      </c>
      <c r="F72" s="111">
        <f>(H72*'IM CALIBRATION'!$Q$32+'IM CALIBRATION'!$Q$33)*ABS(B72)*(1/'CCS figures 3b table 1 9a'!C72+1/'IM CALIBRATION'!$D$5)^0.5</f>
        <v>2600.3699359132547</v>
      </c>
      <c r="G72" t="s">
        <v>10</v>
      </c>
      <c r="H72" s="56">
        <f>D72-0.001*'IM CALIBRATION'!$D$4*A72^0.5</f>
        <v>9.9370100982872138</v>
      </c>
      <c r="I72" s="56">
        <f>H72^'IM CALIBRATION'!$Q$15*ABS(B72)*(1/'CCS figures 3b table 1 9a'!C72+1/'IM CALIBRATION'!$D$5)^0.5</f>
        <v>4.4491811078168864</v>
      </c>
    </row>
    <row r="73" spans="1:9">
      <c r="A73" s="117">
        <v>3425</v>
      </c>
      <c r="B73" s="86">
        <v>9</v>
      </c>
      <c r="C73" s="116">
        <v>31363</v>
      </c>
      <c r="D73" s="1">
        <v>11.117000000000001</v>
      </c>
      <c r="E73" s="112">
        <f>I73*'IM CALIBRATION'!$Q$17</f>
        <v>2352.2281623744443</v>
      </c>
      <c r="F73" s="111">
        <f>(H73*'IM CALIBRATION'!$Q$32+'IM CALIBRATION'!$Q$33)*ABS(B73)*(1/'CCS figures 3b table 1 9a'!C73+1/'IM CALIBRATION'!$D$5)^0.5</f>
        <v>2403.5679378496975</v>
      </c>
      <c r="G73" t="s">
        <v>10</v>
      </c>
      <c r="H73" s="56">
        <f>D73-0.001*'IM CALIBRATION'!$D$4*A73^0.5</f>
        <v>11.025118105700852</v>
      </c>
      <c r="I73" s="56">
        <f>H73^'IM CALIBRATION'!$Q$15*ABS(B73)*(1/'CCS figures 3b table 1 9a'!C73+1/'IM CALIBRATION'!$D$5)^0.5</f>
        <v>4.1623738305471898</v>
      </c>
    </row>
    <row r="74" spans="1:9">
      <c r="A74" s="117">
        <v>3860</v>
      </c>
      <c r="B74" s="86">
        <v>8</v>
      </c>
      <c r="C74" s="116">
        <v>31363</v>
      </c>
      <c r="D74" s="1">
        <v>13.04</v>
      </c>
      <c r="E74" s="112">
        <f>I74*'IM CALIBRATION'!$Q$17</f>
        <v>2219.61933256375</v>
      </c>
      <c r="F74" s="111">
        <f>(H74*'IM CALIBRATION'!$Q$32+'IM CALIBRATION'!$Q$33)*ABS(B74)*(1/'CCS figures 3b table 1 9a'!C74+1/'IM CALIBRATION'!$D$5)^0.5</f>
        <v>2235.5497041087847</v>
      </c>
      <c r="G74" t="s">
        <v>10</v>
      </c>
      <c r="H74" s="56">
        <f>D74-0.001*'IM CALIBRATION'!$D$4*A74^0.5</f>
        <v>12.942457629719183</v>
      </c>
      <c r="I74" s="56">
        <f>H74^'IM CALIBRATION'!$Q$15*ABS(B74)*(1/'CCS figures 3b table 1 9a'!C74+1/'IM CALIBRATION'!$D$5)^0.5</f>
        <v>3.927716524877344</v>
      </c>
    </row>
    <row r="75" spans="1:9">
      <c r="A75" s="117">
        <v>4223</v>
      </c>
      <c r="B75" s="50">
        <v>11</v>
      </c>
      <c r="C75" s="116">
        <v>47040</v>
      </c>
      <c r="D75" s="1">
        <v>12.393000000000001</v>
      </c>
      <c r="E75" s="112">
        <f>I75*'IM CALIBRATION'!$Q$17</f>
        <v>2993.3470799335701</v>
      </c>
      <c r="F75" s="111">
        <f>(H75*'IM CALIBRATION'!$Q$32+'IM CALIBRATION'!$Q$33)*ABS(B75)*(1/'CCS figures 3b table 1 9a'!C75+1/'IM CALIBRATION'!$D$5)^0.5</f>
        <v>3027.1565885683513</v>
      </c>
      <c r="G75" t="s">
        <v>46</v>
      </c>
      <c r="H75" s="56">
        <f>D75-0.001*'IM CALIBRATION'!$D$4*A75^0.5</f>
        <v>12.290974156705275</v>
      </c>
      <c r="I75" s="56">
        <f>H75^'IM CALIBRATION'!$Q$15*ABS(B75)*(1/'CCS figures 3b table 1 9a'!C75+1/'IM CALIBRATION'!$D$5)^0.5</f>
        <v>5.2968626728298478</v>
      </c>
    </row>
    <row r="76" spans="1:9">
      <c r="A76" s="117">
        <v>4653</v>
      </c>
      <c r="B76" s="86">
        <v>10</v>
      </c>
      <c r="C76" s="116">
        <v>47040</v>
      </c>
      <c r="D76" s="1">
        <v>14.398</v>
      </c>
      <c r="E76" s="112">
        <f>I76*'IM CALIBRATION'!$Q$17</f>
        <v>2878.4955696124252</v>
      </c>
      <c r="F76" s="111">
        <f>(H76*'IM CALIBRATION'!$Q$32+'IM CALIBRATION'!$Q$33)*ABS(B76)*(1/'CCS figures 3b table 1 9a'!C76+1/'IM CALIBRATION'!$D$5)^0.5</f>
        <v>2881.0805464304271</v>
      </c>
      <c r="G76" t="s">
        <v>46</v>
      </c>
      <c r="H76" s="56">
        <f>D76-0.001*'IM CALIBRATION'!$D$4*A76^0.5</f>
        <v>14.290905743851502</v>
      </c>
      <c r="I76" s="56">
        <f>H76^'IM CALIBRATION'!$Q$15*ABS(B76)*(1/'CCS figures 3b table 1 9a'!C76+1/'IM CALIBRATION'!$D$5)^0.5</f>
        <v>5.093627744940461</v>
      </c>
    </row>
    <row r="77" spans="1:9">
      <c r="A77" s="117">
        <v>4778</v>
      </c>
      <c r="B77" s="86">
        <v>13</v>
      </c>
      <c r="C77" s="116">
        <v>62720</v>
      </c>
      <c r="D77" s="1">
        <v>13.486000000000001</v>
      </c>
      <c r="E77" s="112">
        <f>I77*'IM CALIBRATION'!$Q$17</f>
        <v>3650.7816466256768</v>
      </c>
      <c r="F77" s="111">
        <f>(H77*'IM CALIBRATION'!$Q$32+'IM CALIBRATION'!$Q$33)*ABS(B77)*(1/'CCS figures 3b table 1 9a'!C77+1/'IM CALIBRATION'!$D$5)^0.5</f>
        <v>3668.4669945004198</v>
      </c>
      <c r="G77" t="s">
        <v>111</v>
      </c>
      <c r="H77" s="56">
        <f>D77-0.001*'IM CALIBRATION'!$D$4*A77^0.5</f>
        <v>13.377476766542827</v>
      </c>
      <c r="I77" s="56">
        <f>H77^'IM CALIBRATION'!$Q$15*ABS(B77)*(1/'CCS figures 3b table 1 9a'!C77+1/'IM CALIBRATION'!$D$5)^0.5</f>
        <v>6.4602227921704909</v>
      </c>
    </row>
    <row r="78" spans="1:9">
      <c r="A78" s="117">
        <v>5187</v>
      </c>
      <c r="B78" s="50">
        <v>12</v>
      </c>
      <c r="C78" s="116">
        <v>62720</v>
      </c>
      <c r="D78" s="1">
        <v>14.944000000000001</v>
      </c>
      <c r="E78" s="112">
        <f>I78*'IM CALIBRATION'!$Q$17</f>
        <v>3502.0148200368417</v>
      </c>
      <c r="F78" s="111">
        <f>(H78*'IM CALIBRATION'!$Q$32+'IM CALIBRATION'!$Q$33)*ABS(B78)*(1/'CCS figures 3b table 1 9a'!C78+1/'IM CALIBRATION'!$D$5)^0.5</f>
        <v>3498.8744331714815</v>
      </c>
      <c r="G78" t="s">
        <v>111</v>
      </c>
      <c r="H78" s="56">
        <f>D78-0.001*'IM CALIBRATION'!$D$4*A78^0.5</f>
        <v>14.830927296397407</v>
      </c>
      <c r="I78" s="56">
        <f>H78^'IM CALIBRATION'!$Q$15*ABS(B78)*(1/'CCS figures 3b table 1 9a'!C78+1/'IM CALIBRATION'!$D$5)^0.5</f>
        <v>6.1969731823954568</v>
      </c>
    </row>
    <row r="79" spans="1:9">
      <c r="A79" s="117">
        <v>5180</v>
      </c>
      <c r="B79" s="86">
        <v>18</v>
      </c>
      <c r="C79" s="116">
        <v>94080</v>
      </c>
      <c r="D79" s="1">
        <v>13.304</v>
      </c>
      <c r="E79" s="112">
        <f>I79*'IM CALIBRATION'!$Q$17</f>
        <v>5028.1782706353169</v>
      </c>
      <c r="F79" s="111">
        <f>(H79*'IM CALIBRATION'!$Q$32+'IM CALIBRATION'!$Q$33)*ABS(B79)*(1/'CCS figures 3b table 1 9a'!C79+1/'IM CALIBRATION'!$D$5)^0.5</f>
        <v>5057.3708688507913</v>
      </c>
      <c r="G79" t="s">
        <v>19</v>
      </c>
      <c r="H79" s="56">
        <f>D79-0.001*'IM CALIBRATION'!$D$4*A79^0.5</f>
        <v>13.191003619526995</v>
      </c>
      <c r="I79" s="56">
        <f>H79^'IM CALIBRATION'!$Q$15*ABS(B79)*(1/'CCS figures 3b table 1 9a'!C79+1/'IM CALIBRATION'!$D$5)^0.5</f>
        <v>8.8975882458152533</v>
      </c>
    </row>
    <row r="80" spans="1:9">
      <c r="A80" s="117">
        <v>5492</v>
      </c>
      <c r="B80" s="86">
        <v>17</v>
      </c>
      <c r="C80" s="116">
        <v>94080</v>
      </c>
      <c r="D80" s="1">
        <v>13.851000000000001</v>
      </c>
      <c r="E80" s="112">
        <f>I80*'IM CALIBRATION'!$Q$17</f>
        <v>4820.8536364085103</v>
      </c>
      <c r="F80" s="111">
        <f>(H80*'IM CALIBRATION'!$Q$32+'IM CALIBRATION'!$Q$33)*ABS(B80)*(1/'CCS figures 3b table 1 9a'!C80+1/'IM CALIBRATION'!$D$5)^0.5</f>
        <v>4836.0653130767423</v>
      </c>
      <c r="G80" t="s">
        <v>19</v>
      </c>
      <c r="H80" s="56">
        <f>D80-0.001*'IM CALIBRATION'!$D$4*A80^0.5</f>
        <v>13.734650394070286</v>
      </c>
      <c r="I80" s="56">
        <f>H80^'IM CALIBRATION'!$Q$15*ABS(B80)*(1/'CCS figures 3b table 1 9a'!C80+1/'IM CALIBRATION'!$D$5)^0.5</f>
        <v>8.5307179541755538</v>
      </c>
    </row>
    <row r="81" spans="1:9">
      <c r="A81" s="117">
        <v>5850</v>
      </c>
      <c r="B81" s="86">
        <v>16</v>
      </c>
      <c r="C81" s="116">
        <v>94080</v>
      </c>
      <c r="D81" s="1">
        <v>15.308999999999999</v>
      </c>
      <c r="E81" s="112">
        <f>I81*'IM CALIBRATION'!$Q$17</f>
        <v>4710.6942481627721</v>
      </c>
      <c r="F81" s="111">
        <f>(H81*'IM CALIBRATION'!$Q$32+'IM CALIBRATION'!$Q$33)*ABS(B81)*(1/'CCS figures 3b table 1 9a'!C81+1/'IM CALIBRATION'!$D$5)^0.5</f>
        <v>4701.7937274527794</v>
      </c>
      <c r="G81" t="s">
        <v>19</v>
      </c>
      <c r="H81" s="56">
        <f>D81-0.001*'IM CALIBRATION'!$D$4*A81^0.5</f>
        <v>15.188918090454889</v>
      </c>
      <c r="I81" s="56">
        <f>H81^'IM CALIBRATION'!$Q$15*ABS(B81)*(1/'CCS figures 3b table 1 9a'!C81+1/'IM CALIBRATION'!$D$5)^0.5</f>
        <v>8.3357859479367136</v>
      </c>
    </row>
    <row r="82" spans="1:9">
      <c r="A82" s="117">
        <v>6251</v>
      </c>
      <c r="B82" s="50">
        <v>15</v>
      </c>
      <c r="C82" s="116">
        <v>94080</v>
      </c>
      <c r="D82" s="1">
        <v>17.132000000000001</v>
      </c>
      <c r="E82" s="112">
        <f>I82*'IM CALIBRATION'!$Q$17</f>
        <v>4606.4227123999472</v>
      </c>
      <c r="F82" s="111">
        <f>(H82*'IM CALIBRATION'!$Q$32+'IM CALIBRATION'!$Q$33)*ABS(B82)*(1/'CCS figures 3b table 1 9a'!C82+1/'IM CALIBRATION'!$D$5)^0.5</f>
        <v>4584.0588289780908</v>
      </c>
      <c r="G82" t="s">
        <v>19</v>
      </c>
      <c r="H82" s="56">
        <f>D82-0.001*'IM CALIBRATION'!$D$4*A82^0.5</f>
        <v>17.007870672683691</v>
      </c>
      <c r="I82" s="56">
        <f>H82^'IM CALIBRATION'!$Q$15*ABS(B82)*(1/'CCS figures 3b table 1 9a'!C82+1/'IM CALIBRATION'!$D$5)^0.5</f>
        <v>8.1512727622379124</v>
      </c>
    </row>
    <row r="83" spans="1:9">
      <c r="A83" s="117">
        <v>6703</v>
      </c>
      <c r="B83" s="86">
        <v>14</v>
      </c>
      <c r="C83" s="116">
        <v>94080</v>
      </c>
      <c r="D83" s="1">
        <v>18.954000000000001</v>
      </c>
      <c r="E83" s="112">
        <f>I83*'IM CALIBRATION'!$Q$17</f>
        <v>4465.1340304883988</v>
      </c>
      <c r="F83" s="111">
        <f>(H83*'IM CALIBRATION'!$Q$32+'IM CALIBRATION'!$Q$33)*ABS(B83)*(1/'CCS figures 3b table 1 9a'!C83+1/'IM CALIBRATION'!$D$5)^0.5</f>
        <v>4442.7172081281515</v>
      </c>
      <c r="G83" t="s">
        <v>19</v>
      </c>
      <c r="H83" s="56">
        <f>D83-0.001*'IM CALIBRATION'!$D$4*A83^0.5</f>
        <v>18.825461193797359</v>
      </c>
      <c r="I83" s="56">
        <f>H83^'IM CALIBRATION'!$Q$15*ABS(B83)*(1/'CCS figures 3b table 1 9a'!C83+1/'IM CALIBRATION'!$D$5)^0.5</f>
        <v>7.901256066770971</v>
      </c>
    </row>
    <row r="84" spans="1:9">
      <c r="A84" s="117" t="s">
        <v>118</v>
      </c>
      <c r="B84" s="86"/>
      <c r="C84" s="116"/>
      <c r="D84" s="1"/>
      <c r="E84" s="197" t="e">
        <f>I84*'IM CALIBRATION'!$Q$17</f>
        <v>#VALUE!</v>
      </c>
      <c r="F84" s="111" t="e">
        <f>(H84*'IM CALIBRATION'!$Q$32+'IM CALIBRATION'!$Q$33)*ABS(B84)*(1/'CCS figures 3b table 1 9a'!C84+1/'IM CALIBRATION'!$D$5)^0.5</f>
        <v>#VALUE!</v>
      </c>
      <c r="H84" s="56" t="e">
        <f>D84-0.001*'IM CALIBRATION'!$D$4*A84^0.5</f>
        <v>#VALUE!</v>
      </c>
      <c r="I84" s="56" t="e">
        <f>H84^'IM CALIBRATION'!$Q$15*ABS(B84)*(1/'CCS figures 3b table 1 9a'!C84+1/'IM CALIBRATION'!$D$5)^0.5</f>
        <v>#VALUE!</v>
      </c>
    </row>
    <row r="85" spans="1:9">
      <c r="A85" s="117">
        <v>2195</v>
      </c>
      <c r="B85" s="50">
        <v>7</v>
      </c>
      <c r="C85" s="116">
        <v>15680</v>
      </c>
      <c r="D85" s="1">
        <v>8.3840000000000003</v>
      </c>
      <c r="E85" s="112">
        <f>I85*'IM CALIBRATION'!$Q$17</f>
        <v>1647.3193349418564</v>
      </c>
      <c r="F85" s="111">
        <f>(H85*'IM CALIBRATION'!$Q$32+'IM CALIBRATION'!$Q$33)*ABS(B85)*(1/'CCS figures 3b table 1 9a'!C85+1/'IM CALIBRATION'!$D$5)^0.5</f>
        <v>1747.5167384540016</v>
      </c>
      <c r="G85" t="s">
        <v>6</v>
      </c>
      <c r="H85" s="56">
        <f>D85-0.001*'IM CALIBRATION'!$D$4*A85^0.5</f>
        <v>8.3104442014522313</v>
      </c>
      <c r="I85" s="56">
        <f>H85^'IM CALIBRATION'!$Q$15*ABS(B85)*(1/'CCS figures 3b table 1 9a'!C85+1/'IM CALIBRATION'!$D$5)^0.5</f>
        <v>2.9150058655002518</v>
      </c>
    </row>
    <row r="86" spans="1:9">
      <c r="A86" s="117">
        <v>2560</v>
      </c>
      <c r="B86" s="86">
        <v>6</v>
      </c>
      <c r="C86" s="116">
        <v>15680</v>
      </c>
      <c r="D86" s="1">
        <v>11.117000000000001</v>
      </c>
      <c r="E86" s="112">
        <f>I86*'IM CALIBRATION'!$Q$17</f>
        <v>1569.511247020775</v>
      </c>
      <c r="F86" s="111">
        <f>(H86*'IM CALIBRATION'!$Q$32+'IM CALIBRATION'!$Q$33)*ABS(B86)*(1/'CCS figures 3b table 1 9a'!C86+1/'IM CALIBRATION'!$D$5)^0.5</f>
        <v>1603.5756351131913</v>
      </c>
      <c r="G86" t="s">
        <v>6</v>
      </c>
      <c r="H86" s="56">
        <f>D86-0.001*'IM CALIBRATION'!$D$4*A86^0.5</f>
        <v>11.037563585176571</v>
      </c>
      <c r="I86" s="56">
        <f>H86^'IM CALIBRATION'!$Q$15*ABS(B86)*(1/'CCS figures 3b table 1 9a'!C86+1/'IM CALIBRATION'!$D$5)^0.5</f>
        <v>2.7773209443909415</v>
      </c>
    </row>
    <row r="87" spans="1:9">
      <c r="A87" s="117">
        <v>3070</v>
      </c>
      <c r="B87" s="86">
        <v>5</v>
      </c>
      <c r="C87" s="116">
        <v>15680</v>
      </c>
      <c r="D87" s="1">
        <v>13.304</v>
      </c>
      <c r="E87" s="112">
        <f>I87*'IM CALIBRATION'!$Q$17</f>
        <v>1398.7811029556726</v>
      </c>
      <c r="F87" s="111">
        <f>(H87*'IM CALIBRATION'!$Q$32+'IM CALIBRATION'!$Q$33)*ABS(B87)*(1/'CCS figures 3b table 1 9a'!C87+1/'IM CALIBRATION'!$D$5)^0.5</f>
        <v>1406.7098160798887</v>
      </c>
      <c r="G87" t="s">
        <v>6</v>
      </c>
      <c r="H87" s="56">
        <f>D87-0.001*'IM CALIBRATION'!$D$4*A87^0.5</f>
        <v>13.217010098287215</v>
      </c>
      <c r="I87" s="56">
        <f>H87^'IM CALIBRATION'!$Q$15*ABS(B87)*(1/'CCS figures 3b table 1 9a'!C87+1/'IM CALIBRATION'!$D$5)^0.5</f>
        <v>2.4752062536864567</v>
      </c>
    </row>
    <row r="88" spans="1:9">
      <c r="A88" s="117">
        <v>3070</v>
      </c>
      <c r="B88" s="86">
        <v>10</v>
      </c>
      <c r="C88" s="116">
        <v>31363</v>
      </c>
      <c r="D88" s="1">
        <v>10.023999999999999</v>
      </c>
      <c r="E88" s="112">
        <f>I88*'IM CALIBRATION'!$Q$17</f>
        <v>2514.3078270640108</v>
      </c>
      <c r="F88" s="111">
        <f>(H88*'IM CALIBRATION'!$Q$32+'IM CALIBRATION'!$Q$33)*ABS(B88)*(1/'CCS figures 3b table 1 9a'!C88+1/'IM CALIBRATION'!$D$5)^0.5</f>
        <v>2600.3699359132547</v>
      </c>
      <c r="G88" t="s">
        <v>10</v>
      </c>
      <c r="H88" s="56">
        <f>D88-0.001*'IM CALIBRATION'!$D$4*A88^0.5</f>
        <v>9.9370100982872138</v>
      </c>
      <c r="I88" s="56">
        <f>H88^'IM CALIBRATION'!$Q$15*ABS(B88)*(1/'CCS figures 3b table 1 9a'!C88+1/'IM CALIBRATION'!$D$5)^0.5</f>
        <v>4.4491811078168864</v>
      </c>
    </row>
    <row r="89" spans="1:9">
      <c r="A89" s="117">
        <v>3425</v>
      </c>
      <c r="B89" s="86">
        <v>9</v>
      </c>
      <c r="C89" s="116">
        <v>31363</v>
      </c>
      <c r="D89" s="1">
        <v>11.117000000000001</v>
      </c>
      <c r="E89" s="112">
        <f>I89*'IM CALIBRATION'!$Q$17</f>
        <v>2352.2281623744443</v>
      </c>
      <c r="F89" s="111">
        <f>(H89*'IM CALIBRATION'!$Q$32+'IM CALIBRATION'!$Q$33)*ABS(B89)*(1/'CCS figures 3b table 1 9a'!C89+1/'IM CALIBRATION'!$D$5)^0.5</f>
        <v>2403.5679378496975</v>
      </c>
      <c r="G89" t="s">
        <v>10</v>
      </c>
      <c r="H89" s="56">
        <f>D89-0.001*'IM CALIBRATION'!$D$4*A89^0.5</f>
        <v>11.025118105700852</v>
      </c>
      <c r="I89" s="56">
        <f>H89^'IM CALIBRATION'!$Q$15*ABS(B89)*(1/'CCS figures 3b table 1 9a'!C89+1/'IM CALIBRATION'!$D$5)^0.5</f>
        <v>4.1623738305471898</v>
      </c>
    </row>
    <row r="90" spans="1:9">
      <c r="A90" s="117">
        <v>3860</v>
      </c>
      <c r="B90" s="86">
        <v>8</v>
      </c>
      <c r="C90" s="116">
        <v>31363</v>
      </c>
      <c r="D90" s="1">
        <v>13.122</v>
      </c>
      <c r="E90" s="112">
        <f>I90*'IM CALIBRATION'!$Q$17</f>
        <v>2224.8500366881763</v>
      </c>
      <c r="F90" s="111">
        <f>(H90*'IM CALIBRATION'!$Q$32+'IM CALIBRATION'!$Q$33)*ABS(B90)*(1/'CCS figures 3b table 1 9a'!C90+1/'IM CALIBRATION'!$D$5)^0.5</f>
        <v>2239.7856150032089</v>
      </c>
      <c r="G90" t="s">
        <v>10</v>
      </c>
      <c r="H90" s="56">
        <f>D90-0.001*'IM CALIBRATION'!$D$4*A90^0.5</f>
        <v>13.024457629719183</v>
      </c>
      <c r="I90" s="56">
        <f>H90^'IM CALIBRATION'!$Q$15*ABS(B90)*(1/'CCS figures 3b table 1 9a'!C90+1/'IM CALIBRATION'!$D$5)^0.5</f>
        <v>3.9369724917563689</v>
      </c>
    </row>
    <row r="91" spans="1:9">
      <c r="A91" s="117">
        <v>4223</v>
      </c>
      <c r="B91" s="50">
        <v>11</v>
      </c>
      <c r="C91" s="116">
        <v>47040</v>
      </c>
      <c r="D91" s="1">
        <v>12.574999999999999</v>
      </c>
      <c r="E91" s="112">
        <f>I91*'IM CALIBRATION'!$Q$17</f>
        <v>3009.7901157886463</v>
      </c>
      <c r="F91" s="111">
        <f>(H91*'IM CALIBRATION'!$Q$32+'IM CALIBRATION'!$Q$33)*ABS(B91)*(1/'CCS figures 3b table 1 9a'!C91+1/'IM CALIBRATION'!$D$5)^0.5</f>
        <v>3040.081943836537</v>
      </c>
      <c r="G91" t="s">
        <v>46</v>
      </c>
      <c r="H91" s="56">
        <f>D91-0.001*'IM CALIBRATION'!$D$4*A91^0.5</f>
        <v>12.472974156705273</v>
      </c>
      <c r="I91" s="56">
        <f>H91^'IM CALIBRATION'!$Q$15*ABS(B91)*(1/'CCS figures 3b table 1 9a'!C91+1/'IM CALIBRATION'!$D$5)^0.5</f>
        <v>5.325959366438358</v>
      </c>
    </row>
    <row r="92" spans="1:9">
      <c r="A92" s="117">
        <v>4653</v>
      </c>
      <c r="B92" s="86">
        <v>10</v>
      </c>
      <c r="C92" s="116">
        <v>47040</v>
      </c>
      <c r="D92" s="1">
        <v>14.215</v>
      </c>
      <c r="E92" s="112">
        <f>I92*'IM CALIBRATION'!$Q$17</f>
        <v>2864.7026752068296</v>
      </c>
      <c r="F92" s="111">
        <f>(H92*'IM CALIBRATION'!$Q$32+'IM CALIBRATION'!$Q$33)*ABS(B92)*(1/'CCS figures 3b table 1 9a'!C92+1/'IM CALIBRATION'!$D$5)^0.5</f>
        <v>2869.2656612452224</v>
      </c>
      <c r="G92" t="s">
        <v>46</v>
      </c>
      <c r="H92" s="56">
        <f>D92-0.001*'IM CALIBRATION'!$D$4*A92^0.5</f>
        <v>14.107905743851502</v>
      </c>
      <c r="I92" s="56">
        <f>H92^'IM CALIBRATION'!$Q$15*ABS(B92)*(1/'CCS figures 3b table 1 9a'!C92+1/'IM CALIBRATION'!$D$5)^0.5</f>
        <v>5.0692205961614079</v>
      </c>
    </row>
    <row r="93" spans="1:9">
      <c r="A93" s="117">
        <v>4778</v>
      </c>
      <c r="B93" s="86">
        <v>13</v>
      </c>
      <c r="C93" s="116">
        <v>62720</v>
      </c>
      <c r="D93" s="1">
        <v>13.122</v>
      </c>
      <c r="E93" s="112">
        <f>I93*'IM CALIBRATION'!$Q$17</f>
        <v>3613.4390468321189</v>
      </c>
      <c r="F93" s="111">
        <f>(H93*'IM CALIBRATION'!$Q$32+'IM CALIBRATION'!$Q$33)*ABS(B93)*(1/'CCS figures 3b table 1 9a'!C93+1/'IM CALIBRATION'!$D$5)^0.5</f>
        <v>3637.918426635797</v>
      </c>
      <c r="G93" t="s">
        <v>111</v>
      </c>
      <c r="H93" s="56">
        <f>D93-0.001*'IM CALIBRATION'!$D$4*A93^0.5</f>
        <v>13.013476766542826</v>
      </c>
      <c r="I93" s="56">
        <f>H93^'IM CALIBRATION'!$Q$15*ABS(B93)*(1/'CCS figures 3b table 1 9a'!C93+1/'IM CALIBRATION'!$D$5)^0.5</f>
        <v>6.3941433774982341</v>
      </c>
    </row>
    <row r="94" spans="1:9">
      <c r="A94" s="117">
        <v>5187</v>
      </c>
      <c r="B94" s="50">
        <v>12</v>
      </c>
      <c r="C94" s="116">
        <v>62720</v>
      </c>
      <c r="D94" s="1">
        <v>14.762</v>
      </c>
      <c r="E94" s="112">
        <f>I94*'IM CALIBRATION'!$Q$17</f>
        <v>3485.9362965986138</v>
      </c>
      <c r="F94" s="111">
        <f>(H94*'IM CALIBRATION'!$Q$32+'IM CALIBRATION'!$Q$33)*ABS(B94)*(1/'CCS figures 3b table 1 9a'!C94+1/'IM CALIBRATION'!$D$5)^0.5</f>
        <v>3484.7750941570398</v>
      </c>
      <c r="G94" t="s">
        <v>111</v>
      </c>
      <c r="H94" s="56">
        <f>D94-0.001*'IM CALIBRATION'!$D$4*A94^0.5</f>
        <v>14.648927296397407</v>
      </c>
      <c r="I94" s="56">
        <f>H94^'IM CALIBRATION'!$Q$15*ABS(B94)*(1/'CCS figures 3b table 1 9a'!C94+1/'IM CALIBRATION'!$D$5)^0.5</f>
        <v>6.1685215099498878</v>
      </c>
    </row>
    <row r="95" spans="1:9">
      <c r="A95" s="117">
        <v>5180</v>
      </c>
      <c r="B95" s="86">
        <v>18</v>
      </c>
      <c r="C95" s="116">
        <v>94080</v>
      </c>
      <c r="D95" s="1">
        <v>13.122</v>
      </c>
      <c r="E95" s="112">
        <f>I95*'IM CALIBRATION'!$Q$17</f>
        <v>5002.2102259951844</v>
      </c>
      <c r="F95" s="111">
        <f>(H95*'IM CALIBRATION'!$Q$32+'IM CALIBRATION'!$Q$33)*ABS(B95)*(1/'CCS figures 3b table 1 9a'!C95+1/'IM CALIBRATION'!$D$5)^0.5</f>
        <v>5036.2234332723856</v>
      </c>
      <c r="G95" t="s">
        <v>19</v>
      </c>
      <c r="H95" s="56">
        <f>D95-0.001*'IM CALIBRATION'!$D$4*A95^0.5</f>
        <v>13.009003619526995</v>
      </c>
      <c r="I95" s="56">
        <f>H95^'IM CALIBRATION'!$Q$15*ABS(B95)*(1/'CCS figures 3b table 1 9a'!C95+1/'IM CALIBRATION'!$D$5)^0.5</f>
        <v>8.8516366195361691</v>
      </c>
    </row>
    <row r="96" spans="1:9">
      <c r="A96" s="117">
        <v>5492</v>
      </c>
      <c r="B96" s="86">
        <v>17</v>
      </c>
      <c r="C96" s="116">
        <v>94080</v>
      </c>
      <c r="D96" s="1">
        <v>14.032999999999999</v>
      </c>
      <c r="E96" s="112">
        <f>I96*'IM CALIBRATION'!$Q$17</f>
        <v>4844.5634053811091</v>
      </c>
      <c r="F96" s="111">
        <f>(H96*'IM CALIBRATION'!$Q$32+'IM CALIBRATION'!$Q$33)*ABS(B96)*(1/'CCS figures 3b table 1 9a'!C96+1/'IM CALIBRATION'!$D$5)^0.5</f>
        <v>4856.0378911230155</v>
      </c>
      <c r="G96" t="s">
        <v>19</v>
      </c>
      <c r="H96" s="56">
        <f>D96-0.001*'IM CALIBRATION'!$D$4*A96^0.5</f>
        <v>13.916650394070285</v>
      </c>
      <c r="I96" s="56">
        <f>H96^'IM CALIBRATION'!$Q$15*ABS(B96)*(1/'CCS figures 3b table 1 9a'!C96+1/'IM CALIBRATION'!$D$5)^0.5</f>
        <v>8.5726734598014378</v>
      </c>
    </row>
    <row r="97" spans="1:9">
      <c r="A97" s="117">
        <v>5850</v>
      </c>
      <c r="B97" s="86">
        <v>16</v>
      </c>
      <c r="C97" s="116">
        <v>94080</v>
      </c>
      <c r="D97" s="1">
        <v>15.673999999999999</v>
      </c>
      <c r="E97" s="112">
        <f>I97*'IM CALIBRATION'!$Q$17</f>
        <v>4752.5690662500074</v>
      </c>
      <c r="F97" s="111">
        <f>(H97*'IM CALIBRATION'!$Q$32+'IM CALIBRATION'!$Q$33)*ABS(B97)*(1/'CCS figures 3b table 1 9a'!C97+1/'IM CALIBRATION'!$D$5)^0.5</f>
        <v>4739.4924526597051</v>
      </c>
      <c r="G97" t="s">
        <v>19</v>
      </c>
      <c r="H97" s="56">
        <f>D97-0.001*'IM CALIBRATION'!$D$4*A97^0.5</f>
        <v>15.553918090454889</v>
      </c>
      <c r="I97" s="56">
        <f>H97^'IM CALIBRATION'!$Q$15*ABS(B97)*(1/'CCS figures 3b table 1 9a'!C97+1/'IM CALIBRATION'!$D$5)^0.5</f>
        <v>8.4098853273052896</v>
      </c>
    </row>
    <row r="98" spans="1:9">
      <c r="A98" s="117">
        <v>6251</v>
      </c>
      <c r="B98" s="50">
        <v>15</v>
      </c>
      <c r="C98" s="116">
        <v>94080</v>
      </c>
      <c r="D98" s="1">
        <v>17.495999999999999</v>
      </c>
      <c r="E98" s="112">
        <f>I98*'IM CALIBRATION'!$Q$17</f>
        <v>4642.9207203127326</v>
      </c>
      <c r="F98" s="111">
        <f>(H98*'IM CALIBRATION'!$Q$32+'IM CALIBRATION'!$Q$33)*ABS(B98)*(1/'CCS figures 3b table 1 9a'!C98+1/'IM CALIBRATION'!$D$5)^0.5</f>
        <v>4619.3045549420995</v>
      </c>
      <c r="G98" t="s">
        <v>19</v>
      </c>
      <c r="H98" s="56">
        <f>D98-0.001*'IM CALIBRATION'!$D$4*A98^0.5</f>
        <v>17.371870672683688</v>
      </c>
      <c r="I98" s="56">
        <f>H98^'IM CALIBRATION'!$Q$15*ABS(B98)*(1/'CCS figures 3b table 1 9a'!C98+1/'IM CALIBRATION'!$D$5)^0.5</f>
        <v>8.2158576334818356</v>
      </c>
    </row>
    <row r="99" spans="1:9">
      <c r="A99" s="117">
        <v>6703</v>
      </c>
      <c r="B99" s="86">
        <v>14</v>
      </c>
      <c r="C99" s="116">
        <v>94080</v>
      </c>
      <c r="D99" s="1">
        <v>19.318999999999999</v>
      </c>
      <c r="E99" s="112">
        <f>I99*'IM CALIBRATION'!$Q$17</f>
        <v>4497.2045261423409</v>
      </c>
      <c r="F99" s="111">
        <f>(H99*'IM CALIBRATION'!$Q$32+'IM CALIBRATION'!$Q$33)*ABS(B99)*(1/'CCS figures 3b table 1 9a'!C99+1/'IM CALIBRATION'!$D$5)^0.5</f>
        <v>4475.7035926842109</v>
      </c>
      <c r="G99" t="s">
        <v>19</v>
      </c>
      <c r="H99" s="56">
        <f>D99-0.001*'IM CALIBRATION'!$D$4*A99^0.5</f>
        <v>19.190461193797358</v>
      </c>
      <c r="I99" s="56">
        <f>H99^'IM CALIBRATION'!$Q$15*ABS(B99)*(1/'CCS figures 3b table 1 9a'!C99+1/'IM CALIBRATION'!$D$5)^0.5</f>
        <v>7.9580062553699777</v>
      </c>
    </row>
    <row r="100" spans="1:9">
      <c r="A100" s="117" t="s">
        <v>119</v>
      </c>
      <c r="B100" s="86"/>
      <c r="C100" s="116"/>
      <c r="D100" s="1"/>
      <c r="E100" s="197" t="e">
        <f>I100*'IM CALIBRATION'!$Q$17</f>
        <v>#VALUE!</v>
      </c>
      <c r="F100" s="111" t="e">
        <f>(H100*'IM CALIBRATION'!$Q$32+'IM CALIBRATION'!$Q$33)*ABS(B100)*(1/'CCS figures 3b table 1 9a'!C100+1/'IM CALIBRATION'!$D$5)^0.5</f>
        <v>#VALUE!</v>
      </c>
      <c r="H100" s="56" t="e">
        <f>D100-0.001*'IM CALIBRATION'!$D$4*A100^0.5</f>
        <v>#VALUE!</v>
      </c>
      <c r="I100" s="56" t="e">
        <f>H100^'IM CALIBRATION'!$Q$15*ABS(B100)*(1/'CCS figures 3b table 1 9a'!C100+1/'IM CALIBRATION'!$D$5)^0.5</f>
        <v>#VALUE!</v>
      </c>
    </row>
    <row r="101" spans="1:9">
      <c r="A101" s="117">
        <v>2195</v>
      </c>
      <c r="B101" s="50">
        <v>7</v>
      </c>
      <c r="C101" s="116">
        <v>15680</v>
      </c>
      <c r="D101" s="1">
        <v>8.5559999999999992</v>
      </c>
      <c r="E101" s="112">
        <f>I101*'IM CALIBRATION'!$Q$17</f>
        <v>1659.9443074819649</v>
      </c>
      <c r="F101" s="111">
        <f>(H101*'IM CALIBRATION'!$Q$32+'IM CALIBRATION'!$Q$33)*ABS(B101)*(1/'CCS figures 3b table 1 9a'!C101+1/'IM CALIBRATION'!$D$5)^0.5</f>
        <v>1755.294651866428</v>
      </c>
      <c r="G101" t="s">
        <v>6</v>
      </c>
      <c r="H101" s="56">
        <f>D101-0.001*'IM CALIBRATION'!$D$4*A101^0.5</f>
        <v>8.4824442014522301</v>
      </c>
      <c r="I101" s="56">
        <f>H101^'IM CALIBRATION'!$Q$15*ABS(B101)*(1/'CCS figures 3b table 1 9a'!C101+1/'IM CALIBRATION'!$D$5)^0.5</f>
        <v>2.9373463238592228</v>
      </c>
    </row>
    <row r="102" spans="1:9">
      <c r="A102" s="117">
        <v>2560</v>
      </c>
      <c r="B102" s="86">
        <v>6</v>
      </c>
      <c r="C102" s="116">
        <v>15680</v>
      </c>
      <c r="D102" s="1">
        <v>10.935</v>
      </c>
      <c r="E102" s="112">
        <f>I102*'IM CALIBRATION'!$Q$17</f>
        <v>1559.8157817054148</v>
      </c>
      <c r="F102" s="111">
        <f>(H102*'IM CALIBRATION'!$Q$32+'IM CALIBRATION'!$Q$33)*ABS(B102)*(1/'CCS figures 3b table 1 9a'!C102+1/'IM CALIBRATION'!$D$5)^0.5</f>
        <v>1596.5212485298273</v>
      </c>
      <c r="G102" t="s">
        <v>6</v>
      </c>
      <c r="H102" s="56">
        <f>D102-0.001*'IM CALIBRATION'!$D$4*A102^0.5</f>
        <v>10.85556358517657</v>
      </c>
      <c r="I102" s="56">
        <f>H102^'IM CALIBRATION'!$Q$15*ABS(B102)*(1/'CCS figures 3b table 1 9a'!C102+1/'IM CALIBRATION'!$D$5)^0.5</f>
        <v>2.7601643812015539</v>
      </c>
    </row>
    <row r="103" spans="1:9">
      <c r="A103" s="117">
        <v>3070</v>
      </c>
      <c r="B103" s="86">
        <v>5</v>
      </c>
      <c r="C103" s="116">
        <v>15680</v>
      </c>
      <c r="D103" s="1">
        <v>13.486000000000001</v>
      </c>
      <c r="E103" s="112">
        <f>I103*'IM CALIBRATION'!$Q$17</f>
        <v>1405.9288233191642</v>
      </c>
      <c r="F103" s="111">
        <f>(H103*'IM CALIBRATION'!$Q$32+'IM CALIBRATION'!$Q$33)*ABS(B103)*(1/'CCS figures 3b table 1 9a'!C103+1/'IM CALIBRATION'!$D$5)^0.5</f>
        <v>1412.5884715660254</v>
      </c>
      <c r="G103" t="s">
        <v>6</v>
      </c>
      <c r="H103" s="56">
        <f>D103-0.001*'IM CALIBRATION'!$D$4*A103^0.5</f>
        <v>13.399010098287215</v>
      </c>
      <c r="I103" s="56">
        <f>H103^'IM CALIBRATION'!$Q$15*ABS(B103)*(1/'CCS figures 3b table 1 9a'!C103+1/'IM CALIBRATION'!$D$5)^0.5</f>
        <v>2.4878544672675038</v>
      </c>
    </row>
    <row r="104" spans="1:9">
      <c r="A104" s="117">
        <v>3070</v>
      </c>
      <c r="B104" s="86">
        <v>10</v>
      </c>
      <c r="C104" s="116">
        <v>31363</v>
      </c>
      <c r="D104" s="1">
        <v>10.206</v>
      </c>
      <c r="E104" s="112">
        <f>I104*'IM CALIBRATION'!$Q$17</f>
        <v>2531.3726640498926</v>
      </c>
      <c r="F104" s="111">
        <f>(H104*'IM CALIBRATION'!$Q$32+'IM CALIBRATION'!$Q$33)*ABS(B104)*(1/'CCS figures 3b table 1 9a'!C104+1/'IM CALIBRATION'!$D$5)^0.5</f>
        <v>2612.1220057727833</v>
      </c>
      <c r="G104" t="s">
        <v>10</v>
      </c>
      <c r="H104" s="56">
        <f>D104-0.001*'IM CALIBRATION'!$D$4*A104^0.5</f>
        <v>10.119010098287214</v>
      </c>
      <c r="I104" s="56">
        <f>H104^'IM CALIBRATION'!$Q$15*ABS(B104)*(1/'CCS figures 3b table 1 9a'!C104+1/'IM CALIBRATION'!$D$5)^0.5</f>
        <v>4.4793781065726899</v>
      </c>
    </row>
    <row r="105" spans="1:9">
      <c r="A105" s="117">
        <v>3425</v>
      </c>
      <c r="B105" s="86">
        <v>9</v>
      </c>
      <c r="C105" s="116">
        <v>31363</v>
      </c>
      <c r="D105" s="1">
        <v>10.935</v>
      </c>
      <c r="E105" s="112">
        <f>I105*'IM CALIBRATION'!$Q$17</f>
        <v>2337.6810696730918</v>
      </c>
      <c r="F105" s="111">
        <f>(H105*'IM CALIBRATION'!$Q$32+'IM CALIBRATION'!$Q$33)*ABS(B105)*(1/'CCS figures 3b table 1 9a'!C105+1/'IM CALIBRATION'!$D$5)^0.5</f>
        <v>2392.9910749761211</v>
      </c>
      <c r="G105" t="s">
        <v>10</v>
      </c>
      <c r="H105" s="56">
        <f>D105-0.001*'IM CALIBRATION'!$D$4*A105^0.5</f>
        <v>10.843118105700851</v>
      </c>
      <c r="I105" s="56">
        <f>H105^'IM CALIBRATION'!$Q$15*ABS(B105)*(1/'CCS figures 3b table 1 9a'!C105+1/'IM CALIBRATION'!$D$5)^0.5</f>
        <v>4.1366320938656891</v>
      </c>
    </row>
    <row r="106" spans="1:9">
      <c r="A106" s="117">
        <v>3860</v>
      </c>
      <c r="B106" s="86">
        <v>8</v>
      </c>
      <c r="C106" s="116">
        <v>31363</v>
      </c>
      <c r="D106" s="1"/>
      <c r="E106" s="197" t="e">
        <f>I106*'IM CALIBRATION'!$Q$17</f>
        <v>#NUM!</v>
      </c>
      <c r="F106" s="111">
        <f>(H106*'IM CALIBRATION'!$Q$32+'IM CALIBRATION'!$Q$33)*ABS(B106)*(1/'CCS figures 3b table 1 9a'!C106+1/'IM CALIBRATION'!$D$5)^0.5</f>
        <v>1561.936556995586</v>
      </c>
      <c r="G106" t="s">
        <v>10</v>
      </c>
      <c r="H106" s="56">
        <f>D106-0.001*'IM CALIBRATION'!$D$4*A106^0.5</f>
        <v>-9.7542370280816942E-2</v>
      </c>
      <c r="I106" s="56" t="e">
        <f>H106^'IM CALIBRATION'!$Q$15*ABS(B106)*(1/'CCS figures 3b table 1 9a'!C106+1/'IM CALIBRATION'!$D$5)^0.5</f>
        <v>#NUM!</v>
      </c>
    </row>
    <row r="107" spans="1:9">
      <c r="A107" s="117">
        <v>4223</v>
      </c>
      <c r="B107" s="50">
        <v>11</v>
      </c>
      <c r="C107" s="116">
        <v>47040</v>
      </c>
      <c r="D107" s="1">
        <v>12.393000000000001</v>
      </c>
      <c r="E107" s="112">
        <f>I107*'IM CALIBRATION'!$Q$17</f>
        <v>2993.3470799335701</v>
      </c>
      <c r="F107" s="111">
        <f>(H107*'IM CALIBRATION'!$Q$32+'IM CALIBRATION'!$Q$33)*ABS(B107)*(1/'CCS figures 3b table 1 9a'!C107+1/'IM CALIBRATION'!$D$5)^0.5</f>
        <v>3027.1565885683513</v>
      </c>
      <c r="G107" t="s">
        <v>46</v>
      </c>
      <c r="H107" s="56">
        <f>D107-0.001*'IM CALIBRATION'!$D$4*A107^0.5</f>
        <v>12.290974156705275</v>
      </c>
      <c r="I107" s="56">
        <f>H107^'IM CALIBRATION'!$Q$15*ABS(B107)*(1/'CCS figures 3b table 1 9a'!C107+1/'IM CALIBRATION'!$D$5)^0.5</f>
        <v>5.2968626728298478</v>
      </c>
    </row>
    <row r="108" spans="1:9">
      <c r="A108" s="117">
        <v>4653</v>
      </c>
      <c r="B108" s="86">
        <v>10</v>
      </c>
      <c r="C108" s="116">
        <v>47040</v>
      </c>
      <c r="D108" s="1">
        <v>14.303000000000001</v>
      </c>
      <c r="E108" s="112">
        <f>I108*'IM CALIBRATION'!$Q$17</f>
        <v>2871.3492444010049</v>
      </c>
      <c r="F108" s="111">
        <f>(H108*'IM CALIBRATION'!$Q$32+'IM CALIBRATION'!$Q$33)*ABS(B108)*(1/'CCS figures 3b table 1 9a'!C108+1/'IM CALIBRATION'!$D$5)^0.5</f>
        <v>2874.9471360883808</v>
      </c>
      <c r="G108" t="s">
        <v>46</v>
      </c>
      <c r="H108" s="56">
        <f>D108-0.001*'IM CALIBRATION'!$D$4*A108^0.5</f>
        <v>14.195905743851503</v>
      </c>
      <c r="I108" s="56">
        <f>H108^'IM CALIBRATION'!$Q$15*ABS(B108)*(1/'CCS figures 3b table 1 9a'!C108+1/'IM CALIBRATION'!$D$5)^0.5</f>
        <v>5.0809820001439325</v>
      </c>
    </row>
    <row r="109" spans="1:9">
      <c r="A109" s="117">
        <v>4778</v>
      </c>
      <c r="B109" s="86">
        <v>13</v>
      </c>
      <c r="C109" s="116">
        <v>62720</v>
      </c>
      <c r="D109" s="1">
        <v>13.304</v>
      </c>
      <c r="E109" s="112">
        <f>I109*'IM CALIBRATION'!$Q$17</f>
        <v>3632.191124112283</v>
      </c>
      <c r="F109" s="111">
        <f>(H109*'IM CALIBRATION'!$Q$32+'IM CALIBRATION'!$Q$33)*ABS(B109)*(1/'CCS figures 3b table 1 9a'!C109+1/'IM CALIBRATION'!$D$5)^0.5</f>
        <v>3653.1927105681079</v>
      </c>
      <c r="G109" t="s">
        <v>111</v>
      </c>
      <c r="H109" s="56">
        <f>D109-0.001*'IM CALIBRATION'!$D$4*A109^0.5</f>
        <v>13.195476766542827</v>
      </c>
      <c r="I109" s="56">
        <f>H109^'IM CALIBRATION'!$Q$15*ABS(B109)*(1/'CCS figures 3b table 1 9a'!C109+1/'IM CALIBRATION'!$D$5)^0.5</f>
        <v>6.4273260240577255</v>
      </c>
    </row>
    <row r="110" spans="1:9">
      <c r="A110" s="117">
        <v>5187</v>
      </c>
      <c r="B110" s="50">
        <v>12</v>
      </c>
      <c r="C110" s="116">
        <v>62720</v>
      </c>
      <c r="D110" s="1">
        <v>14.944000000000001</v>
      </c>
      <c r="E110" s="112">
        <f>I110*'IM CALIBRATION'!$Q$17</f>
        <v>3502.0148200368417</v>
      </c>
      <c r="F110" s="111">
        <f>(H110*'IM CALIBRATION'!$Q$32+'IM CALIBRATION'!$Q$33)*ABS(B110)*(1/'CCS figures 3b table 1 9a'!C110+1/'IM CALIBRATION'!$D$5)^0.5</f>
        <v>3498.8744331714815</v>
      </c>
      <c r="G110" t="s">
        <v>111</v>
      </c>
      <c r="H110" s="56">
        <f>D110-0.001*'IM CALIBRATION'!$D$4*A110^0.5</f>
        <v>14.830927296397407</v>
      </c>
      <c r="I110" s="56">
        <f>H110^'IM CALIBRATION'!$Q$15*ABS(B110)*(1/'CCS figures 3b table 1 9a'!C110+1/'IM CALIBRATION'!$D$5)^0.5</f>
        <v>6.1969731823954568</v>
      </c>
    </row>
    <row r="111" spans="1:9">
      <c r="A111" s="117">
        <v>5180</v>
      </c>
      <c r="B111" s="86">
        <v>18</v>
      </c>
      <c r="C111" s="116">
        <v>94080</v>
      </c>
      <c r="D111" s="1">
        <v>13.486000000000001</v>
      </c>
      <c r="E111" s="112">
        <f>I111*'IM CALIBRATION'!$Q$17</f>
        <v>5053.9225172428105</v>
      </c>
      <c r="F111" s="111">
        <f>(H111*'IM CALIBRATION'!$Q$32+'IM CALIBRATION'!$Q$33)*ABS(B111)*(1/'CCS figures 3b table 1 9a'!C111+1/'IM CALIBRATION'!$D$5)^0.5</f>
        <v>5078.518304429198</v>
      </c>
      <c r="G111" t="s">
        <v>19</v>
      </c>
      <c r="H111" s="56">
        <f>D111-0.001*'IM CALIBRATION'!$D$4*A111^0.5</f>
        <v>13.373003619526996</v>
      </c>
      <c r="I111" s="56">
        <f>H111^'IM CALIBRATION'!$Q$15*ABS(B111)*(1/'CCS figures 3b table 1 9a'!C111+1/'IM CALIBRATION'!$D$5)^0.5</f>
        <v>8.9431438513811763</v>
      </c>
    </row>
    <row r="112" spans="1:9">
      <c r="A112" s="117">
        <v>5492</v>
      </c>
      <c r="B112" s="86">
        <v>17</v>
      </c>
      <c r="C112" s="116">
        <v>94080</v>
      </c>
      <c r="D112" s="1">
        <v>14.032999999999999</v>
      </c>
      <c r="E112" s="112">
        <f>I112*'IM CALIBRATION'!$Q$17</f>
        <v>4844.5634053811091</v>
      </c>
      <c r="F112" s="111">
        <f>(H112*'IM CALIBRATION'!$Q$32+'IM CALIBRATION'!$Q$33)*ABS(B112)*(1/'CCS figures 3b table 1 9a'!C112+1/'IM CALIBRATION'!$D$5)^0.5</f>
        <v>4856.0378911230155</v>
      </c>
      <c r="G112" t="s">
        <v>19</v>
      </c>
      <c r="H112" s="56">
        <f>D112-0.001*'IM CALIBRATION'!$D$4*A112^0.5</f>
        <v>13.916650394070285</v>
      </c>
      <c r="I112" s="56">
        <f>H112^'IM CALIBRATION'!$Q$15*ABS(B112)*(1/'CCS figures 3b table 1 9a'!C112+1/'IM CALIBRATION'!$D$5)^0.5</f>
        <v>8.5726734598014378</v>
      </c>
    </row>
    <row r="113" spans="1:9">
      <c r="A113" s="117">
        <v>5850</v>
      </c>
      <c r="B113" s="86">
        <v>16</v>
      </c>
      <c r="C113" s="116">
        <v>94080</v>
      </c>
      <c r="D113" s="1">
        <v>15.491</v>
      </c>
      <c r="E113" s="112">
        <f>I113*'IM CALIBRATION'!$Q$17</f>
        <v>4731.6522668981052</v>
      </c>
      <c r="F113" s="111">
        <f>(H113*'IM CALIBRATION'!$Q$32+'IM CALIBRATION'!$Q$33)*ABS(B113)*(1/'CCS figures 3b table 1 9a'!C113+1/'IM CALIBRATION'!$D$5)^0.5</f>
        <v>4720.5914479669182</v>
      </c>
      <c r="G113" t="s">
        <v>19</v>
      </c>
      <c r="H113" s="56">
        <f>D113-0.001*'IM CALIBRATION'!$D$4*A113^0.5</f>
        <v>15.370918090454889</v>
      </c>
      <c r="I113" s="56">
        <f>H113^'IM CALIBRATION'!$Q$15*ABS(B113)*(1/'CCS figures 3b table 1 9a'!C113+1/'IM CALIBRATION'!$D$5)^0.5</f>
        <v>8.3728721074000934</v>
      </c>
    </row>
    <row r="114" spans="1:9">
      <c r="A114" s="117">
        <v>6251</v>
      </c>
      <c r="B114" s="50">
        <v>15</v>
      </c>
      <c r="C114" s="116">
        <v>94080</v>
      </c>
      <c r="D114" s="1">
        <v>17.314</v>
      </c>
      <c r="E114" s="112">
        <f>I114*'IM CALIBRATION'!$Q$17</f>
        <v>4624.732320253298</v>
      </c>
      <c r="F114" s="111">
        <f>(H114*'IM CALIBRATION'!$Q$32+'IM CALIBRATION'!$Q$33)*ABS(B114)*(1/'CCS figures 3b table 1 9a'!C114+1/'IM CALIBRATION'!$D$5)^0.5</f>
        <v>4601.6816919600951</v>
      </c>
      <c r="G114" t="s">
        <v>19</v>
      </c>
      <c r="H114" s="56">
        <f>D114-0.001*'IM CALIBRATION'!$D$4*A114^0.5</f>
        <v>17.189870672683689</v>
      </c>
      <c r="I114" s="56">
        <f>H114^'IM CALIBRATION'!$Q$15*ABS(B114)*(1/'CCS figures 3b table 1 9a'!C114+1/'IM CALIBRATION'!$D$5)^0.5</f>
        <v>8.1836724391890794</v>
      </c>
    </row>
    <row r="115" spans="1:9">
      <c r="A115" s="117">
        <v>6703</v>
      </c>
      <c r="B115" s="86">
        <v>14</v>
      </c>
      <c r="C115" s="116">
        <v>94080</v>
      </c>
      <c r="D115" s="1">
        <v>19.501000000000001</v>
      </c>
      <c r="E115" s="112">
        <f>I115*'IM CALIBRATION'!$Q$17</f>
        <v>4513.0529811724909</v>
      </c>
      <c r="F115" s="111">
        <f>(H115*'IM CALIBRATION'!$Q$32+'IM CALIBRATION'!$Q$33)*ABS(B115)*(1/'CCS figures 3b table 1 9a'!C115+1/'IM CALIBRATION'!$D$5)^0.5</f>
        <v>4492.1515981340826</v>
      </c>
      <c r="G115" t="s">
        <v>19</v>
      </c>
      <c r="H115" s="56">
        <f>D115-0.001*'IM CALIBRATION'!$D$4*A115^0.5</f>
        <v>19.37246119379736</v>
      </c>
      <c r="I115" s="56">
        <f>H115^'IM CALIBRATION'!$Q$15*ABS(B115)*(1/'CCS figures 3b table 1 9a'!C115+1/'IM CALIBRATION'!$D$5)^0.5</f>
        <v>7.9860508113902196</v>
      </c>
    </row>
    <row r="116" spans="1:9">
      <c r="A116" s="117" t="s">
        <v>120</v>
      </c>
      <c r="B116" s="86"/>
      <c r="C116" s="116"/>
      <c r="D116" s="1"/>
      <c r="E116" s="197" t="e">
        <f>I116*'IM CALIBRATION'!$Q$17</f>
        <v>#VALUE!</v>
      </c>
      <c r="F116" s="111" t="e">
        <f>(H116*'IM CALIBRATION'!$Q$32+'IM CALIBRATION'!$Q$33)*ABS(B116)*(1/'CCS figures 3b table 1 9a'!C116+1/'IM CALIBRATION'!$D$5)^0.5</f>
        <v>#VALUE!</v>
      </c>
      <c r="H116" s="56" t="e">
        <f>D116-0.001*'IM CALIBRATION'!$D$4*A116^0.5</f>
        <v>#VALUE!</v>
      </c>
      <c r="I116" s="56" t="e">
        <f>H116^'IM CALIBRATION'!$Q$15*ABS(B116)*(1/'CCS figures 3b table 1 9a'!C116+1/'IM CALIBRATION'!$D$5)^0.5</f>
        <v>#VALUE!</v>
      </c>
    </row>
    <row r="117" spans="1:9">
      <c r="A117" s="117">
        <v>2195</v>
      </c>
      <c r="B117" s="50">
        <v>7</v>
      </c>
      <c r="C117" s="116">
        <v>15680</v>
      </c>
      <c r="D117" s="1">
        <v>8.5660000000000007</v>
      </c>
      <c r="E117" s="112">
        <f>I117*'IM CALIBRATION'!$Q$17</f>
        <v>1660.6733577801908</v>
      </c>
      <c r="F117" s="111">
        <f>(H117*'IM CALIBRATION'!$Q$32+'IM CALIBRATION'!$Q$33)*ABS(B117)*(1/'CCS figures 3b table 1 9a'!C117+1/'IM CALIBRATION'!$D$5)^0.5</f>
        <v>1755.7468561345929</v>
      </c>
      <c r="G117" t="s">
        <v>6</v>
      </c>
      <c r="H117" s="56">
        <f>D117-0.001*'IM CALIBRATION'!$D$4*A117^0.5</f>
        <v>8.4924442014522317</v>
      </c>
      <c r="I117" s="56">
        <f>H117^'IM CALIBRATION'!$Q$15*ABS(B117)*(1/'CCS figures 3b table 1 9a'!C117+1/'IM CALIBRATION'!$D$5)^0.5</f>
        <v>2.938636411245739</v>
      </c>
    </row>
    <row r="118" spans="1:9">
      <c r="A118" s="117">
        <v>2560</v>
      </c>
      <c r="B118" s="86">
        <v>6</v>
      </c>
      <c r="C118" s="116">
        <v>15680</v>
      </c>
      <c r="D118" s="1">
        <v>10.935</v>
      </c>
      <c r="E118" s="112">
        <f>I118*'IM CALIBRATION'!$Q$17</f>
        <v>1559.8157817054148</v>
      </c>
      <c r="F118" s="111">
        <f>(H118*'IM CALIBRATION'!$Q$32+'IM CALIBRATION'!$Q$33)*ABS(B118)*(1/'CCS figures 3b table 1 9a'!C118+1/'IM CALIBRATION'!$D$5)^0.5</f>
        <v>1596.5212485298273</v>
      </c>
      <c r="G118" t="s">
        <v>6</v>
      </c>
      <c r="H118" s="56">
        <f>D118-0.001*'IM CALIBRATION'!$D$4*A118^0.5</f>
        <v>10.85556358517657</v>
      </c>
      <c r="I118" s="56">
        <f>H118^'IM CALIBRATION'!$Q$15*ABS(B118)*(1/'CCS figures 3b table 1 9a'!C118+1/'IM CALIBRATION'!$D$5)^0.5</f>
        <v>2.7601643812015539</v>
      </c>
    </row>
    <row r="119" spans="1:9">
      <c r="A119" s="117">
        <v>3070</v>
      </c>
      <c r="B119" s="86">
        <v>5</v>
      </c>
      <c r="C119" s="116">
        <v>15680</v>
      </c>
      <c r="D119" s="1">
        <v>13.122</v>
      </c>
      <c r="E119" s="112">
        <f>I119*'IM CALIBRATION'!$Q$17</f>
        <v>1391.571369344884</v>
      </c>
      <c r="F119" s="111">
        <f>(H119*'IM CALIBRATION'!$Q$32+'IM CALIBRATION'!$Q$33)*ABS(B119)*(1/'CCS figures 3b table 1 9a'!C119+1/'IM CALIBRATION'!$D$5)^0.5</f>
        <v>1400.831160593752</v>
      </c>
      <c r="G119" t="s">
        <v>6</v>
      </c>
      <c r="H119" s="56">
        <f>D119-0.001*'IM CALIBRATION'!$D$4*A119^0.5</f>
        <v>13.035010098287215</v>
      </c>
      <c r="I119" s="56">
        <f>H119^'IM CALIBRATION'!$Q$15*ABS(B119)*(1/'CCS figures 3b table 1 9a'!C119+1/'IM CALIBRATION'!$D$5)^0.5</f>
        <v>2.4624483048672103</v>
      </c>
    </row>
    <row r="120" spans="1:9">
      <c r="A120" s="117">
        <v>3070</v>
      </c>
      <c r="B120" s="86">
        <v>10</v>
      </c>
      <c r="C120" s="116">
        <v>31363</v>
      </c>
      <c r="D120" s="1">
        <v>10.206</v>
      </c>
      <c r="E120" s="112">
        <f>I120*'IM CALIBRATION'!$Q$17</f>
        <v>2531.3726640498926</v>
      </c>
      <c r="F120" s="111">
        <f>(H120*'IM CALIBRATION'!$Q$32+'IM CALIBRATION'!$Q$33)*ABS(B120)*(1/'CCS figures 3b table 1 9a'!C120+1/'IM CALIBRATION'!$D$5)^0.5</f>
        <v>2612.1220057727833</v>
      </c>
      <c r="G120" t="s">
        <v>10</v>
      </c>
      <c r="H120" s="56">
        <f>D120-0.001*'IM CALIBRATION'!$D$4*A120^0.5</f>
        <v>10.119010098287214</v>
      </c>
      <c r="I120" s="56">
        <f>H120^'IM CALIBRATION'!$Q$15*ABS(B120)*(1/'CCS figures 3b table 1 9a'!C120+1/'IM CALIBRATION'!$D$5)^0.5</f>
        <v>4.4793781065726899</v>
      </c>
    </row>
    <row r="121" spans="1:9">
      <c r="A121" s="117">
        <v>3425</v>
      </c>
      <c r="B121" s="86">
        <v>9</v>
      </c>
      <c r="C121" s="116">
        <v>31363</v>
      </c>
      <c r="D121" s="1">
        <v>10.935</v>
      </c>
      <c r="E121" s="112">
        <f>I121*'IM CALIBRATION'!$Q$17</f>
        <v>2337.6810696730918</v>
      </c>
      <c r="F121" s="111">
        <f>(H121*'IM CALIBRATION'!$Q$32+'IM CALIBRATION'!$Q$33)*ABS(B121)*(1/'CCS figures 3b table 1 9a'!C121+1/'IM CALIBRATION'!$D$5)^0.5</f>
        <v>2392.9910749761211</v>
      </c>
      <c r="G121" t="s">
        <v>10</v>
      </c>
      <c r="H121" s="56">
        <f>D121-0.001*'IM CALIBRATION'!$D$4*A121^0.5</f>
        <v>10.843118105700851</v>
      </c>
      <c r="I121" s="56">
        <f>H121^'IM CALIBRATION'!$Q$15*ABS(B121)*(1/'CCS figures 3b table 1 9a'!C121+1/'IM CALIBRATION'!$D$5)^0.5</f>
        <v>4.1366320938656891</v>
      </c>
    </row>
    <row r="122" spans="1:9">
      <c r="A122" s="117">
        <v>3860</v>
      </c>
      <c r="B122" s="86">
        <v>8</v>
      </c>
      <c r="C122" s="116">
        <v>31363</v>
      </c>
      <c r="D122" s="1"/>
      <c r="E122" s="197" t="e">
        <f>I122*'IM CALIBRATION'!$Q$17</f>
        <v>#NUM!</v>
      </c>
      <c r="F122" s="111">
        <f>(H122*'IM CALIBRATION'!$Q$32+'IM CALIBRATION'!$Q$33)*ABS(B122)*(1/'CCS figures 3b table 1 9a'!C122+1/'IM CALIBRATION'!$D$5)^0.5</f>
        <v>1561.936556995586</v>
      </c>
      <c r="G122" t="s">
        <v>10</v>
      </c>
      <c r="H122" s="56">
        <f>D122-0.001*'IM CALIBRATION'!$D$4*A122^0.5</f>
        <v>-9.7542370280816942E-2</v>
      </c>
      <c r="I122" s="56" t="e">
        <f>H122^'IM CALIBRATION'!$Q$15*ABS(B122)*(1/'CCS figures 3b table 1 9a'!C122+1/'IM CALIBRATION'!$D$5)^0.5</f>
        <v>#NUM!</v>
      </c>
    </row>
    <row r="123" spans="1:9">
      <c r="A123" s="117">
        <v>4223</v>
      </c>
      <c r="B123" s="50">
        <v>11</v>
      </c>
      <c r="C123" s="116">
        <v>47040</v>
      </c>
      <c r="D123" s="1">
        <v>12.393000000000001</v>
      </c>
      <c r="E123" s="112">
        <f>I123*'IM CALIBRATION'!$Q$17</f>
        <v>2993.3470799335701</v>
      </c>
      <c r="F123" s="111">
        <f>(H123*'IM CALIBRATION'!$Q$32+'IM CALIBRATION'!$Q$33)*ABS(B123)*(1/'CCS figures 3b table 1 9a'!C123+1/'IM CALIBRATION'!$D$5)^0.5</f>
        <v>3027.1565885683513</v>
      </c>
      <c r="G123" t="s">
        <v>46</v>
      </c>
      <c r="H123" s="56">
        <f>D123-0.001*'IM CALIBRATION'!$D$4*A123^0.5</f>
        <v>12.290974156705275</v>
      </c>
      <c r="I123" s="56">
        <f>H123^'IM CALIBRATION'!$Q$15*ABS(B123)*(1/'CCS figures 3b table 1 9a'!C123+1/'IM CALIBRATION'!$D$5)^0.5</f>
        <v>5.2968626728298478</v>
      </c>
    </row>
    <row r="124" spans="1:9">
      <c r="A124" s="117">
        <v>4653</v>
      </c>
      <c r="B124" s="86">
        <v>10</v>
      </c>
      <c r="C124" s="116">
        <v>47040</v>
      </c>
      <c r="D124" s="1"/>
      <c r="E124" s="197" t="e">
        <f>I124*'IM CALIBRATION'!$Q$17</f>
        <v>#NUM!</v>
      </c>
      <c r="F124" s="111">
        <f>(H124*'IM CALIBRATION'!$Q$32+'IM CALIBRATION'!$Q$33)*ABS(B124)*(1/'CCS figures 3b table 1 9a'!C124+1/'IM CALIBRATION'!$D$5)^0.5</f>
        <v>1951.5137874327343</v>
      </c>
      <c r="G124" t="s">
        <v>46</v>
      </c>
      <c r="H124" s="56">
        <f>D124-0.001*'IM CALIBRATION'!$D$4*A124^0.5</f>
        <v>-0.10709425614849752</v>
      </c>
      <c r="I124" s="56" t="e">
        <f>H124^'IM CALIBRATION'!$Q$15*ABS(B124)*(1/'CCS figures 3b table 1 9a'!C124+1/'IM CALIBRATION'!$D$5)^0.5</f>
        <v>#NUM!</v>
      </c>
    </row>
    <row r="125" spans="1:9">
      <c r="A125" s="117">
        <v>4778</v>
      </c>
      <c r="B125" s="86">
        <v>13</v>
      </c>
      <c r="C125" s="116">
        <v>62720</v>
      </c>
      <c r="D125" s="1">
        <v>13.304</v>
      </c>
      <c r="E125" s="112">
        <f>I125*'IM CALIBRATION'!$Q$17</f>
        <v>3632.191124112283</v>
      </c>
      <c r="F125" s="111">
        <f>(H125*'IM CALIBRATION'!$Q$32+'IM CALIBRATION'!$Q$33)*ABS(B125)*(1/'CCS figures 3b table 1 9a'!C125+1/'IM CALIBRATION'!$D$5)^0.5</f>
        <v>3653.1927105681079</v>
      </c>
      <c r="G125" t="s">
        <v>111</v>
      </c>
      <c r="H125" s="56">
        <f>D125-0.001*'IM CALIBRATION'!$D$4*A125^0.5</f>
        <v>13.195476766542827</v>
      </c>
      <c r="I125" s="56">
        <f>H125^'IM CALIBRATION'!$Q$15*ABS(B125)*(1/'CCS figures 3b table 1 9a'!C125+1/'IM CALIBRATION'!$D$5)^0.5</f>
        <v>6.4273260240577255</v>
      </c>
    </row>
    <row r="126" spans="1:9">
      <c r="A126" s="117">
        <v>5187</v>
      </c>
      <c r="B126" s="50">
        <v>12</v>
      </c>
      <c r="C126" s="116">
        <v>62720</v>
      </c>
      <c r="D126" s="1">
        <v>15.127000000000001</v>
      </c>
      <c r="E126" s="112">
        <f>I126*'IM CALIBRATION'!$Q$17</f>
        <v>3518.0573696115175</v>
      </c>
      <c r="F126" s="111">
        <f>(H126*'IM CALIBRATION'!$Q$32+'IM CALIBRATION'!$Q$33)*ABS(B126)*(1/'CCS figures 3b table 1 9a'!C126+1/'IM CALIBRATION'!$D$5)^0.5</f>
        <v>3513.0512410816068</v>
      </c>
      <c r="G126" t="s">
        <v>111</v>
      </c>
      <c r="H126" s="56">
        <f>D126-0.001*'IM CALIBRATION'!$D$4*A126^0.5</f>
        <v>15.013927296397407</v>
      </c>
      <c r="I126" s="56">
        <f>H126^'IM CALIBRATION'!$Q$15*ABS(B126)*(1/'CCS figures 3b table 1 9a'!C126+1/'IM CALIBRATION'!$D$5)^0.5</f>
        <v>6.225361197466869</v>
      </c>
    </row>
    <row r="127" spans="1:9">
      <c r="A127" s="117">
        <v>5180</v>
      </c>
      <c r="B127" s="86">
        <v>18</v>
      </c>
      <c r="C127" s="116">
        <v>94080</v>
      </c>
      <c r="D127" s="1">
        <v>13.122</v>
      </c>
      <c r="E127" s="112">
        <f>I127*'IM CALIBRATION'!$Q$17</f>
        <v>5002.2102259951844</v>
      </c>
      <c r="F127" s="111">
        <f>(H127*'IM CALIBRATION'!$Q$32+'IM CALIBRATION'!$Q$33)*ABS(B127)*(1/'CCS figures 3b table 1 9a'!C127+1/'IM CALIBRATION'!$D$5)^0.5</f>
        <v>5036.2234332723856</v>
      </c>
      <c r="G127" t="s">
        <v>19</v>
      </c>
      <c r="H127" s="56">
        <f>D127-0.001*'IM CALIBRATION'!$D$4*A127^0.5</f>
        <v>13.009003619526995</v>
      </c>
      <c r="I127" s="56">
        <f>H127^'IM CALIBRATION'!$Q$15*ABS(B127)*(1/'CCS figures 3b table 1 9a'!C127+1/'IM CALIBRATION'!$D$5)^0.5</f>
        <v>8.8516366195361691</v>
      </c>
    </row>
    <row r="128" spans="1:9">
      <c r="A128" s="117">
        <v>5492</v>
      </c>
      <c r="B128" s="86">
        <v>17</v>
      </c>
      <c r="C128" s="116">
        <v>94080</v>
      </c>
      <c r="D128" s="1">
        <v>14.215</v>
      </c>
      <c r="E128" s="112">
        <f>I128*'IM CALIBRATION'!$Q$17</f>
        <v>4868.0794503240941</v>
      </c>
      <c r="F128" s="111">
        <f>(H128*'IM CALIBRATION'!$Q$32+'IM CALIBRATION'!$Q$33)*ABS(B128)*(1/'CCS figures 3b table 1 9a'!C128+1/'IM CALIBRATION'!$D$5)^0.5</f>
        <v>4876.0104691692868</v>
      </c>
      <c r="G128" t="s">
        <v>19</v>
      </c>
      <c r="H128" s="56">
        <f>D128-0.001*'IM CALIBRATION'!$D$4*A128^0.5</f>
        <v>14.098650394070285</v>
      </c>
      <c r="I128" s="56">
        <f>H128^'IM CALIBRATION'!$Q$15*ABS(B128)*(1/'CCS figures 3b table 1 9a'!C128+1/'IM CALIBRATION'!$D$5)^0.5</f>
        <v>8.6142861620190008</v>
      </c>
    </row>
    <row r="129" spans="1:9">
      <c r="A129" s="117">
        <v>5850</v>
      </c>
      <c r="B129" s="86">
        <v>16</v>
      </c>
      <c r="C129" s="116">
        <v>94080</v>
      </c>
      <c r="D129" s="1">
        <v>15.856</v>
      </c>
      <c r="E129" s="112">
        <f>I129*'IM CALIBRATION'!$Q$17</f>
        <v>4773.219003379535</v>
      </c>
      <c r="F129" s="111">
        <f>(H129*'IM CALIBRATION'!$Q$32+'IM CALIBRATION'!$Q$33)*ABS(B129)*(1/'CCS figures 3b table 1 9a'!C129+1/'IM CALIBRATION'!$D$5)^0.5</f>
        <v>4758.290173173843</v>
      </c>
      <c r="G129" t="s">
        <v>19</v>
      </c>
      <c r="H129" s="56">
        <f>D129-0.001*'IM CALIBRATION'!$D$4*A129^0.5</f>
        <v>15.73591809045489</v>
      </c>
      <c r="I129" s="56">
        <f>H129^'IM CALIBRATION'!$Q$15*ABS(B129)*(1/'CCS figures 3b table 1 9a'!C129+1/'IM CALIBRATION'!$D$5)^0.5</f>
        <v>8.4464263224711793</v>
      </c>
    </row>
    <row r="130" spans="1:9">
      <c r="A130" s="117">
        <v>6251</v>
      </c>
      <c r="B130" s="50">
        <v>15</v>
      </c>
      <c r="C130" s="116">
        <v>94080</v>
      </c>
      <c r="D130" s="1">
        <v>17.495999999999999</v>
      </c>
      <c r="E130" s="112">
        <f>I130*'IM CALIBRATION'!$Q$17</f>
        <v>4642.9207203127326</v>
      </c>
      <c r="F130" s="111">
        <f>(H130*'IM CALIBRATION'!$Q$32+'IM CALIBRATION'!$Q$33)*ABS(B130)*(1/'CCS figures 3b table 1 9a'!C130+1/'IM CALIBRATION'!$D$5)^0.5</f>
        <v>4619.3045549420995</v>
      </c>
      <c r="G130" t="s">
        <v>19</v>
      </c>
      <c r="H130" s="56">
        <f>D130-0.001*'IM CALIBRATION'!$D$4*A130^0.5</f>
        <v>17.371870672683688</v>
      </c>
      <c r="I130" s="56">
        <f>H130^'IM CALIBRATION'!$Q$15*ABS(B130)*(1/'CCS figures 3b table 1 9a'!C130+1/'IM CALIBRATION'!$D$5)^0.5</f>
        <v>8.2158576334818356</v>
      </c>
    </row>
    <row r="131" spans="1:9">
      <c r="A131" s="117">
        <v>6703</v>
      </c>
      <c r="B131" s="86">
        <v>14</v>
      </c>
      <c r="C131" s="116">
        <v>94080</v>
      </c>
      <c r="D131" s="1"/>
      <c r="E131" s="197" t="e">
        <f>I131*'IM CALIBRATION'!$Q$17</f>
        <v>#NUM!</v>
      </c>
      <c r="F131" s="111">
        <f>(H131*'IM CALIBRATION'!$Q$32+'IM CALIBRATION'!$Q$33)*ABS(B131)*(1/'CCS figures 3b table 1 9a'!C131+1/'IM CALIBRATION'!$D$5)^0.5</f>
        <v>2729.7749262772791</v>
      </c>
      <c r="G131" t="s">
        <v>19</v>
      </c>
      <c r="H131" s="56">
        <f>D131-0.001*'IM CALIBRATION'!$D$4*A131^0.5</f>
        <v>-0.1285388062026406</v>
      </c>
      <c r="I131" s="56" t="e">
        <f>H131^'IM CALIBRATION'!$Q$15*ABS(B131)*(1/'CCS figures 3b table 1 9a'!C131+1/'IM CALIBRATION'!$D$5)^0.5</f>
        <v>#NUM!</v>
      </c>
    </row>
    <row r="132" spans="1:9">
      <c r="A132" s="117" t="s">
        <v>121</v>
      </c>
      <c r="B132" s="86"/>
      <c r="C132" s="116"/>
      <c r="D132" s="1"/>
      <c r="E132" s="197" t="e">
        <f>I132*'IM CALIBRATION'!$Q$17</f>
        <v>#VALUE!</v>
      </c>
      <c r="F132" s="111" t="e">
        <f>(H132*'IM CALIBRATION'!$Q$32+'IM CALIBRATION'!$Q$33)*ABS(B132)*(1/'CCS figures 3b table 1 9a'!C132+1/'IM CALIBRATION'!$D$5)^0.5</f>
        <v>#VALUE!</v>
      </c>
      <c r="H132" s="56" t="e">
        <f>D132-0.001*'IM CALIBRATION'!$D$4*A132^0.5</f>
        <v>#VALUE!</v>
      </c>
      <c r="I132" s="56" t="e">
        <f>H132^'IM CALIBRATION'!$Q$15*ABS(B132)*(1/'CCS figures 3b table 1 9a'!C132+1/'IM CALIBRATION'!$D$5)^0.5</f>
        <v>#VALUE!</v>
      </c>
    </row>
    <row r="133" spans="1:9">
      <c r="A133" s="117">
        <v>2195</v>
      </c>
      <c r="B133" s="50">
        <v>7</v>
      </c>
      <c r="C133" s="116">
        <v>15680</v>
      </c>
      <c r="D133" s="1">
        <v>9.6590000000000007</v>
      </c>
      <c r="E133" s="112">
        <f>I133*'IM CALIBRATION'!$Q$17</f>
        <v>1737.3206695160525</v>
      </c>
      <c r="F133" s="111">
        <f>(H133*'IM CALIBRATION'!$Q$32+'IM CALIBRATION'!$Q$33)*ABS(B133)*(1/'CCS figures 3b table 1 9a'!C133+1/'IM CALIBRATION'!$D$5)^0.5</f>
        <v>1805.1727826449564</v>
      </c>
      <c r="G133" t="s">
        <v>6</v>
      </c>
      <c r="H133" s="56">
        <f>D133-0.001*'IM CALIBRATION'!$D$4*A133^0.5</f>
        <v>9.5854442014522316</v>
      </c>
      <c r="I133" s="56">
        <f>H133^'IM CALIBRATION'!$Q$15*ABS(B133)*(1/'CCS figures 3b table 1 9a'!C133+1/'IM CALIBRATION'!$D$5)^0.5</f>
        <v>3.0742672865385066</v>
      </c>
    </row>
    <row r="134" spans="1:9">
      <c r="A134" s="117">
        <v>2560</v>
      </c>
      <c r="B134" s="86">
        <v>6</v>
      </c>
      <c r="C134" s="116">
        <v>15680</v>
      </c>
      <c r="D134" s="1">
        <v>10.753</v>
      </c>
      <c r="E134" s="112">
        <f>I134*'IM CALIBRATION'!$Q$17</f>
        <v>1550.0178022257689</v>
      </c>
      <c r="F134" s="111">
        <f>(H134*'IM CALIBRATION'!$Q$32+'IM CALIBRATION'!$Q$33)*ABS(B134)*(1/'CCS figures 3b table 1 9a'!C134+1/'IM CALIBRATION'!$D$5)^0.5</f>
        <v>1589.4668619464633</v>
      </c>
      <c r="G134" t="s">
        <v>6</v>
      </c>
      <c r="H134" s="56">
        <f>D134-0.001*'IM CALIBRATION'!$D$4*A134^0.5</f>
        <v>10.67356358517657</v>
      </c>
      <c r="I134" s="56">
        <f>H134^'IM CALIBRATION'!$Q$15*ABS(B134)*(1/'CCS figures 3b table 1 9a'!C134+1/'IM CALIBRATION'!$D$5)^0.5</f>
        <v>2.7428264145745631</v>
      </c>
    </row>
    <row r="135" spans="1:9">
      <c r="A135" s="117">
        <v>3070</v>
      </c>
      <c r="B135" s="86">
        <v>5</v>
      </c>
      <c r="C135" s="116">
        <v>15680</v>
      </c>
      <c r="D135" s="1"/>
      <c r="E135" s="197" t="e">
        <f>I135*'IM CALIBRATION'!$Q$17</f>
        <v>#NUM!</v>
      </c>
      <c r="F135" s="111">
        <f>(H135*'IM CALIBRATION'!$Q$32+'IM CALIBRATION'!$Q$33)*ABS(B135)*(1/'CCS figures 3b table 1 9a'!C135+1/'IM CALIBRATION'!$D$5)^0.5</f>
        <v>976.98656010427953</v>
      </c>
      <c r="G135" t="s">
        <v>6</v>
      </c>
      <c r="H135" s="56">
        <f>D135-0.001*'IM CALIBRATION'!$D$4*A135^0.5</f>
        <v>-8.6989901712785034E-2</v>
      </c>
      <c r="I135" s="56" t="e">
        <f>H135^'IM CALIBRATION'!$Q$15*ABS(B135)*(1/'CCS figures 3b table 1 9a'!C135+1/'IM CALIBRATION'!$D$5)^0.5</f>
        <v>#NUM!</v>
      </c>
    </row>
    <row r="136" spans="1:9">
      <c r="A136" s="117">
        <v>3070</v>
      </c>
      <c r="B136" s="86">
        <v>10</v>
      </c>
      <c r="C136" s="116">
        <v>31363</v>
      </c>
      <c r="D136" s="1">
        <v>10.023999999999999</v>
      </c>
      <c r="E136" s="112">
        <f>I136*'IM CALIBRATION'!$Q$17</f>
        <v>2514.3078270640108</v>
      </c>
      <c r="F136" s="111">
        <f>(H136*'IM CALIBRATION'!$Q$32+'IM CALIBRATION'!$Q$33)*ABS(B136)*(1/'CCS figures 3b table 1 9a'!C136+1/'IM CALIBRATION'!$D$5)^0.5</f>
        <v>2600.3699359132547</v>
      </c>
      <c r="G136" t="s">
        <v>10</v>
      </c>
      <c r="H136" s="56">
        <f>D136-0.001*'IM CALIBRATION'!$D$4*A136^0.5</f>
        <v>9.9370100982872138</v>
      </c>
      <c r="I136" s="56">
        <f>H136^'IM CALIBRATION'!$Q$15*ABS(B136)*(1/'CCS figures 3b table 1 9a'!C136+1/'IM CALIBRATION'!$D$5)^0.5</f>
        <v>4.4491811078168864</v>
      </c>
    </row>
    <row r="137" spans="1:9">
      <c r="A137" s="117">
        <v>3425</v>
      </c>
      <c r="B137" s="86">
        <v>9</v>
      </c>
      <c r="C137" s="116">
        <v>31363</v>
      </c>
      <c r="D137" s="1">
        <v>10.753</v>
      </c>
      <c r="E137" s="112">
        <f>I137*'IM CALIBRATION'!$Q$17</f>
        <v>2322.9799870493885</v>
      </c>
      <c r="F137" s="111">
        <f>(H137*'IM CALIBRATION'!$Q$32+'IM CALIBRATION'!$Q$33)*ABS(B137)*(1/'CCS figures 3b table 1 9a'!C137+1/'IM CALIBRATION'!$D$5)^0.5</f>
        <v>2382.4142121025457</v>
      </c>
      <c r="G137" t="s">
        <v>10</v>
      </c>
      <c r="H137" s="56">
        <f>D137-0.001*'IM CALIBRATION'!$D$4*A137^0.5</f>
        <v>10.661118105700851</v>
      </c>
      <c r="I137" s="56">
        <f>H137^'IM CALIBRATION'!$Q$15*ABS(B137)*(1/'CCS figures 3b table 1 9a'!C137+1/'IM CALIBRATION'!$D$5)^0.5</f>
        <v>4.1106178650708749</v>
      </c>
    </row>
    <row r="138" spans="1:9">
      <c r="A138" s="117">
        <v>3860</v>
      </c>
      <c r="B138" s="86">
        <v>8</v>
      </c>
      <c r="C138" s="116">
        <v>31363</v>
      </c>
      <c r="D138" s="1"/>
      <c r="E138" s="197" t="e">
        <f>I138*'IM CALIBRATION'!$Q$17</f>
        <v>#NUM!</v>
      </c>
      <c r="F138" s="111">
        <f>(H138*'IM CALIBRATION'!$Q$32+'IM CALIBRATION'!$Q$33)*ABS(B138)*(1/'CCS figures 3b table 1 9a'!C138+1/'IM CALIBRATION'!$D$5)^0.5</f>
        <v>1561.936556995586</v>
      </c>
      <c r="G138" t="s">
        <v>10</v>
      </c>
      <c r="H138" s="56">
        <f>D138-0.001*'IM CALIBRATION'!$D$4*A138^0.5</f>
        <v>-9.7542370280816942E-2</v>
      </c>
      <c r="I138" s="56" t="e">
        <f>H138^'IM CALIBRATION'!$Q$15*ABS(B138)*(1/'CCS figures 3b table 1 9a'!C138+1/'IM CALIBRATION'!$D$5)^0.5</f>
        <v>#NUM!</v>
      </c>
    </row>
    <row r="139" spans="1:9">
      <c r="A139" s="117">
        <v>4223</v>
      </c>
      <c r="B139" s="50">
        <v>11</v>
      </c>
      <c r="C139" s="116">
        <v>47040</v>
      </c>
      <c r="D139" s="1">
        <v>12.211</v>
      </c>
      <c r="E139" s="112">
        <f>I139*'IM CALIBRATION'!$Q$17</f>
        <v>2976.7505858379732</v>
      </c>
      <c r="F139" s="111">
        <f>(H139*'IM CALIBRATION'!$Q$32+'IM CALIBRATION'!$Q$33)*ABS(B139)*(1/'CCS figures 3b table 1 9a'!C139+1/'IM CALIBRATION'!$D$5)^0.5</f>
        <v>3014.2312333001655</v>
      </c>
      <c r="G139" t="s">
        <v>46</v>
      </c>
      <c r="H139" s="56">
        <f>D139-0.001*'IM CALIBRATION'!$D$4*A139^0.5</f>
        <v>12.108974156705274</v>
      </c>
      <c r="I139" s="56">
        <f>H139^'IM CALIBRATION'!$Q$15*ABS(B139)*(1/'CCS figures 3b table 1 9a'!C139+1/'IM CALIBRATION'!$D$5)^0.5</f>
        <v>5.2674944279430038</v>
      </c>
    </row>
    <row r="140" spans="1:9">
      <c r="A140" s="117">
        <v>4653</v>
      </c>
      <c r="B140" s="86">
        <v>10</v>
      </c>
      <c r="C140" s="116">
        <v>47040</v>
      </c>
      <c r="D140" s="1"/>
      <c r="E140" s="197" t="e">
        <f>I140*'IM CALIBRATION'!$Q$17</f>
        <v>#NUM!</v>
      </c>
      <c r="F140" s="111">
        <f>(H140*'IM CALIBRATION'!$Q$32+'IM CALIBRATION'!$Q$33)*ABS(B140)*(1/'CCS figures 3b table 1 9a'!C140+1/'IM CALIBRATION'!$D$5)^0.5</f>
        <v>1951.5137874327343</v>
      </c>
      <c r="G140" t="s">
        <v>46</v>
      </c>
      <c r="H140" s="56">
        <f>D140-0.001*'IM CALIBRATION'!$D$4*A140^0.5</f>
        <v>-0.10709425614849752</v>
      </c>
      <c r="I140" s="56" t="e">
        <f>H140^'IM CALIBRATION'!$Q$15*ABS(B140)*(1/'CCS figures 3b table 1 9a'!C140+1/'IM CALIBRATION'!$D$5)^0.5</f>
        <v>#NUM!</v>
      </c>
    </row>
    <row r="141" spans="1:9">
      <c r="A141" s="117">
        <v>4778</v>
      </c>
      <c r="B141" s="86">
        <v>13</v>
      </c>
      <c r="C141" s="116">
        <v>62720</v>
      </c>
      <c r="D141" s="1">
        <v>13.122</v>
      </c>
      <c r="E141" s="112">
        <f>I141*'IM CALIBRATION'!$Q$17</f>
        <v>3613.4390468321189</v>
      </c>
      <c r="F141" s="111">
        <f>(H141*'IM CALIBRATION'!$Q$32+'IM CALIBRATION'!$Q$33)*ABS(B141)*(1/'CCS figures 3b table 1 9a'!C141+1/'IM CALIBRATION'!$D$5)^0.5</f>
        <v>3637.918426635797</v>
      </c>
      <c r="G141" t="s">
        <v>111</v>
      </c>
      <c r="H141" s="56">
        <f>D141-0.001*'IM CALIBRATION'!$D$4*A141^0.5</f>
        <v>13.013476766542826</v>
      </c>
      <c r="I141" s="56">
        <f>H141^'IM CALIBRATION'!$Q$15*ABS(B141)*(1/'CCS figures 3b table 1 9a'!C141+1/'IM CALIBRATION'!$D$5)^0.5</f>
        <v>6.3941433774982341</v>
      </c>
    </row>
    <row r="142" spans="1:9">
      <c r="A142" s="117">
        <v>5187</v>
      </c>
      <c r="B142" s="50">
        <v>12</v>
      </c>
      <c r="C142" s="116">
        <v>62720</v>
      </c>
      <c r="D142" s="1"/>
      <c r="E142" s="197" t="e">
        <f>I142*'IM CALIBRATION'!$Q$17</f>
        <v>#NUM!</v>
      </c>
      <c r="F142" s="111">
        <f>(H142*'IM CALIBRATION'!$Q$32+'IM CALIBRATION'!$Q$33)*ABS(B142)*(1/'CCS figures 3b table 1 9a'!C142+1/'IM CALIBRATION'!$D$5)^0.5</f>
        <v>2341.1792560736171</v>
      </c>
      <c r="G142" t="s">
        <v>111</v>
      </c>
      <c r="H142" s="56">
        <f>D142-0.001*'IM CALIBRATION'!$D$4*A142^0.5</f>
        <v>-0.11307270360259367</v>
      </c>
      <c r="I142" s="56" t="e">
        <f>H142^'IM CALIBRATION'!$Q$15*ABS(B142)*(1/'CCS figures 3b table 1 9a'!C142+1/'IM CALIBRATION'!$D$5)^0.5</f>
        <v>#NUM!</v>
      </c>
    </row>
    <row r="143" spans="1:9">
      <c r="A143" s="117">
        <v>5180</v>
      </c>
      <c r="B143" s="86">
        <v>18</v>
      </c>
      <c r="C143" s="116">
        <v>94080</v>
      </c>
      <c r="D143" s="1">
        <v>13.122</v>
      </c>
      <c r="E143" s="112">
        <f>I143*'IM CALIBRATION'!$Q$17</f>
        <v>5002.2102259951844</v>
      </c>
      <c r="F143" s="111">
        <f>(H143*'IM CALIBRATION'!$Q$32+'IM CALIBRATION'!$Q$33)*ABS(B143)*(1/'CCS figures 3b table 1 9a'!C143+1/'IM CALIBRATION'!$D$5)^0.5</f>
        <v>5036.2234332723856</v>
      </c>
      <c r="G143" t="s">
        <v>19</v>
      </c>
      <c r="H143" s="56">
        <f>D143-0.001*'IM CALIBRATION'!$D$4*A143^0.5</f>
        <v>13.009003619526995</v>
      </c>
      <c r="I143" s="56">
        <f>H143^'IM CALIBRATION'!$Q$15*ABS(B143)*(1/'CCS figures 3b table 1 9a'!C143+1/'IM CALIBRATION'!$D$5)^0.5</f>
        <v>8.8516366195361691</v>
      </c>
    </row>
    <row r="144" spans="1:9">
      <c r="A144" s="117">
        <v>5492</v>
      </c>
      <c r="B144" s="86">
        <v>17</v>
      </c>
      <c r="C144" s="116">
        <v>94080</v>
      </c>
      <c r="D144" s="1">
        <v>14.215</v>
      </c>
      <c r="E144" s="112">
        <f>I144*'IM CALIBRATION'!$Q$17</f>
        <v>4868.0794503240941</v>
      </c>
      <c r="F144" s="111">
        <f>(H144*'IM CALIBRATION'!$Q$32+'IM CALIBRATION'!$Q$33)*ABS(B144)*(1/'CCS figures 3b table 1 9a'!C144+1/'IM CALIBRATION'!$D$5)^0.5</f>
        <v>4876.0104691692868</v>
      </c>
      <c r="G144" t="s">
        <v>19</v>
      </c>
      <c r="H144" s="56">
        <f>D144-0.001*'IM CALIBRATION'!$D$4*A144^0.5</f>
        <v>14.098650394070285</v>
      </c>
      <c r="I144" s="56">
        <f>H144^'IM CALIBRATION'!$Q$15*ABS(B144)*(1/'CCS figures 3b table 1 9a'!C144+1/'IM CALIBRATION'!$D$5)^0.5</f>
        <v>8.6142861620190008</v>
      </c>
    </row>
    <row r="145" spans="1:9">
      <c r="A145" s="117">
        <v>5850</v>
      </c>
      <c r="B145" s="86">
        <v>16</v>
      </c>
      <c r="C145" s="116">
        <v>94080</v>
      </c>
      <c r="D145" s="1">
        <v>15.856</v>
      </c>
      <c r="E145" s="112">
        <f>I145*'IM CALIBRATION'!$Q$17</f>
        <v>4773.219003379535</v>
      </c>
      <c r="F145" s="111">
        <f>(H145*'IM CALIBRATION'!$Q$32+'IM CALIBRATION'!$Q$33)*ABS(B145)*(1/'CCS figures 3b table 1 9a'!C145+1/'IM CALIBRATION'!$D$5)^0.5</f>
        <v>4758.290173173843</v>
      </c>
      <c r="G145" t="s">
        <v>19</v>
      </c>
      <c r="H145" s="56">
        <f>D145-0.001*'IM CALIBRATION'!$D$4*A145^0.5</f>
        <v>15.73591809045489</v>
      </c>
      <c r="I145" s="56">
        <f>H145^'IM CALIBRATION'!$Q$15*ABS(B145)*(1/'CCS figures 3b table 1 9a'!C145+1/'IM CALIBRATION'!$D$5)^0.5</f>
        <v>8.4464263224711793</v>
      </c>
    </row>
    <row r="146" spans="1:9">
      <c r="A146" s="117">
        <v>6251</v>
      </c>
      <c r="B146" s="50">
        <v>15</v>
      </c>
      <c r="C146" s="116">
        <v>94080</v>
      </c>
      <c r="D146" s="1">
        <v>17.678000000000001</v>
      </c>
      <c r="E146" s="112">
        <f>I146*'IM CALIBRATION'!$Q$17</f>
        <v>4660.9899723339904</v>
      </c>
      <c r="F146" s="111">
        <f>(H146*'IM CALIBRATION'!$Q$32+'IM CALIBRATION'!$Q$33)*ABS(B146)*(1/'CCS figures 3b table 1 9a'!C146+1/'IM CALIBRATION'!$D$5)^0.5</f>
        <v>4636.9274179241047</v>
      </c>
      <c r="G146" t="s">
        <v>19</v>
      </c>
      <c r="H146" s="56">
        <f>D146-0.001*'IM CALIBRATION'!$D$4*A146^0.5</f>
        <v>17.55387067268369</v>
      </c>
      <c r="I146" s="56">
        <f>H146^'IM CALIBRATION'!$Q$15*ABS(B146)*(1/'CCS figures 3b table 1 9a'!C146+1/'IM CALIBRATION'!$D$5)^0.5</f>
        <v>8.2478319899468655</v>
      </c>
    </row>
    <row r="147" spans="1:9">
      <c r="A147" s="117">
        <v>6703</v>
      </c>
      <c r="B147" s="86">
        <v>14</v>
      </c>
      <c r="C147" s="116">
        <v>94080</v>
      </c>
      <c r="D147" s="1">
        <v>19.683</v>
      </c>
      <c r="E147" s="112">
        <f>I147*'IM CALIBRATION'!$Q$17</f>
        <v>4528.8083069090344</v>
      </c>
      <c r="F147" s="111">
        <f>(H147*'IM CALIBRATION'!$Q$32+'IM CALIBRATION'!$Q$33)*ABS(B147)*(1/'CCS figures 3b table 1 9a'!C147+1/'IM CALIBRATION'!$D$5)^0.5</f>
        <v>4508.5996035839544</v>
      </c>
      <c r="G147" t="s">
        <v>19</v>
      </c>
      <c r="H147" s="56">
        <f>D147-0.001*'IM CALIBRATION'!$D$4*A147^0.5</f>
        <v>19.554461193797358</v>
      </c>
      <c r="I147" s="56">
        <f>H147^'IM CALIBRATION'!$Q$15*ABS(B147)*(1/'CCS figures 3b table 1 9a'!C147+1/'IM CALIBRATION'!$D$5)^0.5</f>
        <v>8.0139305709248294</v>
      </c>
    </row>
    <row r="148" spans="1:9">
      <c r="A148" s="117" t="s">
        <v>122</v>
      </c>
      <c r="B148" s="86"/>
      <c r="C148" s="116"/>
      <c r="D148" s="1"/>
      <c r="E148" s="197" t="e">
        <f>I148*'IM CALIBRATION'!$Q$17</f>
        <v>#VALUE!</v>
      </c>
      <c r="F148" s="111" t="e">
        <f>(H148*'IM CALIBRATION'!$Q$32+'IM CALIBRATION'!$Q$33)*ABS(B148)*(1/'CCS figures 3b table 1 9a'!C148+1/'IM CALIBRATION'!$D$5)^0.5</f>
        <v>#VALUE!</v>
      </c>
      <c r="H148" s="56" t="e">
        <f>D148-0.001*'IM CALIBRATION'!$D$4*A148^0.5</f>
        <v>#VALUE!</v>
      </c>
      <c r="I148" s="56" t="e">
        <f>H148^'IM CALIBRATION'!$Q$15*ABS(B148)*(1/'CCS figures 3b table 1 9a'!C148+1/'IM CALIBRATION'!$D$5)^0.5</f>
        <v>#VALUE!</v>
      </c>
    </row>
    <row r="149" spans="1:9">
      <c r="A149" s="117">
        <v>2195</v>
      </c>
      <c r="B149" s="50">
        <v>7</v>
      </c>
      <c r="C149" s="116">
        <v>15680</v>
      </c>
      <c r="D149" s="1">
        <v>8.3840000000000003</v>
      </c>
      <c r="E149" s="112">
        <f>I149*'IM CALIBRATION'!$Q$17</f>
        <v>1647.3193349418564</v>
      </c>
      <c r="F149" s="111">
        <f>(H149*'IM CALIBRATION'!$Q$32+'IM CALIBRATION'!$Q$33)*ABS(B149)*(1/'CCS figures 3b table 1 9a'!C149+1/'IM CALIBRATION'!$D$5)^0.5</f>
        <v>1747.5167384540016</v>
      </c>
      <c r="G149" t="s">
        <v>6</v>
      </c>
      <c r="H149" s="56">
        <f>D149-0.001*'IM CALIBRATION'!$D$4*A149^0.5</f>
        <v>8.3104442014522313</v>
      </c>
      <c r="I149" s="56">
        <f>H149^'IM CALIBRATION'!$Q$15*ABS(B149)*(1/'CCS figures 3b table 1 9a'!C149+1/'IM CALIBRATION'!$D$5)^0.5</f>
        <v>2.9150058655002518</v>
      </c>
    </row>
    <row r="150" spans="1:9">
      <c r="A150" s="117">
        <v>2560</v>
      </c>
      <c r="B150" s="86">
        <v>6</v>
      </c>
      <c r="C150" s="116">
        <v>15680</v>
      </c>
      <c r="D150" s="1">
        <v>11.117000000000001</v>
      </c>
      <c r="E150" s="112">
        <f>I150*'IM CALIBRATION'!$Q$17</f>
        <v>1569.511247020775</v>
      </c>
      <c r="F150" s="111">
        <f>(H150*'IM CALIBRATION'!$Q$32+'IM CALIBRATION'!$Q$33)*ABS(B150)*(1/'CCS figures 3b table 1 9a'!C150+1/'IM CALIBRATION'!$D$5)^0.5</f>
        <v>1603.5756351131913</v>
      </c>
      <c r="G150" t="s">
        <v>6</v>
      </c>
      <c r="H150" s="56">
        <f>D150-0.001*'IM CALIBRATION'!$D$4*A150^0.5</f>
        <v>11.037563585176571</v>
      </c>
      <c r="I150" s="56">
        <f>H150^'IM CALIBRATION'!$Q$15*ABS(B150)*(1/'CCS figures 3b table 1 9a'!C150+1/'IM CALIBRATION'!$D$5)^0.5</f>
        <v>2.7773209443909415</v>
      </c>
    </row>
    <row r="151" spans="1:9">
      <c r="A151" s="117">
        <v>3070</v>
      </c>
      <c r="B151" s="86">
        <v>5</v>
      </c>
      <c r="C151" s="116">
        <v>15680</v>
      </c>
      <c r="D151" s="1"/>
      <c r="E151" s="197" t="e">
        <f>I151*'IM CALIBRATION'!$Q$17</f>
        <v>#NUM!</v>
      </c>
      <c r="F151" s="111">
        <f>(H151*'IM CALIBRATION'!$Q$32+'IM CALIBRATION'!$Q$33)*ABS(B151)*(1/'CCS figures 3b table 1 9a'!C151+1/'IM CALIBRATION'!$D$5)^0.5</f>
        <v>976.98656010427953</v>
      </c>
      <c r="G151" t="s">
        <v>6</v>
      </c>
      <c r="H151" s="56">
        <f>D151-0.001*'IM CALIBRATION'!$D$4*A151^0.5</f>
        <v>-8.6989901712785034E-2</v>
      </c>
      <c r="I151" s="56" t="e">
        <f>H151^'IM CALIBRATION'!$Q$15*ABS(B151)*(1/'CCS figures 3b table 1 9a'!C151+1/'IM CALIBRATION'!$D$5)^0.5</f>
        <v>#NUM!</v>
      </c>
    </row>
    <row r="152" spans="1:9">
      <c r="A152" s="117">
        <v>3070</v>
      </c>
      <c r="B152" s="86">
        <v>10</v>
      </c>
      <c r="C152" s="116">
        <v>31363</v>
      </c>
      <c r="D152" s="1">
        <v>10.571</v>
      </c>
      <c r="E152" s="112">
        <f>I152*'IM CALIBRATION'!$Q$17</f>
        <v>2565.0245865692054</v>
      </c>
      <c r="F152" s="111">
        <f>(H152*'IM CALIBRATION'!$Q$32+'IM CALIBRATION'!$Q$33)*ABS(B152)*(1/'CCS figures 3b table 1 9a'!C152+1/'IM CALIBRATION'!$D$5)^0.5</f>
        <v>2635.6907173042555</v>
      </c>
      <c r="G152" t="s">
        <v>10</v>
      </c>
      <c r="H152" s="56">
        <f>D152-0.001*'IM CALIBRATION'!$D$4*A152^0.5</f>
        <v>10.484010098287214</v>
      </c>
      <c r="I152" s="56">
        <f>H152^'IM CALIBRATION'!$Q$15*ABS(B152)*(1/'CCS figures 3b table 1 9a'!C152+1/'IM CALIBRATION'!$D$5)^0.5</f>
        <v>4.5389267013402126</v>
      </c>
    </row>
    <row r="153" spans="1:9">
      <c r="A153" s="117">
        <v>3425</v>
      </c>
      <c r="B153" s="86">
        <v>9</v>
      </c>
      <c r="C153" s="116">
        <v>31363</v>
      </c>
      <c r="D153" s="1">
        <v>11.117000000000001</v>
      </c>
      <c r="E153" s="112">
        <f>I153*'IM CALIBRATION'!$Q$17</f>
        <v>2352.2281623744443</v>
      </c>
      <c r="F153" s="111">
        <f>(H153*'IM CALIBRATION'!$Q$32+'IM CALIBRATION'!$Q$33)*ABS(B153)*(1/'CCS figures 3b table 1 9a'!C153+1/'IM CALIBRATION'!$D$5)^0.5</f>
        <v>2403.5679378496975</v>
      </c>
      <c r="G153" t="s">
        <v>10</v>
      </c>
      <c r="H153" s="56">
        <f>D153-0.001*'IM CALIBRATION'!$D$4*A153^0.5</f>
        <v>11.025118105700852</v>
      </c>
      <c r="I153" s="56">
        <f>H153^'IM CALIBRATION'!$Q$15*ABS(B153)*(1/'CCS figures 3b table 1 9a'!C153+1/'IM CALIBRATION'!$D$5)^0.5</f>
        <v>4.1623738305471898</v>
      </c>
    </row>
    <row r="154" spans="1:9">
      <c r="A154" s="117">
        <v>3860</v>
      </c>
      <c r="B154" s="86">
        <v>8</v>
      </c>
      <c r="C154" s="116">
        <v>31363</v>
      </c>
      <c r="D154" s="1"/>
      <c r="E154" s="197" t="e">
        <f>I154*'IM CALIBRATION'!$Q$17</f>
        <v>#NUM!</v>
      </c>
      <c r="F154" s="111">
        <f>(H154*'IM CALIBRATION'!$Q$32+'IM CALIBRATION'!$Q$33)*ABS(B154)*(1/'CCS figures 3b table 1 9a'!C154+1/'IM CALIBRATION'!$D$5)^0.5</f>
        <v>1561.936556995586</v>
      </c>
      <c r="G154" t="s">
        <v>10</v>
      </c>
      <c r="H154" s="56">
        <f>D154-0.001*'IM CALIBRATION'!$D$4*A154^0.5</f>
        <v>-9.7542370280816942E-2</v>
      </c>
      <c r="I154" s="56" t="e">
        <f>H154^'IM CALIBRATION'!$Q$15*ABS(B154)*(1/'CCS figures 3b table 1 9a'!C154+1/'IM CALIBRATION'!$D$5)^0.5</f>
        <v>#NUM!</v>
      </c>
    </row>
    <row r="155" spans="1:9">
      <c r="A155" s="117">
        <v>4223</v>
      </c>
      <c r="B155" s="50">
        <v>11</v>
      </c>
      <c r="C155" s="116">
        <v>47040</v>
      </c>
      <c r="D155" s="1">
        <v>12.574999999999999</v>
      </c>
      <c r="E155" s="112">
        <f>I155*'IM CALIBRATION'!$Q$17</f>
        <v>3009.7901157886463</v>
      </c>
      <c r="F155" s="111">
        <f>(H155*'IM CALIBRATION'!$Q$32+'IM CALIBRATION'!$Q$33)*ABS(B155)*(1/'CCS figures 3b table 1 9a'!C155+1/'IM CALIBRATION'!$D$5)^0.5</f>
        <v>3040.081943836537</v>
      </c>
      <c r="G155" t="s">
        <v>46</v>
      </c>
      <c r="H155" s="56">
        <f>D155-0.001*'IM CALIBRATION'!$D$4*A155^0.5</f>
        <v>12.472974156705273</v>
      </c>
      <c r="I155" s="56">
        <f>H155^'IM CALIBRATION'!$Q$15*ABS(B155)*(1/'CCS figures 3b table 1 9a'!C155+1/'IM CALIBRATION'!$D$5)^0.5</f>
        <v>5.325959366438358</v>
      </c>
    </row>
    <row r="156" spans="1:9">
      <c r="A156" s="117">
        <v>4653</v>
      </c>
      <c r="B156" s="86">
        <v>10</v>
      </c>
      <c r="C156" s="116">
        <v>47040</v>
      </c>
      <c r="D156" s="1"/>
      <c r="E156" s="197" t="e">
        <f>I156*'IM CALIBRATION'!$Q$17</f>
        <v>#NUM!</v>
      </c>
      <c r="F156" s="111">
        <f>(H156*'IM CALIBRATION'!$Q$32+'IM CALIBRATION'!$Q$33)*ABS(B156)*(1/'CCS figures 3b table 1 9a'!C156+1/'IM CALIBRATION'!$D$5)^0.5</f>
        <v>1951.5137874327343</v>
      </c>
      <c r="G156" t="s">
        <v>46</v>
      </c>
      <c r="H156" s="56">
        <f>D156-0.001*'IM CALIBRATION'!$D$4*A156^0.5</f>
        <v>-0.10709425614849752</v>
      </c>
      <c r="I156" s="56" t="e">
        <f>H156^'IM CALIBRATION'!$Q$15*ABS(B156)*(1/'CCS figures 3b table 1 9a'!C156+1/'IM CALIBRATION'!$D$5)^0.5</f>
        <v>#NUM!</v>
      </c>
    </row>
    <row r="157" spans="1:9">
      <c r="A157" s="117">
        <v>4778</v>
      </c>
      <c r="B157" s="86">
        <v>13</v>
      </c>
      <c r="C157" s="116">
        <v>62720</v>
      </c>
      <c r="D157" s="1">
        <v>13.304</v>
      </c>
      <c r="E157" s="112">
        <f>I157*'IM CALIBRATION'!$Q$17</f>
        <v>3632.191124112283</v>
      </c>
      <c r="F157" s="111">
        <f>(H157*'IM CALIBRATION'!$Q$32+'IM CALIBRATION'!$Q$33)*ABS(B157)*(1/'CCS figures 3b table 1 9a'!C157+1/'IM CALIBRATION'!$D$5)^0.5</f>
        <v>3653.1927105681079</v>
      </c>
      <c r="G157" t="s">
        <v>111</v>
      </c>
      <c r="H157" s="56">
        <f>D157-0.001*'IM CALIBRATION'!$D$4*A157^0.5</f>
        <v>13.195476766542827</v>
      </c>
      <c r="I157" s="56">
        <f>H157^'IM CALIBRATION'!$Q$15*ABS(B157)*(1/'CCS figures 3b table 1 9a'!C157+1/'IM CALIBRATION'!$D$5)^0.5</f>
        <v>6.4273260240577255</v>
      </c>
    </row>
    <row r="158" spans="1:9">
      <c r="A158" s="117">
        <v>5187</v>
      </c>
      <c r="B158" s="50">
        <v>12</v>
      </c>
      <c r="C158" s="116">
        <v>62720</v>
      </c>
      <c r="D158" s="1"/>
      <c r="E158" s="197" t="e">
        <f>I158*'IM CALIBRATION'!$Q$17</f>
        <v>#NUM!</v>
      </c>
      <c r="F158" s="111">
        <f>(H158*'IM CALIBRATION'!$Q$32+'IM CALIBRATION'!$Q$33)*ABS(B158)*(1/'CCS figures 3b table 1 9a'!C158+1/'IM CALIBRATION'!$D$5)^0.5</f>
        <v>2341.1792560736171</v>
      </c>
      <c r="G158" t="s">
        <v>111</v>
      </c>
      <c r="H158" s="56">
        <f>D158-0.001*'IM CALIBRATION'!$D$4*A158^0.5</f>
        <v>-0.11307270360259367</v>
      </c>
      <c r="I158" s="56" t="e">
        <f>H158^'IM CALIBRATION'!$Q$15*ABS(B158)*(1/'CCS figures 3b table 1 9a'!C158+1/'IM CALIBRATION'!$D$5)^0.5</f>
        <v>#NUM!</v>
      </c>
    </row>
    <row r="159" spans="1:9">
      <c r="A159" s="117">
        <v>5180</v>
      </c>
      <c r="B159" s="86">
        <v>18</v>
      </c>
      <c r="C159" s="116">
        <v>94080</v>
      </c>
      <c r="D159" s="1">
        <v>13.122</v>
      </c>
      <c r="E159" s="112">
        <f>I159*'IM CALIBRATION'!$Q$17</f>
        <v>5002.2102259951844</v>
      </c>
      <c r="F159" s="111">
        <f>(H159*'IM CALIBRATION'!$Q$32+'IM CALIBRATION'!$Q$33)*ABS(B159)*(1/'CCS figures 3b table 1 9a'!C159+1/'IM CALIBRATION'!$D$5)^0.5</f>
        <v>5036.2234332723856</v>
      </c>
      <c r="G159" t="s">
        <v>19</v>
      </c>
      <c r="H159" s="56">
        <f>D159-0.001*'IM CALIBRATION'!$D$4*A159^0.5</f>
        <v>13.009003619526995</v>
      </c>
      <c r="I159" s="56">
        <f>H159^'IM CALIBRATION'!$Q$15*ABS(B159)*(1/'CCS figures 3b table 1 9a'!C159+1/'IM CALIBRATION'!$D$5)^0.5</f>
        <v>8.8516366195361691</v>
      </c>
    </row>
    <row r="160" spans="1:9">
      <c r="A160" s="117">
        <v>5492</v>
      </c>
      <c r="B160" s="86">
        <v>17</v>
      </c>
      <c r="C160" s="116">
        <v>94080</v>
      </c>
      <c r="D160" s="1">
        <v>14.398</v>
      </c>
      <c r="E160" s="112">
        <f>I160*'IM CALIBRATION'!$Q$17</f>
        <v>4891.5334748472605</v>
      </c>
      <c r="F160" s="111">
        <f>(H160*'IM CALIBRATION'!$Q$32+'IM CALIBRATION'!$Q$33)*ABS(B160)*(1/'CCS figures 3b table 1 9a'!C160+1/'IM CALIBRATION'!$D$5)^0.5</f>
        <v>4896.0927866553739</v>
      </c>
      <c r="G160" t="s">
        <v>19</v>
      </c>
      <c r="H160" s="56">
        <f>D160-0.001*'IM CALIBRATION'!$D$4*A160^0.5</f>
        <v>14.281650394070285</v>
      </c>
      <c r="I160" s="56">
        <f>H160^'IM CALIBRATION'!$Q$15*ABS(B160)*(1/'CCS figures 3b table 1 9a'!C160+1/'IM CALIBRATION'!$D$5)^0.5</f>
        <v>8.6557891163062646</v>
      </c>
    </row>
    <row r="161" spans="1:9">
      <c r="A161" s="117">
        <v>5850</v>
      </c>
      <c r="B161" s="86">
        <v>16</v>
      </c>
      <c r="C161" s="116">
        <v>94080</v>
      </c>
      <c r="D161" s="1">
        <v>16.038</v>
      </c>
      <c r="E161" s="112">
        <f>I161*'IM CALIBRATION'!$Q$17</f>
        <v>4793.7196542942056</v>
      </c>
      <c r="F161" s="111">
        <f>(H161*'IM CALIBRATION'!$Q$32+'IM CALIBRATION'!$Q$33)*ABS(B161)*(1/'CCS figures 3b table 1 9a'!C161+1/'IM CALIBRATION'!$D$5)^0.5</f>
        <v>4777.0878936879817</v>
      </c>
      <c r="G161" t="s">
        <v>19</v>
      </c>
      <c r="H161" s="56">
        <f>D161-0.001*'IM CALIBRATION'!$D$4*A161^0.5</f>
        <v>15.91791809045489</v>
      </c>
      <c r="I161" s="56">
        <f>H161^'IM CALIBRATION'!$Q$15*ABS(B161)*(1/'CCS figures 3b table 1 9a'!C161+1/'IM CALIBRATION'!$D$5)^0.5</f>
        <v>8.4827031489463245</v>
      </c>
    </row>
    <row r="162" spans="1:9">
      <c r="A162" s="117">
        <v>6251</v>
      </c>
      <c r="B162" s="50">
        <v>15</v>
      </c>
      <c r="C162" s="116">
        <v>94080</v>
      </c>
      <c r="D162" s="1">
        <v>17.678000000000001</v>
      </c>
      <c r="E162" s="112">
        <f>I162*'IM CALIBRATION'!$Q$17</f>
        <v>4660.9899723339904</v>
      </c>
      <c r="F162" s="111">
        <f>(H162*'IM CALIBRATION'!$Q$32+'IM CALIBRATION'!$Q$33)*ABS(B162)*(1/'CCS figures 3b table 1 9a'!C162+1/'IM CALIBRATION'!$D$5)^0.5</f>
        <v>4636.9274179241047</v>
      </c>
      <c r="G162" t="s">
        <v>19</v>
      </c>
      <c r="H162" s="56">
        <f>D162-0.001*'IM CALIBRATION'!$D$4*A162^0.5</f>
        <v>17.55387067268369</v>
      </c>
      <c r="I162" s="56">
        <f>H162^'IM CALIBRATION'!$Q$15*ABS(B162)*(1/'CCS figures 3b table 1 9a'!C162+1/'IM CALIBRATION'!$D$5)^0.5</f>
        <v>8.2478319899468655</v>
      </c>
    </row>
    <row r="163" spans="1:9">
      <c r="A163" s="117">
        <v>6703</v>
      </c>
      <c r="B163" s="86">
        <v>14</v>
      </c>
      <c r="C163" s="116">
        <v>94080</v>
      </c>
      <c r="D163" s="1">
        <v>19.318999999999999</v>
      </c>
      <c r="E163" s="112">
        <f>I163*'IM CALIBRATION'!$Q$17</f>
        <v>4497.2045261423409</v>
      </c>
      <c r="F163" s="111">
        <f>(H163*'IM CALIBRATION'!$Q$32+'IM CALIBRATION'!$Q$33)*ABS(B163)*(1/'CCS figures 3b table 1 9a'!C163+1/'IM CALIBRATION'!$D$5)^0.5</f>
        <v>4475.7035926842109</v>
      </c>
      <c r="G163" t="s">
        <v>19</v>
      </c>
      <c r="H163" s="56">
        <f>D163-0.001*'IM CALIBRATION'!$D$4*A163^0.5</f>
        <v>19.190461193797358</v>
      </c>
      <c r="I163" s="56">
        <f>H163^'IM CALIBRATION'!$Q$15*ABS(B163)*(1/'CCS figures 3b table 1 9a'!C163+1/'IM CALIBRATION'!$D$5)^0.5</f>
        <v>7.9580062553699777</v>
      </c>
    </row>
    <row r="164" spans="1:9">
      <c r="A164" s="117" t="s">
        <v>123</v>
      </c>
      <c r="B164" s="86"/>
      <c r="C164" s="116"/>
      <c r="D164" s="1"/>
      <c r="E164" s="197" t="e">
        <f>I164*'IM CALIBRATION'!$Q$17</f>
        <v>#VALUE!</v>
      </c>
      <c r="F164" s="111" t="e">
        <f>(H164*'IM CALIBRATION'!$Q$32+'IM CALIBRATION'!$Q$33)*ABS(B164)*(1/'CCS figures 3b table 1 9a'!C164+1/'IM CALIBRATION'!$D$5)^0.5</f>
        <v>#VALUE!</v>
      </c>
      <c r="H164" s="56" t="e">
        <f>D164-0.001*'IM CALIBRATION'!$D$4*A164^0.5</f>
        <v>#VALUE!</v>
      </c>
      <c r="I164" s="56" t="e">
        <f>H164^'IM CALIBRATION'!$Q$15*ABS(B164)*(1/'CCS figures 3b table 1 9a'!C164+1/'IM CALIBRATION'!$D$5)^0.5</f>
        <v>#VALUE!</v>
      </c>
    </row>
    <row r="165" spans="1:9">
      <c r="A165" s="117">
        <v>2195</v>
      </c>
      <c r="B165" s="50">
        <v>7</v>
      </c>
      <c r="C165" s="116">
        <v>15680</v>
      </c>
      <c r="D165" s="1">
        <v>8.3840000000000003</v>
      </c>
      <c r="E165" s="112">
        <f>I165*'IM CALIBRATION'!$Q$17</f>
        <v>1647.3193349418564</v>
      </c>
      <c r="F165" s="111">
        <f>(H165*'IM CALIBRATION'!$Q$32+'IM CALIBRATION'!$Q$33)*ABS(B165)*(1/'CCS figures 3b table 1 9a'!C165+1/'IM CALIBRATION'!$D$5)^0.5</f>
        <v>1747.5167384540016</v>
      </c>
      <c r="G165" t="s">
        <v>6</v>
      </c>
      <c r="H165" s="56">
        <f>D165-0.001*'IM CALIBRATION'!$D$4*A165^0.5</f>
        <v>8.3104442014522313</v>
      </c>
      <c r="I165" s="56">
        <f>H165^'IM CALIBRATION'!$Q$15*ABS(B165)*(1/'CCS figures 3b table 1 9a'!C165+1/'IM CALIBRATION'!$D$5)^0.5</f>
        <v>2.9150058655002518</v>
      </c>
    </row>
    <row r="166" spans="1:9">
      <c r="A166" s="117">
        <v>2560</v>
      </c>
      <c r="B166" s="86">
        <v>6</v>
      </c>
      <c r="C166" s="116">
        <v>15680</v>
      </c>
      <c r="D166" s="1">
        <v>11.117000000000001</v>
      </c>
      <c r="E166" s="112">
        <f>I166*'IM CALIBRATION'!$Q$17</f>
        <v>1569.511247020775</v>
      </c>
      <c r="F166" s="111">
        <f>(H166*'IM CALIBRATION'!$Q$32+'IM CALIBRATION'!$Q$33)*ABS(B166)*(1/'CCS figures 3b table 1 9a'!C166+1/'IM CALIBRATION'!$D$5)^0.5</f>
        <v>1603.5756351131913</v>
      </c>
      <c r="G166" t="s">
        <v>6</v>
      </c>
      <c r="H166" s="56">
        <f>D166-0.001*'IM CALIBRATION'!$D$4*A166^0.5</f>
        <v>11.037563585176571</v>
      </c>
      <c r="I166" s="56">
        <f>H166^'IM CALIBRATION'!$Q$15*ABS(B166)*(1/'CCS figures 3b table 1 9a'!C166+1/'IM CALIBRATION'!$D$5)^0.5</f>
        <v>2.7773209443909415</v>
      </c>
    </row>
    <row r="167" spans="1:9">
      <c r="A167" s="117">
        <v>3070</v>
      </c>
      <c r="B167" s="86">
        <v>5</v>
      </c>
      <c r="C167" s="116">
        <v>15680</v>
      </c>
      <c r="D167" s="1">
        <v>13.122</v>
      </c>
      <c r="E167" s="112">
        <f>I167*'IM CALIBRATION'!$Q$17</f>
        <v>1391.571369344884</v>
      </c>
      <c r="F167" s="111">
        <f>(H167*'IM CALIBRATION'!$Q$32+'IM CALIBRATION'!$Q$33)*ABS(B167)*(1/'CCS figures 3b table 1 9a'!C167+1/'IM CALIBRATION'!$D$5)^0.5</f>
        <v>1400.831160593752</v>
      </c>
      <c r="G167" t="s">
        <v>6</v>
      </c>
      <c r="H167" s="56">
        <f>D167-0.001*'IM CALIBRATION'!$D$4*A167^0.5</f>
        <v>13.035010098287215</v>
      </c>
      <c r="I167" s="56">
        <f>H167^'IM CALIBRATION'!$Q$15*ABS(B167)*(1/'CCS figures 3b table 1 9a'!C167+1/'IM CALIBRATION'!$D$5)^0.5</f>
        <v>2.4624483048672103</v>
      </c>
    </row>
    <row r="168" spans="1:9">
      <c r="A168" s="117">
        <v>3070</v>
      </c>
      <c r="B168" s="86">
        <v>10</v>
      </c>
      <c r="C168" s="116">
        <v>31363</v>
      </c>
      <c r="D168" s="1">
        <v>10.206</v>
      </c>
      <c r="E168" s="112">
        <f>I168*'IM CALIBRATION'!$Q$17</f>
        <v>2531.3726640498926</v>
      </c>
      <c r="F168" s="111">
        <f>(H168*'IM CALIBRATION'!$Q$32+'IM CALIBRATION'!$Q$33)*ABS(B168)*(1/'CCS figures 3b table 1 9a'!C168+1/'IM CALIBRATION'!$D$5)^0.5</f>
        <v>2612.1220057727833</v>
      </c>
      <c r="G168" t="s">
        <v>10</v>
      </c>
      <c r="H168" s="56">
        <f>D168-0.001*'IM CALIBRATION'!$D$4*A168^0.5</f>
        <v>10.119010098287214</v>
      </c>
      <c r="I168" s="56">
        <f>H168^'IM CALIBRATION'!$Q$15*ABS(B168)*(1/'CCS figures 3b table 1 9a'!C168+1/'IM CALIBRATION'!$D$5)^0.5</f>
        <v>4.4793781065726899</v>
      </c>
    </row>
    <row r="169" spans="1:9">
      <c r="A169" s="117">
        <v>3425</v>
      </c>
      <c r="B169" s="86">
        <v>9</v>
      </c>
      <c r="C169" s="116">
        <v>31363</v>
      </c>
      <c r="D169" s="1">
        <v>11.117000000000001</v>
      </c>
      <c r="E169" s="112">
        <f>I169*'IM CALIBRATION'!$Q$17</f>
        <v>2352.2281623744443</v>
      </c>
      <c r="F169" s="111">
        <f>(H169*'IM CALIBRATION'!$Q$32+'IM CALIBRATION'!$Q$33)*ABS(B169)*(1/'CCS figures 3b table 1 9a'!C169+1/'IM CALIBRATION'!$D$5)^0.5</f>
        <v>2403.5679378496975</v>
      </c>
      <c r="G169" t="s">
        <v>10</v>
      </c>
      <c r="H169" s="56">
        <f>D169-0.001*'IM CALIBRATION'!$D$4*A169^0.5</f>
        <v>11.025118105700852</v>
      </c>
      <c r="I169" s="56">
        <f>H169^'IM CALIBRATION'!$Q$15*ABS(B169)*(1/'CCS figures 3b table 1 9a'!C169+1/'IM CALIBRATION'!$D$5)^0.5</f>
        <v>4.1623738305471898</v>
      </c>
    </row>
    <row r="170" spans="1:9">
      <c r="A170" s="117">
        <v>3860</v>
      </c>
      <c r="B170" s="86">
        <v>8</v>
      </c>
      <c r="C170" s="116">
        <v>31363</v>
      </c>
      <c r="D170" s="1"/>
      <c r="E170" s="197" t="e">
        <f>I170*'IM CALIBRATION'!$Q$17</f>
        <v>#NUM!</v>
      </c>
      <c r="F170" s="111">
        <f>(H170*'IM CALIBRATION'!$Q$32+'IM CALIBRATION'!$Q$33)*ABS(B170)*(1/'CCS figures 3b table 1 9a'!C170+1/'IM CALIBRATION'!$D$5)^0.5</f>
        <v>1561.936556995586</v>
      </c>
      <c r="G170" t="s">
        <v>10</v>
      </c>
      <c r="H170" s="56">
        <f>D170-0.001*'IM CALIBRATION'!$D$4*A170^0.5</f>
        <v>-9.7542370280816942E-2</v>
      </c>
      <c r="I170" s="56" t="e">
        <f>H170^'IM CALIBRATION'!$Q$15*ABS(B170)*(1/'CCS figures 3b table 1 9a'!C170+1/'IM CALIBRATION'!$D$5)^0.5</f>
        <v>#NUM!</v>
      </c>
    </row>
    <row r="171" spans="1:9">
      <c r="A171" s="117">
        <v>4223</v>
      </c>
      <c r="B171" s="50">
        <v>11</v>
      </c>
      <c r="C171" s="116">
        <v>47040</v>
      </c>
      <c r="D171" s="1">
        <v>12.574999999999999</v>
      </c>
      <c r="E171" s="112">
        <f>I171*'IM CALIBRATION'!$Q$17</f>
        <v>3009.7901157886463</v>
      </c>
      <c r="F171" s="111">
        <f>(H171*'IM CALIBRATION'!$Q$32+'IM CALIBRATION'!$Q$33)*ABS(B171)*(1/'CCS figures 3b table 1 9a'!C171+1/'IM CALIBRATION'!$D$5)^0.5</f>
        <v>3040.081943836537</v>
      </c>
      <c r="G171" t="s">
        <v>46</v>
      </c>
      <c r="H171" s="56">
        <f>D171-0.001*'IM CALIBRATION'!$D$4*A171^0.5</f>
        <v>12.472974156705273</v>
      </c>
      <c r="I171" s="56">
        <f>H171^'IM CALIBRATION'!$Q$15*ABS(B171)*(1/'CCS figures 3b table 1 9a'!C171+1/'IM CALIBRATION'!$D$5)^0.5</f>
        <v>5.325959366438358</v>
      </c>
    </row>
    <row r="172" spans="1:9">
      <c r="A172" s="117">
        <v>4653</v>
      </c>
      <c r="B172" s="86">
        <v>10</v>
      </c>
      <c r="C172" s="116">
        <v>47040</v>
      </c>
      <c r="D172" s="1"/>
      <c r="E172" s="197" t="e">
        <f>I172*'IM CALIBRATION'!$Q$17</f>
        <v>#NUM!</v>
      </c>
      <c r="F172" s="111">
        <f>(H172*'IM CALIBRATION'!$Q$32+'IM CALIBRATION'!$Q$33)*ABS(B172)*(1/'CCS figures 3b table 1 9a'!C172+1/'IM CALIBRATION'!$D$5)^0.5</f>
        <v>1951.5137874327343</v>
      </c>
      <c r="G172" t="s">
        <v>46</v>
      </c>
      <c r="H172" s="56">
        <f>D172-0.001*'IM CALIBRATION'!$D$4*A172^0.5</f>
        <v>-0.10709425614849752</v>
      </c>
      <c r="I172" s="56" t="e">
        <f>H172^'IM CALIBRATION'!$Q$15*ABS(B172)*(1/'CCS figures 3b table 1 9a'!C172+1/'IM CALIBRATION'!$D$5)^0.5</f>
        <v>#NUM!</v>
      </c>
    </row>
    <row r="173" spans="1:9">
      <c r="A173" s="117">
        <v>4778</v>
      </c>
      <c r="B173" s="86">
        <v>13</v>
      </c>
      <c r="C173" s="116">
        <v>62720</v>
      </c>
      <c r="D173" s="1">
        <v>13.669</v>
      </c>
      <c r="E173" s="112">
        <f>I173*'IM CALIBRATION'!$Q$17</f>
        <v>3669.3150237209943</v>
      </c>
      <c r="F173" s="111">
        <f>(H173*'IM CALIBRATION'!$Q$32+'IM CALIBRATION'!$Q$33)*ABS(B173)*(1/'CCS figures 3b table 1 9a'!C173+1/'IM CALIBRATION'!$D$5)^0.5</f>
        <v>3683.8252030697217</v>
      </c>
      <c r="G173" t="s">
        <v>111</v>
      </c>
      <c r="H173" s="56">
        <f>D173-0.001*'IM CALIBRATION'!$D$4*A173^0.5</f>
        <v>13.560476766542827</v>
      </c>
      <c r="I173" s="56">
        <f>H173^'IM CALIBRATION'!$Q$15*ABS(B173)*(1/'CCS figures 3b table 1 9a'!C173+1/'IM CALIBRATION'!$D$5)^0.5</f>
        <v>6.4930184388884271</v>
      </c>
    </row>
    <row r="174" spans="1:9">
      <c r="A174" s="117">
        <v>5187</v>
      </c>
      <c r="B174" s="50">
        <v>12</v>
      </c>
      <c r="C174" s="116">
        <v>62720</v>
      </c>
      <c r="D174" s="1"/>
      <c r="E174" s="197" t="e">
        <f>I174*'IM CALIBRATION'!$Q$17</f>
        <v>#NUM!</v>
      </c>
      <c r="F174" s="111">
        <f>(H174*'IM CALIBRATION'!$Q$32+'IM CALIBRATION'!$Q$33)*ABS(B174)*(1/'CCS figures 3b table 1 9a'!C174+1/'IM CALIBRATION'!$D$5)^0.5</f>
        <v>2341.1792560736171</v>
      </c>
      <c r="G174" t="s">
        <v>111</v>
      </c>
      <c r="H174" s="56">
        <f>D174-0.001*'IM CALIBRATION'!$D$4*A174^0.5</f>
        <v>-0.11307270360259367</v>
      </c>
      <c r="I174" s="56" t="e">
        <f>H174^'IM CALIBRATION'!$Q$15*ABS(B174)*(1/'CCS figures 3b table 1 9a'!C174+1/'IM CALIBRATION'!$D$5)^0.5</f>
        <v>#NUM!</v>
      </c>
    </row>
    <row r="175" spans="1:9">
      <c r="A175" s="117">
        <v>5180</v>
      </c>
      <c r="B175" s="86">
        <v>18</v>
      </c>
      <c r="C175" s="116">
        <v>94080</v>
      </c>
      <c r="D175" s="1">
        <v>13.304</v>
      </c>
      <c r="E175" s="112">
        <f>I175*'IM CALIBRATION'!$Q$17</f>
        <v>5028.1782706353169</v>
      </c>
      <c r="F175" s="111">
        <f>(H175*'IM CALIBRATION'!$Q$32+'IM CALIBRATION'!$Q$33)*ABS(B175)*(1/'CCS figures 3b table 1 9a'!C175+1/'IM CALIBRATION'!$D$5)^0.5</f>
        <v>5057.3708688507913</v>
      </c>
      <c r="G175" t="s">
        <v>19</v>
      </c>
      <c r="H175" s="56">
        <f>D175-0.001*'IM CALIBRATION'!$D$4*A175^0.5</f>
        <v>13.191003619526995</v>
      </c>
      <c r="I175" s="56">
        <f>H175^'IM CALIBRATION'!$Q$15*ABS(B175)*(1/'CCS figures 3b table 1 9a'!C175+1/'IM CALIBRATION'!$D$5)^0.5</f>
        <v>8.8975882458152533</v>
      </c>
    </row>
    <row r="176" spans="1:9">
      <c r="A176" s="117">
        <v>5492</v>
      </c>
      <c r="B176" s="86">
        <v>17</v>
      </c>
      <c r="C176" s="116">
        <v>94080</v>
      </c>
      <c r="D176" s="1">
        <v>14.398</v>
      </c>
      <c r="E176" s="112">
        <f>I176*'IM CALIBRATION'!$Q$17</f>
        <v>4891.5334748472605</v>
      </c>
      <c r="F176" s="111">
        <f>(H176*'IM CALIBRATION'!$Q$32+'IM CALIBRATION'!$Q$33)*ABS(B176)*(1/'CCS figures 3b table 1 9a'!C176+1/'IM CALIBRATION'!$D$5)^0.5</f>
        <v>4896.0927866553739</v>
      </c>
      <c r="G176" t="s">
        <v>19</v>
      </c>
      <c r="H176" s="56">
        <f>D176-0.001*'IM CALIBRATION'!$D$4*A176^0.5</f>
        <v>14.281650394070285</v>
      </c>
      <c r="I176" s="56">
        <f>H176^'IM CALIBRATION'!$Q$15*ABS(B176)*(1/'CCS figures 3b table 1 9a'!C176+1/'IM CALIBRATION'!$D$5)^0.5</f>
        <v>8.6557891163062646</v>
      </c>
    </row>
    <row r="177" spans="1:9">
      <c r="A177" s="117">
        <v>5850</v>
      </c>
      <c r="B177" s="86">
        <v>16</v>
      </c>
      <c r="C177" s="116">
        <v>94080</v>
      </c>
      <c r="D177" s="1">
        <v>15.856</v>
      </c>
      <c r="E177" s="112">
        <f>I177*'IM CALIBRATION'!$Q$17</f>
        <v>4773.219003379535</v>
      </c>
      <c r="F177" s="111">
        <f>(H177*'IM CALIBRATION'!$Q$32+'IM CALIBRATION'!$Q$33)*ABS(B177)*(1/'CCS figures 3b table 1 9a'!C177+1/'IM CALIBRATION'!$D$5)^0.5</f>
        <v>4758.290173173843</v>
      </c>
      <c r="G177" t="s">
        <v>19</v>
      </c>
      <c r="H177" s="56">
        <f>D177-0.001*'IM CALIBRATION'!$D$4*A177^0.5</f>
        <v>15.73591809045489</v>
      </c>
      <c r="I177" s="56">
        <f>H177^'IM CALIBRATION'!$Q$15*ABS(B177)*(1/'CCS figures 3b table 1 9a'!C177+1/'IM CALIBRATION'!$D$5)^0.5</f>
        <v>8.4464263224711793</v>
      </c>
    </row>
    <row r="178" spans="1:9">
      <c r="A178" s="117">
        <v>6251</v>
      </c>
      <c r="B178" s="50">
        <v>15</v>
      </c>
      <c r="C178" s="116">
        <v>94080</v>
      </c>
      <c r="D178" s="1">
        <v>17.678000000000001</v>
      </c>
      <c r="E178" s="112">
        <f>I178*'IM CALIBRATION'!$Q$17</f>
        <v>4660.9899723339904</v>
      </c>
      <c r="F178" s="111">
        <f>(H178*'IM CALIBRATION'!$Q$32+'IM CALIBRATION'!$Q$33)*ABS(B178)*(1/'CCS figures 3b table 1 9a'!C178+1/'IM CALIBRATION'!$D$5)^0.5</f>
        <v>4636.9274179241047</v>
      </c>
      <c r="G178" t="s">
        <v>19</v>
      </c>
      <c r="H178" s="56">
        <f>D178-0.001*'IM CALIBRATION'!$D$4*A178^0.5</f>
        <v>17.55387067268369</v>
      </c>
      <c r="I178" s="56">
        <f>H178^'IM CALIBRATION'!$Q$15*ABS(B178)*(1/'CCS figures 3b table 1 9a'!C178+1/'IM CALIBRATION'!$D$5)^0.5</f>
        <v>8.2478319899468655</v>
      </c>
    </row>
    <row r="179" spans="1:9">
      <c r="A179" s="117">
        <v>6703</v>
      </c>
      <c r="B179" s="86">
        <v>14</v>
      </c>
      <c r="C179" s="116">
        <v>94080</v>
      </c>
      <c r="D179" s="1">
        <v>19.501000000000001</v>
      </c>
      <c r="E179" s="112">
        <f>I179*'IM CALIBRATION'!$Q$17</f>
        <v>4513.0529811724909</v>
      </c>
      <c r="F179" s="111">
        <f>(H179*'IM CALIBRATION'!$Q$32+'IM CALIBRATION'!$Q$33)*ABS(B179)*(1/'CCS figures 3b table 1 9a'!C179+1/'IM CALIBRATION'!$D$5)^0.5</f>
        <v>4492.1515981340826</v>
      </c>
      <c r="G179" t="s">
        <v>19</v>
      </c>
      <c r="H179" s="56">
        <f>D179-0.001*'IM CALIBRATION'!$D$4*A179^0.5</f>
        <v>19.37246119379736</v>
      </c>
      <c r="I179" s="56">
        <f>H179^'IM CALIBRATION'!$Q$15*ABS(B179)*(1/'CCS figures 3b table 1 9a'!C179+1/'IM CALIBRATION'!$D$5)^0.5</f>
        <v>7.9860508113902196</v>
      </c>
    </row>
    <row r="180" spans="1:9">
      <c r="A180" s="117" t="s">
        <v>124</v>
      </c>
      <c r="B180" s="86"/>
      <c r="C180" s="116"/>
      <c r="D180" s="1"/>
      <c r="E180" s="197" t="e">
        <f>I180*'IM CALIBRATION'!$Q$17</f>
        <v>#VALUE!</v>
      </c>
      <c r="F180" s="111" t="e">
        <f>(H180*'IM CALIBRATION'!$Q$32+'IM CALIBRATION'!$Q$33)*ABS(B180)*(1/'CCS figures 3b table 1 9a'!C180+1/'IM CALIBRATION'!$D$5)^0.5</f>
        <v>#VALUE!</v>
      </c>
      <c r="H180" s="56" t="e">
        <f>D180-0.001*'IM CALIBRATION'!$D$4*A180^0.5</f>
        <v>#VALUE!</v>
      </c>
      <c r="I180" s="56" t="e">
        <f>H180^'IM CALIBRATION'!$Q$15*ABS(B180)*(1/'CCS figures 3b table 1 9a'!C180+1/'IM CALIBRATION'!$D$5)^0.5</f>
        <v>#VALUE!</v>
      </c>
    </row>
    <row r="181" spans="1:9">
      <c r="A181" s="117" t="s">
        <v>105</v>
      </c>
      <c r="B181" s="50"/>
      <c r="C181" s="116"/>
      <c r="D181" s="1"/>
      <c r="E181" s="197" t="e">
        <f>I181*'IM CALIBRATION'!$Q$17</f>
        <v>#VALUE!</v>
      </c>
      <c r="F181" s="111" t="e">
        <f>(H181*'IM CALIBRATION'!$Q$32+'IM CALIBRATION'!$Q$33)*ABS(B181)*(1/'CCS figures 3b table 1 9a'!C181+1/'IM CALIBRATION'!$D$5)^0.5</f>
        <v>#VALUE!</v>
      </c>
      <c r="H181" s="56" t="e">
        <f>D181-0.001*'IM CALIBRATION'!$D$4*A181^0.5</f>
        <v>#VALUE!</v>
      </c>
      <c r="I181" s="56" t="e">
        <f>H181^'IM CALIBRATION'!$Q$15*ABS(B181)*(1/'CCS figures 3b table 1 9a'!C181+1/'IM CALIBRATION'!$D$5)^0.5</f>
        <v>#VALUE!</v>
      </c>
    </row>
    <row r="182" spans="1:9">
      <c r="A182" s="117">
        <v>7574</v>
      </c>
      <c r="B182" s="86">
        <v>25</v>
      </c>
      <c r="C182" s="116">
        <v>184000</v>
      </c>
      <c r="D182" s="1">
        <v>17.861000000000001</v>
      </c>
      <c r="E182" s="112">
        <f>I182*'IM CALIBRATION'!$Q$17</f>
        <v>7795.7841853057153</v>
      </c>
      <c r="F182" s="111">
        <f>(H182*'IM CALIBRATION'!$Q$32+'IM CALIBRATION'!$Q$33)*ABS(B182)*(1/'CCS figures 3b table 1 9a'!C182+1/'IM CALIBRATION'!$D$5)^0.5</f>
        <v>7755.1631120482834</v>
      </c>
      <c r="G182" t="s">
        <v>28</v>
      </c>
      <c r="H182" s="56">
        <f>D182-0.001*'IM CALIBRATION'!$D$4*A182^0.5</f>
        <v>17.724364892505623</v>
      </c>
      <c r="I182" s="56">
        <f>H182^'IM CALIBRATION'!$Q$15*ABS(B182)*(1/'CCS figures 3b table 1 9a'!C182+1/'IM CALIBRATION'!$D$5)^0.5</f>
        <v>13.794991744659121</v>
      </c>
    </row>
    <row r="183" spans="1:9">
      <c r="A183" s="117">
        <v>7868</v>
      </c>
      <c r="B183" s="86">
        <v>24</v>
      </c>
      <c r="C183" s="116">
        <v>184000</v>
      </c>
      <c r="D183" s="1">
        <v>18.225000000000001</v>
      </c>
      <c r="E183" s="112">
        <f>I183*'IM CALIBRATION'!$Q$17</f>
        <v>7540.460342408157</v>
      </c>
      <c r="F183" s="111">
        <f>(H183*'IM CALIBRATION'!$Q$32+'IM CALIBRATION'!$Q$33)*ABS(B183)*(1/'CCS figures 3b table 1 9a'!C183+1/'IM CALIBRATION'!$D$5)^0.5</f>
        <v>7500.9387437978548</v>
      </c>
      <c r="G183" t="s">
        <v>28</v>
      </c>
      <c r="H183" s="56">
        <f>D183-0.001*'IM CALIBRATION'!$D$4*A183^0.5</f>
        <v>18.085738256509551</v>
      </c>
      <c r="I183" s="56">
        <f>H183^'IM CALIBRATION'!$Q$15*ABS(B183)*(1/'CCS figures 3b table 1 9a'!C183+1/'IM CALIBRATION'!$D$5)^0.5</f>
        <v>13.343184688272743</v>
      </c>
    </row>
    <row r="184" spans="1:9">
      <c r="A184" s="117">
        <v>8248</v>
      </c>
      <c r="B184" s="86">
        <v>23</v>
      </c>
      <c r="C184" s="116">
        <v>184000</v>
      </c>
      <c r="D184" s="1">
        <v>19.318999999999999</v>
      </c>
      <c r="E184" s="112">
        <f>I184*'IM CALIBRATION'!$Q$17</f>
        <v>7385.7117029034607</v>
      </c>
      <c r="F184" s="111">
        <f>(H184*'IM CALIBRATION'!$Q$32+'IM CALIBRATION'!$Q$33)*ABS(B184)*(1/'CCS figures 3b table 1 9a'!C184+1/'IM CALIBRATION'!$D$5)^0.5</f>
        <v>7350.321723755088</v>
      </c>
      <c r="G184" t="s">
        <v>28</v>
      </c>
      <c r="H184" s="56">
        <f>D184-0.001*'IM CALIBRATION'!$D$4*A184^0.5</f>
        <v>19.176414954500832</v>
      </c>
      <c r="I184" s="56">
        <f>H184^'IM CALIBRATION'!$Q$15*ABS(B184)*(1/'CCS figures 3b table 1 9a'!C184+1/'IM CALIBRATION'!$D$5)^0.5</f>
        <v>13.069349990733485</v>
      </c>
    </row>
    <row r="185" spans="1:9">
      <c r="A185" s="117">
        <v>8600</v>
      </c>
      <c r="B185" s="50">
        <v>22</v>
      </c>
      <c r="C185" s="116">
        <v>184000</v>
      </c>
      <c r="D185" s="1">
        <v>19.683</v>
      </c>
      <c r="E185" s="112">
        <f>I185*'IM CALIBRATION'!$Q$17</f>
        <v>7113.8673323620178</v>
      </c>
      <c r="F185" s="111">
        <f>(H185*'IM CALIBRATION'!$Q$32+'IM CALIBRATION'!$Q$33)*ABS(B185)*(1/'CCS figures 3b table 1 9a'!C185+1/'IM CALIBRATION'!$D$5)^0.5</f>
        <v>7082.0049465362372</v>
      </c>
      <c r="G185" t="s">
        <v>28</v>
      </c>
      <c r="H185" s="56">
        <f>D185-0.001*'IM CALIBRATION'!$D$4*A185^0.5</f>
        <v>19.537404189620716</v>
      </c>
      <c r="I185" s="56">
        <f>H185^'IM CALIBRATION'!$Q$15*ABS(B185)*(1/'CCS figures 3b table 1 9a'!C185+1/'IM CALIBRATION'!$D$5)^0.5</f>
        <v>12.588309115523034</v>
      </c>
    </row>
    <row r="186" spans="1:9">
      <c r="A186" s="117">
        <v>6703</v>
      </c>
      <c r="B186" s="86">
        <v>20</v>
      </c>
      <c r="C186" s="116">
        <v>138000</v>
      </c>
      <c r="D186" s="1"/>
      <c r="E186" s="197" t="e">
        <f>I186*'IM CALIBRATION'!$Q$17</f>
        <v>#NUM!</v>
      </c>
      <c r="F186" s="111">
        <f>(H186*'IM CALIBRATION'!$Q$32+'IM CALIBRATION'!$Q$33)*ABS(B186)*(1/'CCS figures 3b table 1 9a'!C186+1/'IM CALIBRATION'!$D$5)^0.5</f>
        <v>3899.4938269491299</v>
      </c>
      <c r="G186" t="s">
        <v>50</v>
      </c>
      <c r="H186" s="56">
        <f>D186-0.001*'IM CALIBRATION'!$D$4*A186^0.5</f>
        <v>-0.1285388062026406</v>
      </c>
      <c r="I186" s="56" t="e">
        <f>H186^'IM CALIBRATION'!$Q$15*ABS(B186)*(1/'CCS figures 3b table 1 9a'!C186+1/'IM CALIBRATION'!$D$5)^0.5</f>
        <v>#NUM!</v>
      </c>
    </row>
    <row r="187" spans="1:9">
      <c r="A187" s="117">
        <v>7062</v>
      </c>
      <c r="B187" s="86">
        <v>19</v>
      </c>
      <c r="C187" s="116">
        <v>138000</v>
      </c>
      <c r="D187" s="1">
        <v>16.949000000000002</v>
      </c>
      <c r="E187" s="112">
        <f>I187*'IM CALIBRATION'!$Q$17</f>
        <v>5810.0448108563669</v>
      </c>
      <c r="F187" s="111">
        <f>(H187*'IM CALIBRATION'!$Q$32+'IM CALIBRATION'!$Q$33)*ABS(B187)*(1/'CCS figures 3b table 1 9a'!C187+1/'IM CALIBRATION'!$D$5)^0.5</f>
        <v>5782.7982655018013</v>
      </c>
      <c r="G187" t="s">
        <v>50</v>
      </c>
      <c r="H187" s="56">
        <f>D187-0.001*'IM CALIBRATION'!$D$4*A187^0.5</f>
        <v>16.81706394048631</v>
      </c>
      <c r="I187" s="56">
        <f>H187^'IM CALIBRATION'!$Q$15*ABS(B187)*(1/'CCS figures 3b table 1 9a'!C187+1/'IM CALIBRATION'!$D$5)^0.5</f>
        <v>10.281136354818171</v>
      </c>
    </row>
    <row r="188" spans="1:9">
      <c r="A188" s="117">
        <v>9433</v>
      </c>
      <c r="B188" s="86">
        <v>29</v>
      </c>
      <c r="C188" s="116">
        <v>276000</v>
      </c>
      <c r="D188" s="1"/>
      <c r="E188" s="197" t="e">
        <f>I188*'IM CALIBRATION'!$Q$17</f>
        <v>#NUM!</v>
      </c>
      <c r="F188" s="111">
        <f>(H188*'IM CALIBRATION'!$Q$32+'IM CALIBRATION'!$Q$33)*ABS(B188)*(1/'CCS figures 3b table 1 9a'!C188+1/'IM CALIBRATION'!$D$5)^0.5</f>
        <v>5649.4971077469954</v>
      </c>
      <c r="G188" t="s">
        <v>33</v>
      </c>
      <c r="H188" s="56">
        <f>D188-0.001*'IM CALIBRATION'!$D$4*A188^0.5</f>
        <v>-0.1524841031058648</v>
      </c>
      <c r="I188" s="56" t="e">
        <f>H188^'IM CALIBRATION'!$Q$15*ABS(B188)*(1/'CCS figures 3b table 1 9a'!C188+1/'IM CALIBRATION'!$D$5)^0.5</f>
        <v>#NUM!</v>
      </c>
    </row>
    <row r="189" spans="1:9">
      <c r="A189" s="117">
        <v>9769</v>
      </c>
      <c r="B189" s="86">
        <v>28</v>
      </c>
      <c r="C189" s="116">
        <v>276000</v>
      </c>
      <c r="D189" s="1"/>
      <c r="E189" s="197" t="e">
        <f>I189*'IM CALIBRATION'!$Q$17</f>
        <v>#NUM!</v>
      </c>
      <c r="F189" s="111">
        <f>(H189*'IM CALIBRATION'!$Q$32+'IM CALIBRATION'!$Q$33)*ABS(B189)*(1/'CCS figures 3b table 1 9a'!C189+1/'IM CALIBRATION'!$D$5)^0.5</f>
        <v>5454.2003472624674</v>
      </c>
      <c r="G189" t="s">
        <v>33</v>
      </c>
      <c r="H189" s="56">
        <f>D189-0.001*'IM CALIBRATION'!$D$4*A189^0.5</f>
        <v>-0.15517605517604835</v>
      </c>
      <c r="I189" s="56" t="e">
        <f>H189^'IM CALIBRATION'!$Q$15*ABS(B189)*(1/'CCS figures 3b table 1 9a'!C189+1/'IM CALIBRATION'!$D$5)^0.5</f>
        <v>#NUM!</v>
      </c>
    </row>
    <row r="190" spans="1:9">
      <c r="A190" s="117" t="s">
        <v>113</v>
      </c>
      <c r="B190" s="50"/>
      <c r="C190" s="116"/>
      <c r="D190" s="1"/>
      <c r="E190" s="197" t="e">
        <f>I190*'IM CALIBRATION'!$Q$17</f>
        <v>#VALUE!</v>
      </c>
      <c r="F190" s="111" t="e">
        <f>(H190*'IM CALIBRATION'!$Q$32+'IM CALIBRATION'!$Q$33)*ABS(B190)*(1/'CCS figures 3b table 1 9a'!C190+1/'IM CALIBRATION'!$D$5)^0.5</f>
        <v>#VALUE!</v>
      </c>
      <c r="H190" s="56" t="e">
        <f>D190-0.001*'IM CALIBRATION'!$D$4*A190^0.5</f>
        <v>#VALUE!</v>
      </c>
      <c r="I190" s="56" t="e">
        <f>H190^'IM CALIBRATION'!$Q$15*ABS(B190)*(1/'CCS figures 3b table 1 9a'!C190+1/'IM CALIBRATION'!$D$5)^0.5</f>
        <v>#VALUE!</v>
      </c>
    </row>
    <row r="191" spans="1:9">
      <c r="A191" s="117">
        <v>7574</v>
      </c>
      <c r="B191" s="86">
        <v>25</v>
      </c>
      <c r="C191" s="116">
        <v>184000</v>
      </c>
      <c r="D191" s="1">
        <v>16.585000000000001</v>
      </c>
      <c r="E191" s="112">
        <f>I191*'IM CALIBRATION'!$Q$17</f>
        <v>7581.7043228385182</v>
      </c>
      <c r="F191" s="111">
        <f>(H191*'IM CALIBRATION'!$Q$32+'IM CALIBRATION'!$Q$33)*ABS(B191)*(1/'CCS figures 3b table 1 9a'!C191+1/'IM CALIBRATION'!$D$5)^0.5</f>
        <v>7549.2552521922062</v>
      </c>
      <c r="G191" t="s">
        <v>28</v>
      </c>
      <c r="H191" s="56">
        <f>D191-0.001*'IM CALIBRATION'!$D$4*A191^0.5</f>
        <v>16.448364892505623</v>
      </c>
      <c r="I191" s="56">
        <f>H191^'IM CALIBRATION'!$Q$15*ABS(B191)*(1/'CCS figures 3b table 1 9a'!C191+1/'IM CALIBRATION'!$D$5)^0.5</f>
        <v>13.416167771953555</v>
      </c>
    </row>
    <row r="192" spans="1:9">
      <c r="A192" s="117">
        <v>7868</v>
      </c>
      <c r="B192" s="86">
        <v>24</v>
      </c>
      <c r="C192" s="116">
        <v>184000</v>
      </c>
      <c r="D192" s="1">
        <v>17.861000000000001</v>
      </c>
      <c r="E192" s="112">
        <f>I192*'IM CALIBRATION'!$Q$17</f>
        <v>7483.5394602804627</v>
      </c>
      <c r="F192" s="111">
        <f>(H192*'IM CALIBRATION'!$Q$32+'IM CALIBRATION'!$Q$33)*ABS(B192)*(1/'CCS figures 3b table 1 9a'!C192+1/'IM CALIBRATION'!$D$5)^0.5</f>
        <v>7444.5496822397772</v>
      </c>
      <c r="G192" t="s">
        <v>28</v>
      </c>
      <c r="H192" s="56">
        <f>D192-0.001*'IM CALIBRATION'!$D$4*A192^0.5</f>
        <v>17.72173825650955</v>
      </c>
      <c r="I192" s="56">
        <f>H192^'IM CALIBRATION'!$Q$15*ABS(B192)*(1/'CCS figures 3b table 1 9a'!C192+1/'IM CALIBRATION'!$D$5)^0.5</f>
        <v>13.24246061993202</v>
      </c>
    </row>
    <row r="193" spans="1:9">
      <c r="A193" s="117">
        <v>8248</v>
      </c>
      <c r="B193" s="86">
        <v>23</v>
      </c>
      <c r="C193" s="116">
        <v>184000</v>
      </c>
      <c r="D193" s="1">
        <v>19.318999999999999</v>
      </c>
      <c r="E193" s="112">
        <f>I193*'IM CALIBRATION'!$Q$17</f>
        <v>7385.7117029034607</v>
      </c>
      <c r="F193" s="111">
        <f>(H193*'IM CALIBRATION'!$Q$32+'IM CALIBRATION'!$Q$33)*ABS(B193)*(1/'CCS figures 3b table 1 9a'!C193+1/'IM CALIBRATION'!$D$5)^0.5</f>
        <v>7350.321723755088</v>
      </c>
      <c r="G193" t="s">
        <v>28</v>
      </c>
      <c r="H193" s="56">
        <f>D193-0.001*'IM CALIBRATION'!$D$4*A193^0.5</f>
        <v>19.176414954500832</v>
      </c>
      <c r="I193" s="56">
        <f>H193^'IM CALIBRATION'!$Q$15*ABS(B193)*(1/'CCS figures 3b table 1 9a'!C193+1/'IM CALIBRATION'!$D$5)^0.5</f>
        <v>13.069349990733485</v>
      </c>
    </row>
    <row r="194" spans="1:9">
      <c r="A194" s="117">
        <v>8600</v>
      </c>
      <c r="B194" s="50">
        <v>22</v>
      </c>
      <c r="C194" s="116">
        <v>184000</v>
      </c>
      <c r="D194" s="1">
        <v>20.959</v>
      </c>
      <c r="E194" s="112">
        <f>I194*'IM CALIBRATION'!$Q$17</f>
        <v>7283.5957717788106</v>
      </c>
      <c r="F194" s="111">
        <f>(H194*'IM CALIBRATION'!$Q$32+'IM CALIBRATION'!$Q$33)*ABS(B194)*(1/'CCS figures 3b table 1 9a'!C194+1/'IM CALIBRATION'!$D$5)^0.5</f>
        <v>7263.2038632095855</v>
      </c>
      <c r="G194" t="s">
        <v>28</v>
      </c>
      <c r="H194" s="56">
        <f>D194-0.001*'IM CALIBRATION'!$D$4*A194^0.5</f>
        <v>20.813404189620716</v>
      </c>
      <c r="I194" s="56">
        <f>H194^'IM CALIBRATION'!$Q$15*ABS(B194)*(1/'CCS figures 3b table 1 9a'!C194+1/'IM CALIBRATION'!$D$5)^0.5</f>
        <v>12.888651244670458</v>
      </c>
    </row>
    <row r="195" spans="1:9">
      <c r="A195" s="117">
        <v>6703</v>
      </c>
      <c r="B195" s="86">
        <v>20</v>
      </c>
      <c r="C195" s="116">
        <v>138000</v>
      </c>
      <c r="D195" s="1"/>
      <c r="E195" s="197" t="e">
        <f>I195*'IM CALIBRATION'!$Q$17</f>
        <v>#NUM!</v>
      </c>
      <c r="F195" s="111">
        <f>(H195*'IM CALIBRATION'!$Q$32+'IM CALIBRATION'!$Q$33)*ABS(B195)*(1/'CCS figures 3b table 1 9a'!C195+1/'IM CALIBRATION'!$D$5)^0.5</f>
        <v>3899.4938269491299</v>
      </c>
      <c r="G195" t="s">
        <v>50</v>
      </c>
      <c r="H195" s="56">
        <f>D195-0.001*'IM CALIBRATION'!$D$4*A195^0.5</f>
        <v>-0.1285388062026406</v>
      </c>
      <c r="I195" s="56" t="e">
        <f>H195^'IM CALIBRATION'!$Q$15*ABS(B195)*(1/'CCS figures 3b table 1 9a'!C195+1/'IM CALIBRATION'!$D$5)^0.5</f>
        <v>#NUM!</v>
      </c>
    </row>
    <row r="196" spans="1:9">
      <c r="A196" s="117">
        <v>7062</v>
      </c>
      <c r="B196" s="86">
        <v>19</v>
      </c>
      <c r="C196" s="116">
        <v>138000</v>
      </c>
      <c r="D196" s="1">
        <v>17.132000000000001</v>
      </c>
      <c r="E196" s="112">
        <f>I196*'IM CALIBRATION'!$Q$17</f>
        <v>5833.5276050289758</v>
      </c>
      <c r="F196" s="111">
        <f>(H196*'IM CALIBRATION'!$Q$32+'IM CALIBRATION'!$Q$33)*ABS(B196)*(1/'CCS figures 3b table 1 9a'!C196+1/'IM CALIBRATION'!$D$5)^0.5</f>
        <v>5805.2421458675226</v>
      </c>
      <c r="G196" t="s">
        <v>50</v>
      </c>
      <c r="H196" s="56">
        <f>D196-0.001*'IM CALIBRATION'!$D$4*A196^0.5</f>
        <v>17.00006394048631</v>
      </c>
      <c r="I196" s="56">
        <f>H196^'IM CALIBRATION'!$Q$15*ABS(B196)*(1/'CCS figures 3b table 1 9a'!C196+1/'IM CALIBRATION'!$D$5)^0.5</f>
        <v>10.322690218297778</v>
      </c>
    </row>
    <row r="197" spans="1:9">
      <c r="A197" s="117">
        <v>9433</v>
      </c>
      <c r="B197" s="86">
        <v>29</v>
      </c>
      <c r="C197" s="116">
        <v>276000</v>
      </c>
      <c r="D197" s="1">
        <v>20.959</v>
      </c>
      <c r="E197" s="112">
        <f>I197*'IM CALIBRATION'!$Q$17</f>
        <v>9599.6757246697889</v>
      </c>
      <c r="F197" s="111">
        <f>(H197*'IM CALIBRATION'!$Q$32+'IM CALIBRATION'!$Q$33)*ABS(B197)*(1/'CCS figures 3b table 1 9a'!C197+1/'IM CALIBRATION'!$D$5)^0.5</f>
        <v>9572.6911039170955</v>
      </c>
      <c r="G197" t="s">
        <v>33</v>
      </c>
      <c r="H197" s="56">
        <f>D197-0.001*'IM CALIBRATION'!$D$4*A197^0.5</f>
        <v>20.806515896894133</v>
      </c>
      <c r="I197" s="56">
        <f>H197^'IM CALIBRATION'!$Q$15*ABS(B197)*(1/'CCS figures 3b table 1 9a'!C197+1/'IM CALIBRATION'!$D$5)^0.5</f>
        <v>16.98705918807206</v>
      </c>
    </row>
    <row r="198" spans="1:9">
      <c r="A198" s="117">
        <v>9769</v>
      </c>
      <c r="B198" s="86">
        <v>28</v>
      </c>
      <c r="C198" s="116">
        <v>276000</v>
      </c>
      <c r="D198" s="1">
        <v>22.417000000000002</v>
      </c>
      <c r="E198" s="112">
        <f>I198*'IM CALIBRATION'!$Q$17</f>
        <v>9505.1556537982906</v>
      </c>
      <c r="F198" s="111">
        <f>(H198*'IM CALIBRATION'!$Q$32+'IM CALIBRATION'!$Q$33)*ABS(B198)*(1/'CCS figures 3b table 1 9a'!C198+1/'IM CALIBRATION'!$D$5)^0.5</f>
        <v>9505.6155318182973</v>
      </c>
      <c r="G198" t="s">
        <v>33</v>
      </c>
      <c r="H198" s="56">
        <f>D198-0.001*'IM CALIBRATION'!$D$4*A198^0.5</f>
        <v>22.261823944823952</v>
      </c>
      <c r="I198" s="56">
        <f>H198^'IM CALIBRATION'!$Q$15*ABS(B198)*(1/'CCS figures 3b table 1 9a'!C198+1/'IM CALIBRATION'!$D$5)^0.5</f>
        <v>16.819801659338179</v>
      </c>
    </row>
    <row r="199" spans="1:9">
      <c r="A199" s="117" t="s">
        <v>115</v>
      </c>
      <c r="B199" s="50"/>
      <c r="C199" s="116"/>
      <c r="D199" s="1"/>
      <c r="E199" s="197" t="e">
        <f>I199*'IM CALIBRATION'!$Q$17</f>
        <v>#VALUE!</v>
      </c>
      <c r="F199" s="111" t="e">
        <f>(H199*'IM CALIBRATION'!$Q$32+'IM CALIBRATION'!$Q$33)*ABS(B199)*(1/'CCS figures 3b table 1 9a'!C199+1/'IM CALIBRATION'!$D$5)^0.5</f>
        <v>#VALUE!</v>
      </c>
      <c r="H199" s="56" t="e">
        <f>D199-0.001*'IM CALIBRATION'!$D$4*A199^0.5</f>
        <v>#VALUE!</v>
      </c>
      <c r="I199" s="56" t="e">
        <f>H199^'IM CALIBRATION'!$Q$15*ABS(B199)*(1/'CCS figures 3b table 1 9a'!C199+1/'IM CALIBRATION'!$D$5)^0.5</f>
        <v>#VALUE!</v>
      </c>
    </row>
    <row r="200" spans="1:9">
      <c r="A200" s="117">
        <v>7574</v>
      </c>
      <c r="B200" s="86">
        <v>25</v>
      </c>
      <c r="C200" s="116">
        <v>184000</v>
      </c>
      <c r="D200" s="1">
        <v>16.766999999999999</v>
      </c>
      <c r="E200" s="112">
        <f>I200*'IM CALIBRATION'!$Q$17</f>
        <v>7612.8616460036801</v>
      </c>
      <c r="F200" s="111">
        <f>(H200*'IM CALIBRATION'!$Q$32+'IM CALIBRATION'!$Q$33)*ABS(B200)*(1/'CCS figures 3b table 1 9a'!C200+1/'IM CALIBRATION'!$D$5)^0.5</f>
        <v>7578.624555087039</v>
      </c>
      <c r="G200" t="s">
        <v>28</v>
      </c>
      <c r="H200" s="56">
        <f>D200-0.001*'IM CALIBRATION'!$D$4*A200^0.5</f>
        <v>16.630364892505622</v>
      </c>
      <c r="I200" s="56">
        <f>H200^'IM CALIBRATION'!$Q$15*ABS(B200)*(1/'CCS figures 3b table 1 9a'!C200+1/'IM CALIBRATION'!$D$5)^0.5</f>
        <v>13.47130206064503</v>
      </c>
    </row>
    <row r="201" spans="1:9">
      <c r="A201" s="117">
        <v>7868</v>
      </c>
      <c r="B201" s="86">
        <v>24</v>
      </c>
      <c r="C201" s="116">
        <v>184000</v>
      </c>
      <c r="D201" s="1">
        <v>18.042999999999999</v>
      </c>
      <c r="E201" s="112">
        <f>I201*'IM CALIBRATION'!$Q$17</f>
        <v>7512.0906481178663</v>
      </c>
      <c r="F201" s="111">
        <f>(H201*'IM CALIBRATION'!$Q$32+'IM CALIBRATION'!$Q$33)*ABS(B201)*(1/'CCS figures 3b table 1 9a'!C201+1/'IM CALIBRATION'!$D$5)^0.5</f>
        <v>7472.7442130188174</v>
      </c>
      <c r="G201" t="s">
        <v>28</v>
      </c>
      <c r="H201" s="56">
        <f>D201-0.001*'IM CALIBRATION'!$D$4*A201^0.5</f>
        <v>17.903738256509548</v>
      </c>
      <c r="I201" s="56">
        <f>H201^'IM CALIBRATION'!$Q$15*ABS(B201)*(1/'CCS figures 3b table 1 9a'!C201+1/'IM CALIBRATION'!$D$5)^0.5</f>
        <v>13.292983234611322</v>
      </c>
    </row>
    <row r="202" spans="1:9">
      <c r="A202" s="117">
        <v>8248</v>
      </c>
      <c r="B202" s="86">
        <v>23</v>
      </c>
      <c r="C202" s="116">
        <v>184000</v>
      </c>
      <c r="D202" s="1">
        <v>19.501000000000001</v>
      </c>
      <c r="E202" s="112">
        <f>I202*'IM CALIBRATION'!$Q$17</f>
        <v>7411.7584622740278</v>
      </c>
      <c r="F202" s="111">
        <f>(H202*'IM CALIBRATION'!$Q$32+'IM CALIBRATION'!$Q$33)*ABS(B202)*(1/'CCS figures 3b table 1 9a'!C202+1/'IM CALIBRATION'!$D$5)^0.5</f>
        <v>7377.3414824183337</v>
      </c>
      <c r="G202" t="s">
        <v>28</v>
      </c>
      <c r="H202" s="56">
        <f>D202-0.001*'IM CALIBRATION'!$D$4*A202^0.5</f>
        <v>19.358414954500834</v>
      </c>
      <c r="I202" s="56">
        <f>H202^'IM CALIBRATION'!$Q$15*ABS(B202)*(1/'CCS figures 3b table 1 9a'!C202+1/'IM CALIBRATION'!$D$5)^0.5</f>
        <v>13.115440906278501</v>
      </c>
    </row>
    <row r="203" spans="1:9">
      <c r="A203" s="117">
        <v>8600</v>
      </c>
      <c r="B203" s="50">
        <v>22</v>
      </c>
      <c r="C203" s="116">
        <v>184000</v>
      </c>
      <c r="D203" s="1">
        <v>21.140999999999998</v>
      </c>
      <c r="E203" s="112">
        <f>I203*'IM CALIBRATION'!$Q$17</f>
        <v>7307.2676356670872</v>
      </c>
      <c r="F203" s="111">
        <f>(H203*'IM CALIBRATION'!$Q$32+'IM CALIBRATION'!$Q$33)*ABS(B203)*(1/'CCS figures 3b table 1 9a'!C203+1/'IM CALIBRATION'!$D$5)^0.5</f>
        <v>7289.0488497570377</v>
      </c>
      <c r="G203" t="s">
        <v>28</v>
      </c>
      <c r="H203" s="56">
        <f>D203-0.001*'IM CALIBRATION'!$D$4*A203^0.5</f>
        <v>20.995404189620714</v>
      </c>
      <c r="I203" s="56">
        <f>H203^'IM CALIBRATION'!$Q$15*ABS(B203)*(1/'CCS figures 3b table 1 9a'!C203+1/'IM CALIBRATION'!$D$5)^0.5</f>
        <v>12.930539675539926</v>
      </c>
    </row>
    <row r="204" spans="1:9">
      <c r="A204" s="117">
        <v>6703</v>
      </c>
      <c r="B204" s="86">
        <v>20</v>
      </c>
      <c r="C204" s="116">
        <v>138000</v>
      </c>
      <c r="D204" s="1"/>
      <c r="E204" s="197" t="e">
        <f>I204*'IM CALIBRATION'!$Q$17</f>
        <v>#NUM!</v>
      </c>
      <c r="F204" s="111">
        <f>(H204*'IM CALIBRATION'!$Q$32+'IM CALIBRATION'!$Q$33)*ABS(B204)*(1/'CCS figures 3b table 1 9a'!C204+1/'IM CALIBRATION'!$D$5)^0.5</f>
        <v>3899.4938269491299</v>
      </c>
      <c r="G204" t="s">
        <v>50</v>
      </c>
      <c r="H204" s="56">
        <f>D204-0.001*'IM CALIBRATION'!$D$4*A204^0.5</f>
        <v>-0.1285388062026406</v>
      </c>
      <c r="I204" s="56" t="e">
        <f>H204^'IM CALIBRATION'!$Q$15*ABS(B204)*(1/'CCS figures 3b table 1 9a'!C204+1/'IM CALIBRATION'!$D$5)^0.5</f>
        <v>#NUM!</v>
      </c>
    </row>
    <row r="205" spans="1:9">
      <c r="A205" s="117">
        <v>7062</v>
      </c>
      <c r="B205" s="86">
        <v>19</v>
      </c>
      <c r="C205" s="116">
        <v>138000</v>
      </c>
      <c r="D205" s="1">
        <v>17.314</v>
      </c>
      <c r="E205" s="112">
        <f>I205*'IM CALIBRATION'!$Q$17</f>
        <v>5856.7253215733444</v>
      </c>
      <c r="F205" s="111">
        <f>(H205*'IM CALIBRATION'!$Q$32+'IM CALIBRATION'!$Q$33)*ABS(B205)*(1/'CCS figures 3b table 1 9a'!C205+1/'IM CALIBRATION'!$D$5)^0.5</f>
        <v>5827.5633820782386</v>
      </c>
      <c r="G205" t="s">
        <v>50</v>
      </c>
      <c r="H205" s="56">
        <f>D205-0.001*'IM CALIBRATION'!$D$4*A205^0.5</f>
        <v>17.182063940486309</v>
      </c>
      <c r="I205" s="56">
        <f>H205^'IM CALIBRATION'!$Q$15*ABS(B205)*(1/'CCS figures 3b table 1 9a'!C205+1/'IM CALIBRATION'!$D$5)^0.5</f>
        <v>10.363739624055789</v>
      </c>
    </row>
    <row r="206" spans="1:9">
      <c r="A206" s="117">
        <v>9433</v>
      </c>
      <c r="B206" s="86">
        <v>29</v>
      </c>
      <c r="C206" s="116">
        <v>276000</v>
      </c>
      <c r="D206" s="1">
        <v>21.140999999999998</v>
      </c>
      <c r="E206" s="112">
        <f>I206*'IM CALIBRATION'!$Q$17</f>
        <v>9630.8852056716678</v>
      </c>
      <c r="F206" s="111">
        <f>(H206*'IM CALIBRATION'!$Q$32+'IM CALIBRATION'!$Q$33)*ABS(B206)*(1/'CCS figures 3b table 1 9a'!C206+1/'IM CALIBRATION'!$D$5)^0.5</f>
        <v>9606.7586313422089</v>
      </c>
      <c r="G206" t="s">
        <v>33</v>
      </c>
      <c r="H206" s="56">
        <f>D206-0.001*'IM CALIBRATION'!$D$4*A206^0.5</f>
        <v>20.988515896894132</v>
      </c>
      <c r="I206" s="56">
        <f>H206^'IM CALIBRATION'!$Q$15*ABS(B206)*(1/'CCS figures 3b table 1 9a'!C206+1/'IM CALIBRATION'!$D$5)^0.5</f>
        <v>17.042285772408185</v>
      </c>
    </row>
    <row r="207" spans="1:9">
      <c r="A207" s="117">
        <v>9769</v>
      </c>
      <c r="B207" s="86">
        <v>28</v>
      </c>
      <c r="C207" s="116">
        <v>276000</v>
      </c>
      <c r="D207" s="1">
        <v>22.599</v>
      </c>
      <c r="E207" s="112">
        <f>I207*'IM CALIBRATION'!$Q$17</f>
        <v>9534.0428389453609</v>
      </c>
      <c r="F207" s="111">
        <f>(H207*'IM CALIBRATION'!$Q$32+'IM CALIBRATION'!$Q$33)*ABS(B207)*(1/'CCS figures 3b table 1 9a'!C207+1/'IM CALIBRATION'!$D$5)^0.5</f>
        <v>9538.5083169184072</v>
      </c>
      <c r="G207" t="s">
        <v>33</v>
      </c>
      <c r="H207" s="56">
        <f>D207-0.001*'IM CALIBRATION'!$D$4*A207^0.5</f>
        <v>22.443823944823951</v>
      </c>
      <c r="I207" s="56">
        <f>H207^'IM CALIBRATION'!$Q$15*ABS(B207)*(1/'CCS figures 3b table 1 9a'!C207+1/'IM CALIBRATION'!$D$5)^0.5</f>
        <v>16.870918836412091</v>
      </c>
    </row>
    <row r="208" spans="1:9">
      <c r="A208" s="117" t="s">
        <v>116</v>
      </c>
      <c r="B208" s="50"/>
      <c r="C208" s="116"/>
      <c r="D208" s="1"/>
      <c r="E208" s="197" t="e">
        <f>I208*'IM CALIBRATION'!$Q$17</f>
        <v>#VALUE!</v>
      </c>
      <c r="F208" s="111" t="e">
        <f>(H208*'IM CALIBRATION'!$Q$32+'IM CALIBRATION'!$Q$33)*ABS(B208)*(1/'CCS figures 3b table 1 9a'!C208+1/'IM CALIBRATION'!$D$5)^0.5</f>
        <v>#VALUE!</v>
      </c>
      <c r="H208" s="56" t="e">
        <f>D208-0.001*'IM CALIBRATION'!$D$4*A208^0.5</f>
        <v>#VALUE!</v>
      </c>
      <c r="I208" s="56" t="e">
        <f>H208^'IM CALIBRATION'!$Q$15*ABS(B208)*(1/'CCS figures 3b table 1 9a'!C208+1/'IM CALIBRATION'!$D$5)^0.5</f>
        <v>#VALUE!</v>
      </c>
    </row>
    <row r="209" spans="1:9">
      <c r="A209" s="117">
        <v>7574</v>
      </c>
      <c r="B209" s="86">
        <v>25</v>
      </c>
      <c r="C209" s="116">
        <v>184000</v>
      </c>
      <c r="D209" s="1">
        <v>16.766999999999999</v>
      </c>
      <c r="E209" s="112">
        <f>I209*'IM CALIBRATION'!$Q$17</f>
        <v>7612.8616460036801</v>
      </c>
      <c r="F209" s="111">
        <f>(H209*'IM CALIBRATION'!$Q$32+'IM CALIBRATION'!$Q$33)*ABS(B209)*(1/'CCS figures 3b table 1 9a'!C209+1/'IM CALIBRATION'!$D$5)^0.5</f>
        <v>7578.624555087039</v>
      </c>
      <c r="G209" t="s">
        <v>28</v>
      </c>
      <c r="H209" s="56">
        <f>D209-0.001*'IM CALIBRATION'!$D$4*A209^0.5</f>
        <v>16.630364892505622</v>
      </c>
      <c r="I209" s="56">
        <f>H209^'IM CALIBRATION'!$Q$15*ABS(B209)*(1/'CCS figures 3b table 1 9a'!C209+1/'IM CALIBRATION'!$D$5)^0.5</f>
        <v>13.47130206064503</v>
      </c>
    </row>
    <row r="210" spans="1:9">
      <c r="A210" s="117">
        <v>7868</v>
      </c>
      <c r="B210" s="86">
        <v>24</v>
      </c>
      <c r="C210" s="116">
        <v>184000</v>
      </c>
      <c r="D210" s="1">
        <v>18.225000000000001</v>
      </c>
      <c r="E210" s="112">
        <f>I210*'IM CALIBRATION'!$Q$17</f>
        <v>7540.460342408157</v>
      </c>
      <c r="F210" s="111">
        <f>(H210*'IM CALIBRATION'!$Q$32+'IM CALIBRATION'!$Q$33)*ABS(B210)*(1/'CCS figures 3b table 1 9a'!C210+1/'IM CALIBRATION'!$D$5)^0.5</f>
        <v>7500.9387437978548</v>
      </c>
      <c r="G210" t="s">
        <v>28</v>
      </c>
      <c r="H210" s="56">
        <f>D210-0.001*'IM CALIBRATION'!$D$4*A210^0.5</f>
        <v>18.085738256509551</v>
      </c>
      <c r="I210" s="56">
        <f>H210^'IM CALIBRATION'!$Q$15*ABS(B210)*(1/'CCS figures 3b table 1 9a'!C210+1/'IM CALIBRATION'!$D$5)^0.5</f>
        <v>13.343184688272743</v>
      </c>
    </row>
    <row r="211" spans="1:9">
      <c r="A211" s="117">
        <v>8248</v>
      </c>
      <c r="B211" s="86">
        <v>23</v>
      </c>
      <c r="C211" s="116">
        <v>184000</v>
      </c>
      <c r="D211" s="1">
        <v>19.683</v>
      </c>
      <c r="E211" s="112">
        <f>I211*'IM CALIBRATION'!$Q$17</f>
        <v>7437.6520539540925</v>
      </c>
      <c r="F211" s="111">
        <f>(H211*'IM CALIBRATION'!$Q$32+'IM CALIBRATION'!$Q$33)*ABS(B211)*(1/'CCS figures 3b table 1 9a'!C211+1/'IM CALIBRATION'!$D$5)^0.5</f>
        <v>7404.3612410815804</v>
      </c>
      <c r="G211" t="s">
        <v>28</v>
      </c>
      <c r="H211" s="56">
        <f>D211-0.001*'IM CALIBRATION'!$D$4*A211^0.5</f>
        <v>19.540414954500832</v>
      </c>
      <c r="I211" s="56">
        <f>H211^'IM CALIBRATION'!$Q$15*ABS(B211)*(1/'CCS figures 3b table 1 9a'!C211+1/'IM CALIBRATION'!$D$5)^0.5</f>
        <v>13.161260784686545</v>
      </c>
    </row>
    <row r="212" spans="1:9">
      <c r="A212" s="117">
        <v>8600</v>
      </c>
      <c r="B212" s="50">
        <v>22</v>
      </c>
      <c r="C212" s="116">
        <v>184000</v>
      </c>
      <c r="D212" s="1">
        <v>21.323</v>
      </c>
      <c r="E212" s="112">
        <f>I212*'IM CALIBRATION'!$Q$17</f>
        <v>7330.811121740091</v>
      </c>
      <c r="F212" s="111">
        <f>(H212*'IM CALIBRATION'!$Q$32+'IM CALIBRATION'!$Q$33)*ABS(B212)*(1/'CCS figures 3b table 1 9a'!C212+1/'IM CALIBRATION'!$D$5)^0.5</f>
        <v>7314.8938363044899</v>
      </c>
      <c r="G212" t="s">
        <v>28</v>
      </c>
      <c r="H212" s="56">
        <f>D212-0.001*'IM CALIBRATION'!$D$4*A212^0.5</f>
        <v>21.177404189620717</v>
      </c>
      <c r="I212" s="56">
        <f>H212^'IM CALIBRATION'!$Q$15*ABS(B212)*(1/'CCS figures 3b table 1 9a'!C212+1/'IM CALIBRATION'!$D$5)^0.5</f>
        <v>12.972200936074788</v>
      </c>
    </row>
    <row r="213" spans="1:9">
      <c r="A213" s="117">
        <v>6703</v>
      </c>
      <c r="B213" s="86">
        <v>20</v>
      </c>
      <c r="C213" s="116">
        <v>138000</v>
      </c>
      <c r="D213" s="1">
        <v>19.318999999999999</v>
      </c>
      <c r="E213" s="112">
        <f>I213*'IM CALIBRATION'!$Q$17</f>
        <v>6424.2737082120975</v>
      </c>
      <c r="F213" s="111">
        <f>(H213*'IM CALIBRATION'!$Q$32+'IM CALIBRATION'!$Q$33)*ABS(B213)*(1/'CCS figures 3b table 1 9a'!C213+1/'IM CALIBRATION'!$D$5)^0.5</f>
        <v>6393.5595432871678</v>
      </c>
      <c r="G213" t="s">
        <v>50</v>
      </c>
      <c r="H213" s="56">
        <f>D213-0.001*'IM CALIBRATION'!$D$4*A213^0.5</f>
        <v>19.190461193797358</v>
      </c>
      <c r="I213" s="56">
        <f>H213^'IM CALIBRATION'!$Q$15*ABS(B213)*(1/'CCS figures 3b table 1 9a'!C213+1/'IM CALIBRATION'!$D$5)^0.5</f>
        <v>11.368042093476854</v>
      </c>
    </row>
    <row r="214" spans="1:9">
      <c r="A214" s="117">
        <v>7062</v>
      </c>
      <c r="B214" s="86">
        <v>19</v>
      </c>
      <c r="C214" s="116">
        <v>138000</v>
      </c>
      <c r="D214" s="1">
        <v>17.314</v>
      </c>
      <c r="E214" s="112">
        <f>I214*'IM CALIBRATION'!$Q$17</f>
        <v>5856.7253215733444</v>
      </c>
      <c r="F214" s="111">
        <f>(H214*'IM CALIBRATION'!$Q$32+'IM CALIBRATION'!$Q$33)*ABS(B214)*(1/'CCS figures 3b table 1 9a'!C214+1/'IM CALIBRATION'!$D$5)^0.5</f>
        <v>5827.5633820782386</v>
      </c>
      <c r="G214" t="s">
        <v>50</v>
      </c>
      <c r="H214" s="56">
        <f>D214-0.001*'IM CALIBRATION'!$D$4*A214^0.5</f>
        <v>17.182063940486309</v>
      </c>
      <c r="I214" s="56">
        <f>H214^'IM CALIBRATION'!$Q$15*ABS(B214)*(1/'CCS figures 3b table 1 9a'!C214+1/'IM CALIBRATION'!$D$5)^0.5</f>
        <v>10.363739624055789</v>
      </c>
    </row>
    <row r="215" spans="1:9">
      <c r="A215" s="117">
        <v>9433</v>
      </c>
      <c r="B215" s="86">
        <v>29</v>
      </c>
      <c r="C215" s="116">
        <v>276000</v>
      </c>
      <c r="D215" s="1">
        <v>21.506</v>
      </c>
      <c r="E215" s="112">
        <f>I215*'IM CALIBRATION'!$Q$17</f>
        <v>9692.967771985961</v>
      </c>
      <c r="F215" s="111">
        <f>(H215*'IM CALIBRATION'!$Q$32+'IM CALIBRATION'!$Q$33)*ABS(B215)*(1/'CCS figures 3b table 1 9a'!C215+1/'IM CALIBRATION'!$D$5)^0.5</f>
        <v>9675.0808704090578</v>
      </c>
      <c r="G215" t="s">
        <v>33</v>
      </c>
      <c r="H215" s="56">
        <f>D215-0.001*'IM CALIBRATION'!$D$4*A215^0.5</f>
        <v>21.353515896894134</v>
      </c>
      <c r="I215" s="56">
        <f>H215^'IM CALIBRATION'!$Q$15*ABS(B215)*(1/'CCS figures 3b table 1 9a'!C215+1/'IM CALIBRATION'!$D$5)^0.5</f>
        <v>17.152143673734802</v>
      </c>
    </row>
    <row r="216" spans="1:9">
      <c r="A216" s="117">
        <v>9769</v>
      </c>
      <c r="B216" s="86">
        <v>28</v>
      </c>
      <c r="C216" s="116">
        <v>276000</v>
      </c>
      <c r="D216" s="1">
        <v>22.963000000000001</v>
      </c>
      <c r="E216" s="112">
        <f>I216*'IM CALIBRATION'!$Q$17</f>
        <v>9591.3793925790487</v>
      </c>
      <c r="F216" s="111">
        <f>(H216*'IM CALIBRATION'!$Q$32+'IM CALIBRATION'!$Q$33)*ABS(B216)*(1/'CCS figures 3b table 1 9a'!C216+1/'IM CALIBRATION'!$D$5)^0.5</f>
        <v>9604.293887118627</v>
      </c>
      <c r="G216" t="s">
        <v>33</v>
      </c>
      <c r="H216" s="56">
        <f>D216-0.001*'IM CALIBRATION'!$D$4*A216^0.5</f>
        <v>22.807823944823951</v>
      </c>
      <c r="I216" s="56">
        <f>H216^'IM CALIBRATION'!$Q$15*ABS(B216)*(1/'CCS figures 3b table 1 9a'!C216+1/'IM CALIBRATION'!$D$5)^0.5</f>
        <v>16.972378454231528</v>
      </c>
    </row>
    <row r="217" spans="1:9">
      <c r="A217" s="117" t="s">
        <v>117</v>
      </c>
      <c r="B217" s="50"/>
      <c r="C217" s="116"/>
      <c r="D217" s="1"/>
      <c r="E217" s="197" t="e">
        <f>I217*'IM CALIBRATION'!$Q$17</f>
        <v>#VALUE!</v>
      </c>
      <c r="F217" s="111" t="e">
        <f>(H217*'IM CALIBRATION'!$Q$32+'IM CALIBRATION'!$Q$33)*ABS(B217)*(1/'CCS figures 3b table 1 9a'!C217+1/'IM CALIBRATION'!$D$5)^0.5</f>
        <v>#VALUE!</v>
      </c>
      <c r="H217" s="56" t="e">
        <f>D217-0.001*'IM CALIBRATION'!$D$4*A217^0.5</f>
        <v>#VALUE!</v>
      </c>
      <c r="I217" s="56" t="e">
        <f>H217^'IM CALIBRATION'!$Q$15*ABS(B217)*(1/'CCS figures 3b table 1 9a'!C217+1/'IM CALIBRATION'!$D$5)^0.5</f>
        <v>#VALUE!</v>
      </c>
    </row>
    <row r="218" spans="1:9">
      <c r="A218" s="117">
        <v>7574</v>
      </c>
      <c r="B218" s="86">
        <v>25</v>
      </c>
      <c r="C218" s="116">
        <v>184000</v>
      </c>
      <c r="D218" s="1">
        <v>16.766999999999999</v>
      </c>
      <c r="E218" s="112">
        <f>I218*'IM CALIBRATION'!$Q$17</f>
        <v>7612.8616460036801</v>
      </c>
      <c r="F218" s="111">
        <f>(H218*'IM CALIBRATION'!$Q$32+'IM CALIBRATION'!$Q$33)*ABS(B218)*(1/'CCS figures 3b table 1 9a'!C218+1/'IM CALIBRATION'!$D$5)^0.5</f>
        <v>7578.624555087039</v>
      </c>
      <c r="G218" t="s">
        <v>28</v>
      </c>
      <c r="H218" s="56">
        <f>D218-0.001*'IM CALIBRATION'!$D$4*A218^0.5</f>
        <v>16.630364892505622</v>
      </c>
      <c r="I218" s="56">
        <f>H218^'IM CALIBRATION'!$Q$15*ABS(B218)*(1/'CCS figures 3b table 1 9a'!C218+1/'IM CALIBRATION'!$D$5)^0.5</f>
        <v>13.47130206064503</v>
      </c>
    </row>
    <row r="219" spans="1:9">
      <c r="A219" s="117">
        <v>7868</v>
      </c>
      <c r="B219" s="86">
        <v>24</v>
      </c>
      <c r="C219" s="116">
        <v>184000</v>
      </c>
      <c r="D219" s="1">
        <v>18.042999999999999</v>
      </c>
      <c r="E219" s="112">
        <f>I219*'IM CALIBRATION'!$Q$17</f>
        <v>7512.0906481178663</v>
      </c>
      <c r="F219" s="111">
        <f>(H219*'IM CALIBRATION'!$Q$32+'IM CALIBRATION'!$Q$33)*ABS(B219)*(1/'CCS figures 3b table 1 9a'!C219+1/'IM CALIBRATION'!$D$5)^0.5</f>
        <v>7472.7442130188174</v>
      </c>
      <c r="G219" t="s">
        <v>28</v>
      </c>
      <c r="H219" s="56">
        <f>D219-0.001*'IM CALIBRATION'!$D$4*A219^0.5</f>
        <v>17.903738256509548</v>
      </c>
      <c r="I219" s="56">
        <f>H219^'IM CALIBRATION'!$Q$15*ABS(B219)*(1/'CCS figures 3b table 1 9a'!C219+1/'IM CALIBRATION'!$D$5)^0.5</f>
        <v>13.292983234611322</v>
      </c>
    </row>
    <row r="220" spans="1:9">
      <c r="A220" s="117">
        <v>8248</v>
      </c>
      <c r="B220" s="86">
        <v>23</v>
      </c>
      <c r="C220" s="116">
        <v>184000</v>
      </c>
      <c r="D220" s="1">
        <v>19.501000000000001</v>
      </c>
      <c r="E220" s="112">
        <f>I220*'IM CALIBRATION'!$Q$17</f>
        <v>7411.7584622740278</v>
      </c>
      <c r="F220" s="111">
        <f>(H220*'IM CALIBRATION'!$Q$32+'IM CALIBRATION'!$Q$33)*ABS(B220)*(1/'CCS figures 3b table 1 9a'!C220+1/'IM CALIBRATION'!$D$5)^0.5</f>
        <v>7377.3414824183337</v>
      </c>
      <c r="G220" t="s">
        <v>28</v>
      </c>
      <c r="H220" s="56">
        <f>D220-0.001*'IM CALIBRATION'!$D$4*A220^0.5</f>
        <v>19.358414954500834</v>
      </c>
      <c r="I220" s="56">
        <f>H220^'IM CALIBRATION'!$Q$15*ABS(B220)*(1/'CCS figures 3b table 1 9a'!C220+1/'IM CALIBRATION'!$D$5)^0.5</f>
        <v>13.115440906278501</v>
      </c>
    </row>
    <row r="221" spans="1:9">
      <c r="A221" s="117">
        <v>8600</v>
      </c>
      <c r="B221" s="50">
        <v>22</v>
      </c>
      <c r="C221" s="116">
        <v>184000</v>
      </c>
      <c r="D221" s="1">
        <v>21.323</v>
      </c>
      <c r="E221" s="112">
        <f>I221*'IM CALIBRATION'!$Q$17</f>
        <v>7330.811121740091</v>
      </c>
      <c r="F221" s="111">
        <f>(H221*'IM CALIBRATION'!$Q$32+'IM CALIBRATION'!$Q$33)*ABS(B221)*(1/'CCS figures 3b table 1 9a'!C221+1/'IM CALIBRATION'!$D$5)^0.5</f>
        <v>7314.8938363044899</v>
      </c>
      <c r="G221" t="s">
        <v>28</v>
      </c>
      <c r="H221" s="56">
        <f>D221-0.001*'IM CALIBRATION'!$D$4*A221^0.5</f>
        <v>21.177404189620717</v>
      </c>
      <c r="I221" s="56">
        <f>H221^'IM CALIBRATION'!$Q$15*ABS(B221)*(1/'CCS figures 3b table 1 9a'!C221+1/'IM CALIBRATION'!$D$5)^0.5</f>
        <v>12.972200936074788</v>
      </c>
    </row>
    <row r="222" spans="1:9">
      <c r="A222" s="117">
        <v>6703</v>
      </c>
      <c r="B222" s="86">
        <v>20</v>
      </c>
      <c r="C222" s="116">
        <v>138000</v>
      </c>
      <c r="D222" s="1">
        <v>18.954000000000001</v>
      </c>
      <c r="E222" s="112">
        <f>I222*'IM CALIBRATION'!$Q$17</f>
        <v>6378.4608836360094</v>
      </c>
      <c r="F222" s="111">
        <f>(H222*'IM CALIBRATION'!$Q$32+'IM CALIBRATION'!$Q$33)*ABS(B222)*(1/'CCS figures 3b table 1 9a'!C222+1/'IM CALIBRATION'!$D$5)^0.5</f>
        <v>6346.4383679435496</v>
      </c>
      <c r="G222" t="s">
        <v>50</v>
      </c>
      <c r="H222" s="56">
        <f>D222-0.001*'IM CALIBRATION'!$D$4*A222^0.5</f>
        <v>18.825461193797359</v>
      </c>
      <c r="I222" s="56">
        <f>H222^'IM CALIBRATION'!$Q$15*ABS(B222)*(1/'CCS figures 3b table 1 9a'!C222+1/'IM CALIBRATION'!$D$5)^0.5</f>
        <v>11.286974234002512</v>
      </c>
    </row>
    <row r="223" spans="1:9">
      <c r="A223" s="117">
        <v>7062</v>
      </c>
      <c r="B223" s="86">
        <v>19</v>
      </c>
      <c r="C223" s="116">
        <v>138000</v>
      </c>
      <c r="D223" s="1">
        <v>17.495999999999999</v>
      </c>
      <c r="E223" s="112">
        <f>I223*'IM CALIBRATION'!$Q$17</f>
        <v>5879.7694019821129</v>
      </c>
      <c r="F223" s="111">
        <f>(H223*'IM CALIBRATION'!$Q$32+'IM CALIBRATION'!$Q$33)*ABS(B223)*(1/'CCS figures 3b table 1 9a'!C223+1/'IM CALIBRATION'!$D$5)^0.5</f>
        <v>5849.8846182889565</v>
      </c>
      <c r="G223" t="s">
        <v>50</v>
      </c>
      <c r="H223" s="56">
        <f>D223-0.001*'IM CALIBRATION'!$D$4*A223^0.5</f>
        <v>17.364063940486307</v>
      </c>
      <c r="I223" s="56">
        <f>H223^'IM CALIBRATION'!$Q$15*ABS(B223)*(1/'CCS figures 3b table 1 9a'!C223+1/'IM CALIBRATION'!$D$5)^0.5</f>
        <v>10.404517163742101</v>
      </c>
    </row>
    <row r="224" spans="1:9">
      <c r="A224" s="117">
        <v>9433</v>
      </c>
      <c r="B224" s="86">
        <v>29</v>
      </c>
      <c r="C224" s="116">
        <v>276000</v>
      </c>
      <c r="D224" s="1">
        <v>21.506</v>
      </c>
      <c r="E224" s="112">
        <f>I224*'IM CALIBRATION'!$Q$17</f>
        <v>9692.967771985961</v>
      </c>
      <c r="F224" s="111">
        <f>(H224*'IM CALIBRATION'!$Q$32+'IM CALIBRATION'!$Q$33)*ABS(B224)*(1/'CCS figures 3b table 1 9a'!C224+1/'IM CALIBRATION'!$D$5)^0.5</f>
        <v>9675.0808704090578</v>
      </c>
      <c r="G224" t="s">
        <v>33</v>
      </c>
      <c r="H224" s="56">
        <f>D224-0.001*'IM CALIBRATION'!$D$4*A224^0.5</f>
        <v>21.353515896894134</v>
      </c>
      <c r="I224" s="56">
        <f>H224^'IM CALIBRATION'!$Q$15*ABS(B224)*(1/'CCS figures 3b table 1 9a'!C224+1/'IM CALIBRATION'!$D$5)^0.5</f>
        <v>17.152143673734802</v>
      </c>
    </row>
    <row r="225" spans="1:9">
      <c r="A225" s="117">
        <v>9769</v>
      </c>
      <c r="B225" s="86">
        <v>28</v>
      </c>
      <c r="C225" s="116">
        <v>276000</v>
      </c>
      <c r="D225" s="1">
        <v>22.780999999999999</v>
      </c>
      <c r="E225" s="112">
        <f>I225*'IM CALIBRATION'!$Q$17</f>
        <v>9562.7834472418308</v>
      </c>
      <c r="F225" s="111">
        <f>(H225*'IM CALIBRATION'!$Q$32+'IM CALIBRATION'!$Q$33)*ABS(B225)*(1/'CCS figures 3b table 1 9a'!C225+1/'IM CALIBRATION'!$D$5)^0.5</f>
        <v>9571.4011020185171</v>
      </c>
      <c r="G225" t="s">
        <v>33</v>
      </c>
      <c r="H225" s="56">
        <f>D225-0.001*'IM CALIBRATION'!$D$4*A225^0.5</f>
        <v>22.625823944823949</v>
      </c>
      <c r="I225" s="56">
        <f>H225^'IM CALIBRATION'!$Q$15*ABS(B225)*(1/'CCS figures 3b table 1 9a'!C225+1/'IM CALIBRATION'!$D$5)^0.5</f>
        <v>16.921776639137516</v>
      </c>
    </row>
    <row r="226" spans="1:9">
      <c r="A226" s="117" t="s">
        <v>118</v>
      </c>
      <c r="B226" s="50"/>
      <c r="C226" s="116"/>
      <c r="D226" s="1"/>
      <c r="E226" s="197" t="e">
        <f>I226*'IM CALIBRATION'!$Q$17</f>
        <v>#VALUE!</v>
      </c>
      <c r="F226" s="111" t="e">
        <f>(H226*'IM CALIBRATION'!$Q$32+'IM CALIBRATION'!$Q$33)*ABS(B226)*(1/'CCS figures 3b table 1 9a'!C226+1/'IM CALIBRATION'!$D$5)^0.5</f>
        <v>#VALUE!</v>
      </c>
      <c r="H226" s="56" t="e">
        <f>D226-0.001*'IM CALIBRATION'!$D$4*A226^0.5</f>
        <v>#VALUE!</v>
      </c>
      <c r="I226" s="56" t="e">
        <f>H226^'IM CALIBRATION'!$Q$15*ABS(B226)*(1/'CCS figures 3b table 1 9a'!C226+1/'IM CALIBRATION'!$D$5)^0.5</f>
        <v>#VALUE!</v>
      </c>
    </row>
    <row r="227" spans="1:9">
      <c r="A227" s="117">
        <v>7574</v>
      </c>
      <c r="B227" s="86">
        <v>25</v>
      </c>
      <c r="C227" s="116">
        <v>184000</v>
      </c>
      <c r="D227" s="1">
        <v>16.949000000000002</v>
      </c>
      <c r="E227" s="112">
        <f>I227*'IM CALIBRATION'!$Q$17</f>
        <v>7643.8057949246395</v>
      </c>
      <c r="F227" s="111">
        <f>(H227*'IM CALIBRATION'!$Q$32+'IM CALIBRATION'!$Q$33)*ABS(B227)*(1/'CCS figures 3b table 1 9a'!C227+1/'IM CALIBRATION'!$D$5)^0.5</f>
        <v>7607.9938579818718</v>
      </c>
      <c r="G227" t="s">
        <v>28</v>
      </c>
      <c r="H227" s="56">
        <f>D227-0.001*'IM CALIBRATION'!$D$4*A227^0.5</f>
        <v>16.812364892505624</v>
      </c>
      <c r="I227" s="56">
        <f>H227^'IM CALIBRATION'!$Q$15*ABS(B227)*(1/'CCS figures 3b table 1 9a'!C227+1/'IM CALIBRATION'!$D$5)^0.5</f>
        <v>13.526059127896167</v>
      </c>
    </row>
    <row r="228" spans="1:9">
      <c r="A228" s="117">
        <v>7868</v>
      </c>
      <c r="B228" s="86">
        <v>24</v>
      </c>
      <c r="C228" s="116">
        <v>184000</v>
      </c>
      <c r="D228" s="1">
        <v>18.225000000000001</v>
      </c>
      <c r="E228" s="112">
        <f>I228*'IM CALIBRATION'!$Q$17</f>
        <v>7540.460342408157</v>
      </c>
      <c r="F228" s="111">
        <f>(H228*'IM CALIBRATION'!$Q$32+'IM CALIBRATION'!$Q$33)*ABS(B228)*(1/'CCS figures 3b table 1 9a'!C228+1/'IM CALIBRATION'!$D$5)^0.5</f>
        <v>7500.9387437978548</v>
      </c>
      <c r="G228" t="s">
        <v>28</v>
      </c>
      <c r="H228" s="56">
        <f>D228-0.001*'IM CALIBRATION'!$D$4*A228^0.5</f>
        <v>18.085738256509551</v>
      </c>
      <c r="I228" s="56">
        <f>H228^'IM CALIBRATION'!$Q$15*ABS(B228)*(1/'CCS figures 3b table 1 9a'!C228+1/'IM CALIBRATION'!$D$5)^0.5</f>
        <v>13.343184688272743</v>
      </c>
    </row>
    <row r="229" spans="1:9">
      <c r="A229" s="117">
        <v>8248</v>
      </c>
      <c r="B229" s="86">
        <v>23</v>
      </c>
      <c r="C229" s="116">
        <v>184000</v>
      </c>
      <c r="D229" s="1">
        <v>19.864999999999998</v>
      </c>
      <c r="E229" s="112">
        <f>I229*'IM CALIBRATION'!$Q$17</f>
        <v>7463.3947927785548</v>
      </c>
      <c r="F229" s="111">
        <f>(H229*'IM CALIBRATION'!$Q$32+'IM CALIBRATION'!$Q$33)*ABS(B229)*(1/'CCS figures 3b table 1 9a'!C229+1/'IM CALIBRATION'!$D$5)^0.5</f>
        <v>7431.3809997448252</v>
      </c>
      <c r="G229" t="s">
        <v>28</v>
      </c>
      <c r="H229" s="56">
        <f>D229-0.001*'IM CALIBRATION'!$D$4*A229^0.5</f>
        <v>19.722414954500831</v>
      </c>
      <c r="I229" s="56">
        <f>H229^'IM CALIBRATION'!$Q$15*ABS(B229)*(1/'CCS figures 3b table 1 9a'!C229+1/'IM CALIBRATION'!$D$5)^0.5</f>
        <v>13.206813722162385</v>
      </c>
    </row>
    <row r="230" spans="1:9">
      <c r="A230" s="117">
        <v>8600</v>
      </c>
      <c r="B230" s="50">
        <v>22</v>
      </c>
      <c r="C230" s="116">
        <v>184000</v>
      </c>
      <c r="D230" s="1">
        <v>21.506</v>
      </c>
      <c r="E230" s="112">
        <f>I230*'IM CALIBRATION'!$Q$17</f>
        <v>7354.3563384560584</v>
      </c>
      <c r="F230" s="111">
        <f>(H230*'IM CALIBRATION'!$Q$32+'IM CALIBRATION'!$Q$33)*ABS(B230)*(1/'CCS figures 3b table 1 9a'!C230+1/'IM CALIBRATION'!$D$5)^0.5</f>
        <v>7340.8808282725331</v>
      </c>
      <c r="G230" t="s">
        <v>28</v>
      </c>
      <c r="H230" s="56">
        <f>D230-0.001*'IM CALIBRATION'!$D$4*A230^0.5</f>
        <v>21.360404189620716</v>
      </c>
      <c r="I230" s="56">
        <f>H230^'IM CALIBRATION'!$Q$15*ABS(B230)*(1/'CCS figures 3b table 1 9a'!C230+1/'IM CALIBRATION'!$D$5)^0.5</f>
        <v>13.013865259060436</v>
      </c>
    </row>
    <row r="231" spans="1:9">
      <c r="A231" s="117">
        <v>6703</v>
      </c>
      <c r="B231" s="86">
        <v>20</v>
      </c>
      <c r="C231" s="116">
        <v>138000</v>
      </c>
      <c r="D231" s="1">
        <v>18.954000000000001</v>
      </c>
      <c r="E231" s="112">
        <f>I231*'IM CALIBRATION'!$Q$17</f>
        <v>6378.4608836360094</v>
      </c>
      <c r="F231" s="111">
        <f>(H231*'IM CALIBRATION'!$Q$32+'IM CALIBRATION'!$Q$33)*ABS(B231)*(1/'CCS figures 3b table 1 9a'!C231+1/'IM CALIBRATION'!$D$5)^0.5</f>
        <v>6346.4383679435496</v>
      </c>
      <c r="G231" t="s">
        <v>50</v>
      </c>
      <c r="H231" s="56">
        <f>D231-0.001*'IM CALIBRATION'!$D$4*A231^0.5</f>
        <v>18.825461193797359</v>
      </c>
      <c r="I231" s="56">
        <f>H231^'IM CALIBRATION'!$Q$15*ABS(B231)*(1/'CCS figures 3b table 1 9a'!C231+1/'IM CALIBRATION'!$D$5)^0.5</f>
        <v>11.286974234002512</v>
      </c>
    </row>
    <row r="232" spans="1:9">
      <c r="A232" s="117">
        <v>7062</v>
      </c>
      <c r="B232" s="86">
        <v>19</v>
      </c>
      <c r="C232" s="116">
        <v>138000</v>
      </c>
      <c r="D232" s="1">
        <v>17.495999999999999</v>
      </c>
      <c r="E232" s="112">
        <f>I232*'IM CALIBRATION'!$Q$17</f>
        <v>5879.7694019821129</v>
      </c>
      <c r="F232" s="111">
        <f>(H232*'IM CALIBRATION'!$Q$32+'IM CALIBRATION'!$Q$33)*ABS(B232)*(1/'CCS figures 3b table 1 9a'!C232+1/'IM CALIBRATION'!$D$5)^0.5</f>
        <v>5849.8846182889565</v>
      </c>
      <c r="G232" t="s">
        <v>50</v>
      </c>
      <c r="H232" s="56">
        <f>D232-0.001*'IM CALIBRATION'!$D$4*A232^0.5</f>
        <v>17.364063940486307</v>
      </c>
      <c r="I232" s="56">
        <f>H232^'IM CALIBRATION'!$Q$15*ABS(B232)*(1/'CCS figures 3b table 1 9a'!C232+1/'IM CALIBRATION'!$D$5)^0.5</f>
        <v>10.404517163742101</v>
      </c>
    </row>
    <row r="233" spans="1:9">
      <c r="A233" s="117">
        <v>9433</v>
      </c>
      <c r="B233" s="86">
        <v>29</v>
      </c>
      <c r="C233" s="116">
        <v>276000</v>
      </c>
      <c r="D233" s="1">
        <v>21.87</v>
      </c>
      <c r="E233" s="112">
        <f>I233*'IM CALIBRATION'!$Q$17</f>
        <v>9754.2207684119148</v>
      </c>
      <c r="F233" s="111">
        <f>(H233*'IM CALIBRATION'!$Q$32+'IM CALIBRATION'!$Q$33)*ABS(B233)*(1/'CCS figures 3b table 1 9a'!C233+1/'IM CALIBRATION'!$D$5)^0.5</f>
        <v>9743.2159252592865</v>
      </c>
      <c r="G233" t="s">
        <v>33</v>
      </c>
      <c r="H233" s="56">
        <f>D233-0.001*'IM CALIBRATION'!$D$4*A233^0.5</f>
        <v>21.717515896894135</v>
      </c>
      <c r="I233" s="56">
        <f>H233^'IM CALIBRATION'!$Q$15*ABS(B233)*(1/'CCS figures 3b table 1 9a'!C233+1/'IM CALIBRATION'!$D$5)^0.5</f>
        <v>17.260533613726263</v>
      </c>
    </row>
    <row r="234" spans="1:9">
      <c r="A234" s="117">
        <v>9769</v>
      </c>
      <c r="B234" s="86">
        <v>28</v>
      </c>
      <c r="C234" s="116">
        <v>276000</v>
      </c>
      <c r="D234" s="1">
        <v>22.963000000000001</v>
      </c>
      <c r="E234" s="112">
        <f>I234*'IM CALIBRATION'!$Q$17</f>
        <v>9591.3793925790487</v>
      </c>
      <c r="F234" s="111">
        <f>(H234*'IM CALIBRATION'!$Q$32+'IM CALIBRATION'!$Q$33)*ABS(B234)*(1/'CCS figures 3b table 1 9a'!C234+1/'IM CALIBRATION'!$D$5)^0.5</f>
        <v>9604.293887118627</v>
      </c>
      <c r="G234" t="s">
        <v>33</v>
      </c>
      <c r="H234" s="56">
        <f>D234-0.001*'IM CALIBRATION'!$D$4*A234^0.5</f>
        <v>22.807823944823951</v>
      </c>
      <c r="I234" s="56">
        <f>H234^'IM CALIBRATION'!$Q$15*ABS(B234)*(1/'CCS figures 3b table 1 9a'!C234+1/'IM CALIBRATION'!$D$5)^0.5</f>
        <v>16.972378454231528</v>
      </c>
    </row>
    <row r="235" spans="1:9">
      <c r="A235" s="117" t="s">
        <v>119</v>
      </c>
      <c r="B235" s="50"/>
      <c r="C235" s="116"/>
      <c r="D235" s="1"/>
      <c r="E235" s="197" t="e">
        <f>I235*'IM CALIBRATION'!$Q$17</f>
        <v>#VALUE!</v>
      </c>
      <c r="F235" s="111" t="e">
        <f>(H235*'IM CALIBRATION'!$Q$32+'IM CALIBRATION'!$Q$33)*ABS(B235)*(1/'CCS figures 3b table 1 9a'!C235+1/'IM CALIBRATION'!$D$5)^0.5</f>
        <v>#VALUE!</v>
      </c>
      <c r="H235" s="56" t="e">
        <f>D235-0.001*'IM CALIBRATION'!$D$4*A235^0.5</f>
        <v>#VALUE!</v>
      </c>
      <c r="I235" s="56" t="e">
        <f>H235^'IM CALIBRATION'!$Q$15*ABS(B235)*(1/'CCS figures 3b table 1 9a'!C235+1/'IM CALIBRATION'!$D$5)^0.5</f>
        <v>#VALUE!</v>
      </c>
    </row>
    <row r="236" spans="1:9">
      <c r="A236" s="117">
        <v>7574</v>
      </c>
      <c r="B236" s="86">
        <v>25</v>
      </c>
      <c r="C236" s="116">
        <v>184000</v>
      </c>
      <c r="D236" s="1">
        <v>16.949000000000002</v>
      </c>
      <c r="E236" s="112">
        <f>I236*'IM CALIBRATION'!$Q$17</f>
        <v>7643.8057949246395</v>
      </c>
      <c r="F236" s="111">
        <f>(H236*'IM CALIBRATION'!$Q$32+'IM CALIBRATION'!$Q$33)*ABS(B236)*(1/'CCS figures 3b table 1 9a'!C236+1/'IM CALIBRATION'!$D$5)^0.5</f>
        <v>7607.9938579818718</v>
      </c>
      <c r="G236" t="s">
        <v>28</v>
      </c>
      <c r="H236" s="56">
        <f>D236-0.001*'IM CALIBRATION'!$D$4*A236^0.5</f>
        <v>16.812364892505624</v>
      </c>
      <c r="I236" s="56">
        <f>H236^'IM CALIBRATION'!$Q$15*ABS(B236)*(1/'CCS figures 3b table 1 9a'!C236+1/'IM CALIBRATION'!$D$5)^0.5</f>
        <v>13.526059127896167</v>
      </c>
    </row>
    <row r="237" spans="1:9">
      <c r="A237" s="117">
        <v>7868</v>
      </c>
      <c r="B237" s="86">
        <v>24</v>
      </c>
      <c r="C237" s="116">
        <v>184000</v>
      </c>
      <c r="D237" s="1">
        <v>18.225000000000001</v>
      </c>
      <c r="E237" s="112">
        <f>I237*'IM CALIBRATION'!$Q$17</f>
        <v>7540.460342408157</v>
      </c>
      <c r="F237" s="111">
        <f>(H237*'IM CALIBRATION'!$Q$32+'IM CALIBRATION'!$Q$33)*ABS(B237)*(1/'CCS figures 3b table 1 9a'!C237+1/'IM CALIBRATION'!$D$5)^0.5</f>
        <v>7500.9387437978548</v>
      </c>
      <c r="G237" t="s">
        <v>28</v>
      </c>
      <c r="H237" s="56">
        <f>D237-0.001*'IM CALIBRATION'!$D$4*A237^0.5</f>
        <v>18.085738256509551</v>
      </c>
      <c r="I237" s="56">
        <f>H237^'IM CALIBRATION'!$Q$15*ABS(B237)*(1/'CCS figures 3b table 1 9a'!C237+1/'IM CALIBRATION'!$D$5)^0.5</f>
        <v>13.343184688272743</v>
      </c>
    </row>
    <row r="238" spans="1:9">
      <c r="A238" s="117">
        <v>8248</v>
      </c>
      <c r="B238" s="86">
        <v>23</v>
      </c>
      <c r="C238" s="116">
        <v>184000</v>
      </c>
      <c r="D238" s="1">
        <v>19.683</v>
      </c>
      <c r="E238" s="112">
        <f>I238*'IM CALIBRATION'!$Q$17</f>
        <v>7437.6520539540925</v>
      </c>
      <c r="F238" s="111">
        <f>(H238*'IM CALIBRATION'!$Q$32+'IM CALIBRATION'!$Q$33)*ABS(B238)*(1/'CCS figures 3b table 1 9a'!C238+1/'IM CALIBRATION'!$D$5)^0.5</f>
        <v>7404.3612410815804</v>
      </c>
      <c r="G238" t="s">
        <v>28</v>
      </c>
      <c r="H238" s="56">
        <f>D238-0.001*'IM CALIBRATION'!$D$4*A238^0.5</f>
        <v>19.540414954500832</v>
      </c>
      <c r="I238" s="56">
        <f>H238^'IM CALIBRATION'!$Q$15*ABS(B238)*(1/'CCS figures 3b table 1 9a'!C238+1/'IM CALIBRATION'!$D$5)^0.5</f>
        <v>13.161260784686545</v>
      </c>
    </row>
    <row r="239" spans="1:9">
      <c r="A239" s="117">
        <v>8600</v>
      </c>
      <c r="B239" s="50">
        <v>22</v>
      </c>
      <c r="C239" s="116">
        <v>184000</v>
      </c>
      <c r="D239" s="1">
        <v>21.323</v>
      </c>
      <c r="E239" s="112">
        <f>I239*'IM CALIBRATION'!$Q$17</f>
        <v>7330.811121740091</v>
      </c>
      <c r="F239" s="111">
        <f>(H239*'IM CALIBRATION'!$Q$32+'IM CALIBRATION'!$Q$33)*ABS(B239)*(1/'CCS figures 3b table 1 9a'!C239+1/'IM CALIBRATION'!$D$5)^0.5</f>
        <v>7314.8938363044899</v>
      </c>
      <c r="G239" t="s">
        <v>28</v>
      </c>
      <c r="H239" s="56">
        <f>D239-0.001*'IM CALIBRATION'!$D$4*A239^0.5</f>
        <v>21.177404189620717</v>
      </c>
      <c r="I239" s="56">
        <f>H239^'IM CALIBRATION'!$Q$15*ABS(B239)*(1/'CCS figures 3b table 1 9a'!C239+1/'IM CALIBRATION'!$D$5)^0.5</f>
        <v>12.972200936074788</v>
      </c>
    </row>
    <row r="240" spans="1:9">
      <c r="A240" s="117">
        <v>6703</v>
      </c>
      <c r="B240" s="86">
        <v>20</v>
      </c>
      <c r="C240" s="116">
        <v>138000</v>
      </c>
      <c r="D240" s="1">
        <v>19.501000000000001</v>
      </c>
      <c r="E240" s="112">
        <f>I240*'IM CALIBRATION'!$Q$17</f>
        <v>6446.9132862820125</v>
      </c>
      <c r="F240" s="111">
        <f>(H240*'IM CALIBRATION'!$Q$32+'IM CALIBRATION'!$Q$33)*ABS(B240)*(1/'CCS figures 3b table 1 9a'!C240+1/'IM CALIBRATION'!$D$5)^0.5</f>
        <v>6417.0555814037125</v>
      </c>
      <c r="G240" t="s">
        <v>50</v>
      </c>
      <c r="H240" s="56">
        <f>D240-0.001*'IM CALIBRATION'!$D$4*A240^0.5</f>
        <v>19.37246119379736</v>
      </c>
      <c r="I240" s="56">
        <f>H240^'IM CALIBRATION'!$Q$15*ABS(B240)*(1/'CCS figures 3b table 1 9a'!C240+1/'IM CALIBRATION'!$D$5)^0.5</f>
        <v>11.408103848029489</v>
      </c>
    </row>
    <row r="241" spans="1:9">
      <c r="A241" s="117">
        <v>7062</v>
      </c>
      <c r="B241" s="86">
        <v>19</v>
      </c>
      <c r="C241" s="116">
        <v>138000</v>
      </c>
      <c r="D241" s="1">
        <v>17.495999999999999</v>
      </c>
      <c r="E241" s="112">
        <f>I241*'IM CALIBRATION'!$Q$17</f>
        <v>5879.7694019821129</v>
      </c>
      <c r="F241" s="111">
        <f>(H241*'IM CALIBRATION'!$Q$32+'IM CALIBRATION'!$Q$33)*ABS(B241)*(1/'CCS figures 3b table 1 9a'!C241+1/'IM CALIBRATION'!$D$5)^0.5</f>
        <v>5849.8846182889565</v>
      </c>
      <c r="G241" t="s">
        <v>50</v>
      </c>
      <c r="H241" s="56">
        <f>D241-0.001*'IM CALIBRATION'!$D$4*A241^0.5</f>
        <v>17.364063940486307</v>
      </c>
      <c r="I241" s="56">
        <f>H241^'IM CALIBRATION'!$Q$15*ABS(B241)*(1/'CCS figures 3b table 1 9a'!C241+1/'IM CALIBRATION'!$D$5)^0.5</f>
        <v>10.404517163742101</v>
      </c>
    </row>
    <row r="242" spans="1:9">
      <c r="A242" s="117">
        <v>9433</v>
      </c>
      <c r="B242" s="86">
        <v>29</v>
      </c>
      <c r="C242" s="116">
        <v>276000</v>
      </c>
      <c r="D242" s="1">
        <v>22.052</v>
      </c>
      <c r="E242" s="112">
        <f>I242*'IM CALIBRATION'!$Q$17</f>
        <v>9784.6059218547871</v>
      </c>
      <c r="F242" s="111">
        <f>(H242*'IM CALIBRATION'!$Q$32+'IM CALIBRATION'!$Q$33)*ABS(B242)*(1/'CCS figures 3b table 1 9a'!C242+1/'IM CALIBRATION'!$D$5)^0.5</f>
        <v>9777.2834526843999</v>
      </c>
      <c r="G242" t="s">
        <v>33</v>
      </c>
      <c r="H242" s="56">
        <f>D242-0.001*'IM CALIBRATION'!$D$4*A242^0.5</f>
        <v>21.899515896894133</v>
      </c>
      <c r="I242" s="56">
        <f>H242^'IM CALIBRATION'!$Q$15*ABS(B242)*(1/'CCS figures 3b table 1 9a'!C242+1/'IM CALIBRATION'!$D$5)^0.5</f>
        <v>17.314301513265441</v>
      </c>
    </row>
    <row r="243" spans="1:9">
      <c r="A243" s="117">
        <v>9769</v>
      </c>
      <c r="B243" s="86">
        <v>28</v>
      </c>
      <c r="C243" s="116">
        <v>276000</v>
      </c>
      <c r="D243" s="1">
        <v>22.963000000000001</v>
      </c>
      <c r="E243" s="112">
        <f>I243*'IM CALIBRATION'!$Q$17</f>
        <v>9591.3793925790487</v>
      </c>
      <c r="F243" s="111">
        <f>(H243*'IM CALIBRATION'!$Q$32+'IM CALIBRATION'!$Q$33)*ABS(B243)*(1/'CCS figures 3b table 1 9a'!C243+1/'IM CALIBRATION'!$D$5)^0.5</f>
        <v>9604.293887118627</v>
      </c>
      <c r="G243" t="s">
        <v>33</v>
      </c>
      <c r="H243" s="56">
        <f>D243-0.001*'IM CALIBRATION'!$D$4*A243^0.5</f>
        <v>22.807823944823951</v>
      </c>
      <c r="I243" s="56">
        <f>H243^'IM CALIBRATION'!$Q$15*ABS(B243)*(1/'CCS figures 3b table 1 9a'!C243+1/'IM CALIBRATION'!$D$5)^0.5</f>
        <v>16.972378454231528</v>
      </c>
    </row>
    <row r="244" spans="1:9">
      <c r="A244" s="117" t="s">
        <v>120</v>
      </c>
      <c r="B244" s="50"/>
      <c r="C244" s="116"/>
      <c r="D244" s="1"/>
      <c r="E244" s="197" t="e">
        <f>I244*'IM CALIBRATION'!$Q$17</f>
        <v>#VALUE!</v>
      </c>
      <c r="F244" s="111" t="e">
        <f>(H244*'IM CALIBRATION'!$Q$32+'IM CALIBRATION'!$Q$33)*ABS(B244)*(1/'CCS figures 3b table 1 9a'!C244+1/'IM CALIBRATION'!$D$5)^0.5</f>
        <v>#VALUE!</v>
      </c>
      <c r="H244" s="56" t="e">
        <f>D244-0.001*'IM CALIBRATION'!$D$4*A244^0.5</f>
        <v>#VALUE!</v>
      </c>
      <c r="I244" s="56" t="e">
        <f>H244^'IM CALIBRATION'!$Q$15*ABS(B244)*(1/'CCS figures 3b table 1 9a'!C244+1/'IM CALIBRATION'!$D$5)^0.5</f>
        <v>#VALUE!</v>
      </c>
    </row>
    <row r="245" spans="1:9">
      <c r="A245" s="117">
        <v>7574</v>
      </c>
      <c r="B245" s="86">
        <v>25</v>
      </c>
      <c r="C245" s="116">
        <v>184000</v>
      </c>
      <c r="D245" s="1">
        <v>16.949000000000002</v>
      </c>
      <c r="E245" s="112">
        <f>I245*'IM CALIBRATION'!$Q$17</f>
        <v>7643.8057949246395</v>
      </c>
      <c r="F245" s="111">
        <f>(H245*'IM CALIBRATION'!$Q$32+'IM CALIBRATION'!$Q$33)*ABS(B245)*(1/'CCS figures 3b table 1 9a'!C245+1/'IM CALIBRATION'!$D$5)^0.5</f>
        <v>7607.9938579818718</v>
      </c>
      <c r="G245" t="s">
        <v>28</v>
      </c>
      <c r="H245" s="56">
        <f>D245-0.001*'IM CALIBRATION'!$D$4*A245^0.5</f>
        <v>16.812364892505624</v>
      </c>
      <c r="I245" s="56">
        <f>H245^'IM CALIBRATION'!$Q$15*ABS(B245)*(1/'CCS figures 3b table 1 9a'!C245+1/'IM CALIBRATION'!$D$5)^0.5</f>
        <v>13.526059127896167</v>
      </c>
    </row>
    <row r="246" spans="1:9">
      <c r="A246" s="117">
        <v>7868</v>
      </c>
      <c r="B246" s="86">
        <v>24</v>
      </c>
      <c r="C246" s="116">
        <v>184000</v>
      </c>
      <c r="D246" s="1">
        <v>18.407</v>
      </c>
      <c r="E246" s="112">
        <f>I246*'IM CALIBRATION'!$Q$17</f>
        <v>7568.6515060155325</v>
      </c>
      <c r="F246" s="111">
        <f>(H246*'IM CALIBRATION'!$Q$32+'IM CALIBRATION'!$Q$33)*ABS(B246)*(1/'CCS figures 3b table 1 9a'!C246+1/'IM CALIBRATION'!$D$5)^0.5</f>
        <v>7529.1332745768932</v>
      </c>
      <c r="G246" t="s">
        <v>28</v>
      </c>
      <c r="H246" s="56">
        <f>D246-0.001*'IM CALIBRATION'!$D$4*A246^0.5</f>
        <v>18.267738256509549</v>
      </c>
      <c r="I246" s="56">
        <f>H246^'IM CALIBRATION'!$Q$15*ABS(B246)*(1/'CCS figures 3b table 1 9a'!C246+1/'IM CALIBRATION'!$D$5)^0.5</f>
        <v>13.393070223838121</v>
      </c>
    </row>
    <row r="247" spans="1:9">
      <c r="A247" s="117">
        <v>8248</v>
      </c>
      <c r="B247" s="86">
        <v>23</v>
      </c>
      <c r="C247" s="116">
        <v>184000</v>
      </c>
      <c r="D247" s="1">
        <v>19.864999999999998</v>
      </c>
      <c r="E247" s="112">
        <f>I247*'IM CALIBRATION'!$Q$17</f>
        <v>7463.3947927785548</v>
      </c>
      <c r="F247" s="111">
        <f>(H247*'IM CALIBRATION'!$Q$32+'IM CALIBRATION'!$Q$33)*ABS(B247)*(1/'CCS figures 3b table 1 9a'!C247+1/'IM CALIBRATION'!$D$5)^0.5</f>
        <v>7431.3809997448252</v>
      </c>
      <c r="G247" t="s">
        <v>28</v>
      </c>
      <c r="H247" s="56">
        <f>D247-0.001*'IM CALIBRATION'!$D$4*A247^0.5</f>
        <v>19.722414954500831</v>
      </c>
      <c r="I247" s="56">
        <f>H247^'IM CALIBRATION'!$Q$15*ABS(B247)*(1/'CCS figures 3b table 1 9a'!C247+1/'IM CALIBRATION'!$D$5)^0.5</f>
        <v>13.206813722162385</v>
      </c>
    </row>
    <row r="248" spans="1:9">
      <c r="A248" s="117">
        <v>8600</v>
      </c>
      <c r="B248" s="50">
        <v>22</v>
      </c>
      <c r="C248" s="116">
        <v>184000</v>
      </c>
      <c r="D248" s="1">
        <v>21.506</v>
      </c>
      <c r="E248" s="112">
        <f>I248*'IM CALIBRATION'!$Q$17</f>
        <v>7354.3563384560584</v>
      </c>
      <c r="F248" s="111">
        <f>(H248*'IM CALIBRATION'!$Q$32+'IM CALIBRATION'!$Q$33)*ABS(B248)*(1/'CCS figures 3b table 1 9a'!C248+1/'IM CALIBRATION'!$D$5)^0.5</f>
        <v>7340.8808282725331</v>
      </c>
      <c r="G248" t="s">
        <v>28</v>
      </c>
      <c r="H248" s="56">
        <f>D248-0.001*'IM CALIBRATION'!$D$4*A248^0.5</f>
        <v>21.360404189620716</v>
      </c>
      <c r="I248" s="56">
        <f>H248^'IM CALIBRATION'!$Q$15*ABS(B248)*(1/'CCS figures 3b table 1 9a'!C248+1/'IM CALIBRATION'!$D$5)^0.5</f>
        <v>13.013865259060436</v>
      </c>
    </row>
    <row r="249" spans="1:9">
      <c r="A249" s="117">
        <v>6703</v>
      </c>
      <c r="B249" s="86">
        <v>20</v>
      </c>
      <c r="C249" s="116">
        <v>138000</v>
      </c>
      <c r="D249" s="1"/>
      <c r="E249" s="197" t="e">
        <f>I249*'IM CALIBRATION'!$Q$17</f>
        <v>#NUM!</v>
      </c>
      <c r="F249" s="111">
        <f>(H249*'IM CALIBRATION'!$Q$32+'IM CALIBRATION'!$Q$33)*ABS(B249)*(1/'CCS figures 3b table 1 9a'!C249+1/'IM CALIBRATION'!$D$5)^0.5</f>
        <v>3899.4938269491299</v>
      </c>
      <c r="G249" t="s">
        <v>50</v>
      </c>
      <c r="H249" s="56">
        <f>D249-0.001*'IM CALIBRATION'!$D$4*A249^0.5</f>
        <v>-0.1285388062026406</v>
      </c>
      <c r="I249" s="56" t="e">
        <f>H249^'IM CALIBRATION'!$Q$15*ABS(B249)*(1/'CCS figures 3b table 1 9a'!C249+1/'IM CALIBRATION'!$D$5)^0.5</f>
        <v>#NUM!</v>
      </c>
    </row>
    <row r="250" spans="1:9">
      <c r="A250" s="117">
        <v>7062</v>
      </c>
      <c r="B250" s="86">
        <v>19</v>
      </c>
      <c r="C250" s="116">
        <v>138000</v>
      </c>
      <c r="D250" s="1">
        <v>18.042999999999999</v>
      </c>
      <c r="E250" s="112">
        <f>I250*'IM CALIBRATION'!$Q$17</f>
        <v>5948.1293633199393</v>
      </c>
      <c r="F250" s="111">
        <f>(H250*'IM CALIBRATION'!$Q$32+'IM CALIBRATION'!$Q$33)*ABS(B250)*(1/'CCS figures 3b table 1 9a'!C250+1/'IM CALIBRATION'!$D$5)^0.5</f>
        <v>5916.9709710761117</v>
      </c>
      <c r="G250" t="s">
        <v>50</v>
      </c>
      <c r="H250" s="56">
        <f>D250-0.001*'IM CALIBRATION'!$D$4*A250^0.5</f>
        <v>17.911063940486308</v>
      </c>
      <c r="I250" s="56">
        <f>H250^'IM CALIBRATION'!$Q$15*ABS(B250)*(1/'CCS figures 3b table 1 9a'!C250+1/'IM CALIBRATION'!$D$5)^0.5</f>
        <v>10.525483198704695</v>
      </c>
    </row>
    <row r="251" spans="1:9">
      <c r="A251" s="117">
        <v>9433</v>
      </c>
      <c r="B251" s="86">
        <v>29</v>
      </c>
      <c r="C251" s="116">
        <v>276000</v>
      </c>
      <c r="D251" s="1">
        <v>21.506</v>
      </c>
      <c r="E251" s="112">
        <f>I251*'IM CALIBRATION'!$Q$17</f>
        <v>9692.967771985961</v>
      </c>
      <c r="F251" s="111">
        <f>(H251*'IM CALIBRATION'!$Q$32+'IM CALIBRATION'!$Q$33)*ABS(B251)*(1/'CCS figures 3b table 1 9a'!C251+1/'IM CALIBRATION'!$D$5)^0.5</f>
        <v>9675.0808704090578</v>
      </c>
      <c r="G251" t="s">
        <v>33</v>
      </c>
      <c r="H251" s="56">
        <f>D251-0.001*'IM CALIBRATION'!$D$4*A251^0.5</f>
        <v>21.353515896894134</v>
      </c>
      <c r="I251" s="56">
        <f>H251^'IM CALIBRATION'!$Q$15*ABS(B251)*(1/'CCS figures 3b table 1 9a'!C251+1/'IM CALIBRATION'!$D$5)^0.5</f>
        <v>17.152143673734802</v>
      </c>
    </row>
    <row r="252" spans="1:9">
      <c r="A252" s="117">
        <v>9769</v>
      </c>
      <c r="B252" s="86">
        <v>28</v>
      </c>
      <c r="C252" s="116">
        <v>276000</v>
      </c>
      <c r="D252" s="1">
        <v>22.963000000000001</v>
      </c>
      <c r="E252" s="112">
        <f>I252*'IM CALIBRATION'!$Q$17</f>
        <v>9591.3793925790487</v>
      </c>
      <c r="F252" s="111">
        <f>(H252*'IM CALIBRATION'!$Q$32+'IM CALIBRATION'!$Q$33)*ABS(B252)*(1/'CCS figures 3b table 1 9a'!C252+1/'IM CALIBRATION'!$D$5)^0.5</f>
        <v>9604.293887118627</v>
      </c>
      <c r="G252" t="s">
        <v>33</v>
      </c>
      <c r="H252" s="56">
        <f>D252-0.001*'IM CALIBRATION'!$D$4*A252^0.5</f>
        <v>22.807823944823951</v>
      </c>
      <c r="I252" s="56">
        <f>H252^'IM CALIBRATION'!$Q$15*ABS(B252)*(1/'CCS figures 3b table 1 9a'!C252+1/'IM CALIBRATION'!$D$5)^0.5</f>
        <v>16.972378454231528</v>
      </c>
    </row>
    <row r="253" spans="1:9">
      <c r="A253" s="117" t="s">
        <v>121</v>
      </c>
      <c r="B253" s="50"/>
      <c r="C253" s="116"/>
      <c r="D253" s="1"/>
      <c r="E253" s="197" t="e">
        <f>I253*'IM CALIBRATION'!$Q$17</f>
        <v>#VALUE!</v>
      </c>
      <c r="F253" s="111" t="e">
        <f>(H253*'IM CALIBRATION'!$Q$32+'IM CALIBRATION'!$Q$33)*ABS(B253)*(1/'CCS figures 3b table 1 9a'!C253+1/'IM CALIBRATION'!$D$5)^0.5</f>
        <v>#VALUE!</v>
      </c>
      <c r="H253" s="56" t="e">
        <f>D253-0.001*'IM CALIBRATION'!$D$4*A253^0.5</f>
        <v>#VALUE!</v>
      </c>
      <c r="I253" s="56" t="e">
        <f>H253^'IM CALIBRATION'!$Q$15*ABS(B253)*(1/'CCS figures 3b table 1 9a'!C253+1/'IM CALIBRATION'!$D$5)^0.5</f>
        <v>#VALUE!</v>
      </c>
    </row>
    <row r="254" spans="1:9">
      <c r="A254" s="117">
        <v>7574</v>
      </c>
      <c r="B254" s="86">
        <v>25</v>
      </c>
      <c r="C254" s="116">
        <v>184000</v>
      </c>
      <c r="D254" s="1">
        <v>17.132000000000001</v>
      </c>
      <c r="E254" s="112">
        <f>I254*'IM CALIBRATION'!$Q$17</f>
        <v>7674.7088126716781</v>
      </c>
      <c r="F254" s="111">
        <f>(H254*'IM CALIBRATION'!$Q$32+'IM CALIBRATION'!$Q$33)*ABS(B254)*(1/'CCS figures 3b table 1 9a'!C254+1/'IM CALIBRATION'!$D$5)^0.5</f>
        <v>7637.5245306728284</v>
      </c>
      <c r="G254" t="s">
        <v>28</v>
      </c>
      <c r="H254" s="56">
        <f>D254-0.001*'IM CALIBRATION'!$D$4*A254^0.5</f>
        <v>16.995364892505624</v>
      </c>
      <c r="I254" s="56">
        <f>H254^'IM CALIBRATION'!$Q$15*ABS(B254)*(1/'CCS figures 3b table 1 9a'!C254+1/'IM CALIBRATION'!$D$5)^0.5</f>
        <v>13.58074341167983</v>
      </c>
    </row>
    <row r="255" spans="1:9">
      <c r="A255" s="117">
        <v>7868</v>
      </c>
      <c r="B255" s="86">
        <v>24</v>
      </c>
      <c r="C255" s="116">
        <v>184000</v>
      </c>
      <c r="D255" s="1">
        <v>18.407</v>
      </c>
      <c r="E255" s="112">
        <f>I255*'IM CALIBRATION'!$Q$17</f>
        <v>7568.6515060155325</v>
      </c>
      <c r="F255" s="111">
        <f>(H255*'IM CALIBRATION'!$Q$32+'IM CALIBRATION'!$Q$33)*ABS(B255)*(1/'CCS figures 3b table 1 9a'!C255+1/'IM CALIBRATION'!$D$5)^0.5</f>
        <v>7529.1332745768932</v>
      </c>
      <c r="G255" t="s">
        <v>28</v>
      </c>
      <c r="H255" s="56">
        <f>D255-0.001*'IM CALIBRATION'!$D$4*A255^0.5</f>
        <v>18.267738256509549</v>
      </c>
      <c r="I255" s="56">
        <f>H255^'IM CALIBRATION'!$Q$15*ABS(B255)*(1/'CCS figures 3b table 1 9a'!C255+1/'IM CALIBRATION'!$D$5)^0.5</f>
        <v>13.393070223838121</v>
      </c>
    </row>
    <row r="256" spans="1:9">
      <c r="A256" s="117">
        <v>8248</v>
      </c>
      <c r="B256" s="86">
        <v>23</v>
      </c>
      <c r="C256" s="116">
        <v>184000</v>
      </c>
      <c r="D256" s="1">
        <v>19.864999999999998</v>
      </c>
      <c r="E256" s="112">
        <f>I256*'IM CALIBRATION'!$Q$17</f>
        <v>7463.3947927785548</v>
      </c>
      <c r="F256" s="111">
        <f>(H256*'IM CALIBRATION'!$Q$32+'IM CALIBRATION'!$Q$33)*ABS(B256)*(1/'CCS figures 3b table 1 9a'!C256+1/'IM CALIBRATION'!$D$5)^0.5</f>
        <v>7431.3809997448252</v>
      </c>
      <c r="G256" t="s">
        <v>28</v>
      </c>
      <c r="H256" s="56">
        <f>D256-0.001*'IM CALIBRATION'!$D$4*A256^0.5</f>
        <v>19.722414954500831</v>
      </c>
      <c r="I256" s="56">
        <f>H256^'IM CALIBRATION'!$Q$15*ABS(B256)*(1/'CCS figures 3b table 1 9a'!C256+1/'IM CALIBRATION'!$D$5)^0.5</f>
        <v>13.206813722162385</v>
      </c>
    </row>
    <row r="257" spans="1:9">
      <c r="A257" s="117">
        <v>8600</v>
      </c>
      <c r="B257" s="50">
        <v>22</v>
      </c>
      <c r="C257" s="116">
        <v>184000</v>
      </c>
      <c r="D257" s="1">
        <v>21.687999999999999</v>
      </c>
      <c r="E257" s="112">
        <f>I257*'IM CALIBRATION'!$Q$17</f>
        <v>7377.6477195840826</v>
      </c>
      <c r="F257" s="111">
        <f>(H257*'IM CALIBRATION'!$Q$32+'IM CALIBRATION'!$Q$33)*ABS(B257)*(1/'CCS figures 3b table 1 9a'!C257+1/'IM CALIBRATION'!$D$5)^0.5</f>
        <v>7366.7258148199853</v>
      </c>
      <c r="G257" t="s">
        <v>28</v>
      </c>
      <c r="H257" s="56">
        <f>D257-0.001*'IM CALIBRATION'!$D$4*A257^0.5</f>
        <v>21.542404189620715</v>
      </c>
      <c r="I257" s="56">
        <f>H257^'IM CALIBRATION'!$Q$15*ABS(B257)*(1/'CCS figures 3b table 1 9a'!C257+1/'IM CALIBRATION'!$D$5)^0.5</f>
        <v>13.055080408523967</v>
      </c>
    </row>
    <row r="258" spans="1:9">
      <c r="A258" s="117">
        <v>6703</v>
      </c>
      <c r="B258" s="86">
        <v>20</v>
      </c>
      <c r="C258" s="116">
        <v>138000</v>
      </c>
      <c r="D258" s="1">
        <v>19.683</v>
      </c>
      <c r="E258" s="112">
        <f>I258*'IM CALIBRATION'!$Q$17</f>
        <v>6469.4198288030875</v>
      </c>
      <c r="F258" s="111">
        <f>(H258*'IM CALIBRATION'!$Q$32+'IM CALIBRATION'!$Q$33)*ABS(B258)*(1/'CCS figures 3b table 1 9a'!C258+1/'IM CALIBRATION'!$D$5)^0.5</f>
        <v>6440.5516195202563</v>
      </c>
      <c r="G258" t="s">
        <v>50</v>
      </c>
      <c r="H258" s="56">
        <f>D258-0.001*'IM CALIBRATION'!$D$4*A258^0.5</f>
        <v>19.554461193797358</v>
      </c>
      <c r="I258" s="56">
        <f>H258^'IM CALIBRATION'!$Q$15*ABS(B258)*(1/'CCS figures 3b table 1 9a'!C258+1/'IM CALIBRATION'!$D$5)^0.5</f>
        <v>11.447930190177887</v>
      </c>
    </row>
    <row r="259" spans="1:9">
      <c r="A259" s="117">
        <v>7062</v>
      </c>
      <c r="B259" s="86">
        <v>19</v>
      </c>
      <c r="C259" s="116">
        <v>138000</v>
      </c>
      <c r="D259" s="1">
        <v>17.861000000000001</v>
      </c>
      <c r="E259" s="112">
        <f>I259*'IM CALIBRATION'!$Q$17</f>
        <v>5925.5315960538155</v>
      </c>
      <c r="F259" s="111">
        <f>(H259*'IM CALIBRATION'!$Q$32+'IM CALIBRATION'!$Q$33)*ABS(B259)*(1/'CCS figures 3b table 1 9a'!C259+1/'IM CALIBRATION'!$D$5)^0.5</f>
        <v>5894.6497348653947</v>
      </c>
      <c r="G259" t="s">
        <v>50</v>
      </c>
      <c r="H259" s="56">
        <f>D259-0.001*'IM CALIBRATION'!$D$4*A259^0.5</f>
        <v>17.729063940486309</v>
      </c>
      <c r="I259" s="56">
        <f>H259^'IM CALIBRATION'!$Q$15*ABS(B259)*(1/'CCS figures 3b table 1 9a'!C259+1/'IM CALIBRATION'!$D$5)^0.5</f>
        <v>10.485495430255243</v>
      </c>
    </row>
    <row r="260" spans="1:9">
      <c r="A260" s="117">
        <v>9433</v>
      </c>
      <c r="B260" s="86">
        <v>29</v>
      </c>
      <c r="C260" s="116">
        <v>276000</v>
      </c>
      <c r="D260" s="1">
        <v>21.87</v>
      </c>
      <c r="E260" s="112">
        <f>I260*'IM CALIBRATION'!$Q$17</f>
        <v>9754.2207684119148</v>
      </c>
      <c r="F260" s="111">
        <f>(H260*'IM CALIBRATION'!$Q$32+'IM CALIBRATION'!$Q$33)*ABS(B260)*(1/'CCS figures 3b table 1 9a'!C260+1/'IM CALIBRATION'!$D$5)^0.5</f>
        <v>9743.2159252592865</v>
      </c>
      <c r="G260" t="s">
        <v>33</v>
      </c>
      <c r="H260" s="56">
        <f>D260-0.001*'IM CALIBRATION'!$D$4*A260^0.5</f>
        <v>21.717515896894135</v>
      </c>
      <c r="I260" s="56">
        <f>H260^'IM CALIBRATION'!$Q$15*ABS(B260)*(1/'CCS figures 3b table 1 9a'!C260+1/'IM CALIBRATION'!$D$5)^0.5</f>
        <v>17.260533613726263</v>
      </c>
    </row>
    <row r="261" spans="1:9">
      <c r="A261" s="117">
        <v>9769</v>
      </c>
      <c r="B261" s="86">
        <v>28</v>
      </c>
      <c r="C261" s="116">
        <v>276000</v>
      </c>
      <c r="D261" s="1">
        <v>22.963000000000001</v>
      </c>
      <c r="E261" s="112">
        <f>I261*'IM CALIBRATION'!$Q$17</f>
        <v>9591.3793925790487</v>
      </c>
      <c r="F261" s="111">
        <f>(H261*'IM CALIBRATION'!$Q$32+'IM CALIBRATION'!$Q$33)*ABS(B261)*(1/'CCS figures 3b table 1 9a'!C261+1/'IM CALIBRATION'!$D$5)^0.5</f>
        <v>9604.293887118627</v>
      </c>
      <c r="G261" t="s">
        <v>33</v>
      </c>
      <c r="H261" s="56">
        <f>D261-0.001*'IM CALIBRATION'!$D$4*A261^0.5</f>
        <v>22.807823944823951</v>
      </c>
      <c r="I261" s="56">
        <f>H261^'IM CALIBRATION'!$Q$15*ABS(B261)*(1/'CCS figures 3b table 1 9a'!C261+1/'IM CALIBRATION'!$D$5)^0.5</f>
        <v>16.972378454231528</v>
      </c>
    </row>
    <row r="262" spans="1:9">
      <c r="A262" s="117" t="s">
        <v>122</v>
      </c>
      <c r="B262" s="50"/>
      <c r="C262" s="116"/>
      <c r="D262" s="1"/>
      <c r="E262" s="197" t="e">
        <f>I262*'IM CALIBRATION'!$Q$17</f>
        <v>#VALUE!</v>
      </c>
      <c r="F262" s="111" t="e">
        <f>(H262*'IM CALIBRATION'!$Q$32+'IM CALIBRATION'!$Q$33)*ABS(B262)*(1/'CCS figures 3b table 1 9a'!C262+1/'IM CALIBRATION'!$D$5)^0.5</f>
        <v>#VALUE!</v>
      </c>
      <c r="H262" s="56" t="e">
        <f>D262-0.001*'IM CALIBRATION'!$D$4*A262^0.5</f>
        <v>#VALUE!</v>
      </c>
      <c r="I262" s="56" t="e">
        <f>H262^'IM CALIBRATION'!$Q$15*ABS(B262)*(1/'CCS figures 3b table 1 9a'!C262+1/'IM CALIBRATION'!$D$5)^0.5</f>
        <v>#VALUE!</v>
      </c>
    </row>
    <row r="263" spans="1:9">
      <c r="A263" s="117">
        <v>7574</v>
      </c>
      <c r="B263" s="86">
        <v>25</v>
      </c>
      <c r="C263" s="116">
        <v>184000</v>
      </c>
      <c r="D263" s="1">
        <v>17.132000000000001</v>
      </c>
      <c r="E263" s="112">
        <f>I263*'IM CALIBRATION'!$Q$17</f>
        <v>7674.7088126716781</v>
      </c>
      <c r="F263" s="111">
        <f>(H263*'IM CALIBRATION'!$Q$32+'IM CALIBRATION'!$Q$33)*ABS(B263)*(1/'CCS figures 3b table 1 9a'!C263+1/'IM CALIBRATION'!$D$5)^0.5</f>
        <v>7637.5245306728284</v>
      </c>
      <c r="G263" t="s">
        <v>28</v>
      </c>
      <c r="H263" s="56">
        <f>D263-0.001*'IM CALIBRATION'!$D$4*A263^0.5</f>
        <v>16.995364892505624</v>
      </c>
      <c r="I263" s="56">
        <f>H263^'IM CALIBRATION'!$Q$15*ABS(B263)*(1/'CCS figures 3b table 1 9a'!C263+1/'IM CALIBRATION'!$D$5)^0.5</f>
        <v>13.58074341167983</v>
      </c>
    </row>
    <row r="264" spans="1:9">
      <c r="A264" s="117">
        <v>7868</v>
      </c>
      <c r="B264" s="86">
        <v>24</v>
      </c>
      <c r="C264" s="116">
        <v>184000</v>
      </c>
      <c r="D264" s="1">
        <v>18.59</v>
      </c>
      <c r="E264" s="112">
        <f>I264*'IM CALIBRATION'!$Q$17</f>
        <v>7596.8204759391601</v>
      </c>
      <c r="F264" s="111">
        <f>(H264*'IM CALIBRATION'!$Q$32+'IM CALIBRATION'!$Q$33)*ABS(B264)*(1/'CCS figures 3b table 1 9a'!C264+1/'IM CALIBRATION'!$D$5)^0.5</f>
        <v>7557.4827203602144</v>
      </c>
      <c r="G264" t="s">
        <v>28</v>
      </c>
      <c r="H264" s="56">
        <f>D264-0.001*'IM CALIBRATION'!$D$4*A264^0.5</f>
        <v>18.450738256509549</v>
      </c>
      <c r="I264" s="56">
        <f>H264^'IM CALIBRATION'!$Q$15*ABS(B264)*(1/'CCS figures 3b table 1 9a'!C264+1/'IM CALIBRATION'!$D$5)^0.5</f>
        <v>13.442916486679062</v>
      </c>
    </row>
    <row r="265" spans="1:9">
      <c r="A265" s="117">
        <v>8248</v>
      </c>
      <c r="B265" s="86">
        <v>23</v>
      </c>
      <c r="C265" s="116">
        <v>184000</v>
      </c>
      <c r="D265" s="1">
        <v>20.047999999999998</v>
      </c>
      <c r="E265" s="112">
        <f>I265*'IM CALIBRATION'!$Q$17</f>
        <v>7489.1291584159644</v>
      </c>
      <c r="F265" s="111">
        <f>(H265*'IM CALIBRATION'!$Q$32+'IM CALIBRATION'!$Q$33)*ABS(B265)*(1/'CCS figures 3b table 1 9a'!C265+1/'IM CALIBRATION'!$D$5)^0.5</f>
        <v>7458.5492186205056</v>
      </c>
      <c r="G265" t="s">
        <v>28</v>
      </c>
      <c r="H265" s="56">
        <f>D265-0.001*'IM CALIBRATION'!$D$4*A265^0.5</f>
        <v>19.905414954500831</v>
      </c>
      <c r="I265" s="56">
        <f>H265^'IM CALIBRATION'!$Q$15*ABS(B265)*(1/'CCS figures 3b table 1 9a'!C265+1/'IM CALIBRATION'!$D$5)^0.5</f>
        <v>13.252351842906064</v>
      </c>
    </row>
    <row r="266" spans="1:9">
      <c r="A266" s="117">
        <v>8600</v>
      </c>
      <c r="B266" s="50">
        <v>22</v>
      </c>
      <c r="C266" s="116">
        <v>184000</v>
      </c>
      <c r="D266" s="1">
        <v>21.87</v>
      </c>
      <c r="E266" s="112">
        <f>I266*'IM CALIBRATION'!$Q$17</f>
        <v>7400.8159852961007</v>
      </c>
      <c r="F266" s="111">
        <f>(H266*'IM CALIBRATION'!$Q$32+'IM CALIBRATION'!$Q$33)*ABS(B266)*(1/'CCS figures 3b table 1 9a'!C266+1/'IM CALIBRATION'!$D$5)^0.5</f>
        <v>7392.5708013674384</v>
      </c>
      <c r="G266" t="s">
        <v>28</v>
      </c>
      <c r="H266" s="56">
        <f>D266-0.001*'IM CALIBRATION'!$D$4*A266^0.5</f>
        <v>21.724404189620717</v>
      </c>
      <c r="I266" s="56">
        <f>H266^'IM CALIBRATION'!$Q$15*ABS(B266)*(1/'CCS figures 3b table 1 9a'!C266+1/'IM CALIBRATION'!$D$5)^0.5</f>
        <v>13.096077699705754</v>
      </c>
    </row>
    <row r="267" spans="1:9">
      <c r="A267" s="117">
        <v>6703</v>
      </c>
      <c r="B267" s="86">
        <v>20</v>
      </c>
      <c r="C267" s="116">
        <v>138000</v>
      </c>
      <c r="D267" s="1">
        <v>19.318999999999999</v>
      </c>
      <c r="E267" s="112">
        <f>I267*'IM CALIBRATION'!$Q$17</f>
        <v>6424.2737082120975</v>
      </c>
      <c r="F267" s="111">
        <f>(H267*'IM CALIBRATION'!$Q$32+'IM CALIBRATION'!$Q$33)*ABS(B267)*(1/'CCS figures 3b table 1 9a'!C267+1/'IM CALIBRATION'!$D$5)^0.5</f>
        <v>6393.5595432871678</v>
      </c>
      <c r="G267" t="s">
        <v>50</v>
      </c>
      <c r="H267" s="56">
        <f>D267-0.001*'IM CALIBRATION'!$D$4*A267^0.5</f>
        <v>19.190461193797358</v>
      </c>
      <c r="I267" s="56">
        <f>H267^'IM CALIBRATION'!$Q$15*ABS(B267)*(1/'CCS figures 3b table 1 9a'!C267+1/'IM CALIBRATION'!$D$5)^0.5</f>
        <v>11.368042093476854</v>
      </c>
    </row>
    <row r="268" spans="1:9">
      <c r="A268" s="117">
        <v>7062</v>
      </c>
      <c r="B268" s="86">
        <v>19</v>
      </c>
      <c r="C268" s="116">
        <v>138000</v>
      </c>
      <c r="D268" s="1">
        <v>18.042999999999999</v>
      </c>
      <c r="E268" s="112">
        <f>I268*'IM CALIBRATION'!$Q$17</f>
        <v>5948.1293633199393</v>
      </c>
      <c r="F268" s="111">
        <f>(H268*'IM CALIBRATION'!$Q$32+'IM CALIBRATION'!$Q$33)*ABS(B268)*(1/'CCS figures 3b table 1 9a'!C268+1/'IM CALIBRATION'!$D$5)^0.5</f>
        <v>5916.9709710761117</v>
      </c>
      <c r="G268" t="s">
        <v>50</v>
      </c>
      <c r="H268" s="56">
        <f>D268-0.001*'IM CALIBRATION'!$D$4*A268^0.5</f>
        <v>17.911063940486308</v>
      </c>
      <c r="I268" s="56">
        <f>H268^'IM CALIBRATION'!$Q$15*ABS(B268)*(1/'CCS figures 3b table 1 9a'!C268+1/'IM CALIBRATION'!$D$5)^0.5</f>
        <v>10.525483198704695</v>
      </c>
    </row>
    <row r="269" spans="1:9">
      <c r="A269" s="117">
        <v>9433</v>
      </c>
      <c r="B269" s="86">
        <v>29</v>
      </c>
      <c r="C269" s="116">
        <v>276000</v>
      </c>
      <c r="D269" s="1">
        <v>21.698</v>
      </c>
      <c r="E269" s="112">
        <f>I269*'IM CALIBRATION'!$Q$17</f>
        <v>9725.3579637869825</v>
      </c>
      <c r="F269" s="111">
        <f>(H269*'IM CALIBRATION'!$Q$32+'IM CALIBRATION'!$Q$33)*ABS(B269)*(1/'CCS figures 3b table 1 9a'!C269+1/'IM CALIBRATION'!$D$5)^0.5</f>
        <v>9711.0202400003873</v>
      </c>
      <c r="G269" t="s">
        <v>33</v>
      </c>
      <c r="H269" s="56">
        <f>D269-0.001*'IM CALIBRATION'!$D$4*A269^0.5</f>
        <v>21.545515896894134</v>
      </c>
      <c r="I269" s="56">
        <f>H269^'IM CALIBRATION'!$Q$15*ABS(B269)*(1/'CCS figures 3b table 1 9a'!C269+1/'IM CALIBRATION'!$D$5)^0.5</f>
        <v>17.209459579085959</v>
      </c>
    </row>
    <row r="270" spans="1:9">
      <c r="A270" s="117">
        <v>9769</v>
      </c>
      <c r="B270" s="86">
        <v>28</v>
      </c>
      <c r="C270" s="116">
        <v>276000</v>
      </c>
      <c r="D270" s="1">
        <v>23.327999999999999</v>
      </c>
      <c r="E270" s="112">
        <f>I270*'IM CALIBRATION'!$Q$17</f>
        <v>9648.2999264794544</v>
      </c>
      <c r="F270" s="111">
        <f>(H270*'IM CALIBRATION'!$Q$32+'IM CALIBRATION'!$Q$33)*ABS(B270)*(1/'CCS figures 3b table 1 9a'!C270+1/'IM CALIBRATION'!$D$5)^0.5</f>
        <v>9670.2601869073078</v>
      </c>
      <c r="G270" t="s">
        <v>33</v>
      </c>
      <c r="H270" s="56">
        <f>D270-0.001*'IM CALIBRATION'!$D$4*A270^0.5</f>
        <v>23.17282394482395</v>
      </c>
      <c r="I270" s="56">
        <f>H270^'IM CALIBRATION'!$Q$15*ABS(B270)*(1/'CCS figures 3b table 1 9a'!C270+1/'IM CALIBRATION'!$D$5)^0.5</f>
        <v>17.073101906368354</v>
      </c>
    </row>
    <row r="271" spans="1:9">
      <c r="A271" s="117" t="s">
        <v>123</v>
      </c>
      <c r="B271" s="50"/>
      <c r="C271" s="116"/>
      <c r="D271" s="1"/>
      <c r="E271" s="197" t="e">
        <f>I271*'IM CALIBRATION'!$Q$17</f>
        <v>#VALUE!</v>
      </c>
      <c r="F271" s="111" t="e">
        <f>(H271*'IM CALIBRATION'!$Q$32+'IM CALIBRATION'!$Q$33)*ABS(B271)*(1/'CCS figures 3b table 1 9a'!C271+1/'IM CALIBRATION'!$D$5)^0.5</f>
        <v>#VALUE!</v>
      </c>
      <c r="H271" s="56" t="e">
        <f>D271-0.001*'IM CALIBRATION'!$D$4*A271^0.5</f>
        <v>#VALUE!</v>
      </c>
      <c r="I271" s="56" t="e">
        <f>H271^'IM CALIBRATION'!$Q$15*ABS(B271)*(1/'CCS figures 3b table 1 9a'!C271+1/'IM CALIBRATION'!$D$5)^0.5</f>
        <v>#VALUE!</v>
      </c>
    </row>
    <row r="272" spans="1:9">
      <c r="A272" s="117">
        <v>7574</v>
      </c>
      <c r="B272" s="86">
        <v>25</v>
      </c>
      <c r="C272" s="116">
        <v>184000</v>
      </c>
      <c r="D272" s="1">
        <v>17.314</v>
      </c>
      <c r="E272" s="112">
        <f>I272*'IM CALIBRATION'!$Q$17</f>
        <v>7705.2366155308991</v>
      </c>
      <c r="F272" s="111">
        <f>(H272*'IM CALIBRATION'!$Q$32+'IM CALIBRATION'!$Q$33)*ABS(B272)*(1/'CCS figures 3b table 1 9a'!C272+1/'IM CALIBRATION'!$D$5)^0.5</f>
        <v>7666.8938335676612</v>
      </c>
      <c r="G272" t="s">
        <v>28</v>
      </c>
      <c r="H272" s="56">
        <f>D272-0.001*'IM CALIBRATION'!$D$4*A272^0.5</f>
        <v>17.177364892505622</v>
      </c>
      <c r="I272" s="56">
        <f>H272^'IM CALIBRATION'!$Q$15*ABS(B272)*(1/'CCS figures 3b table 1 9a'!C272+1/'IM CALIBRATION'!$D$5)^0.5</f>
        <v>13.634763735795437</v>
      </c>
    </row>
    <row r="273" spans="1:10">
      <c r="A273" s="117">
        <v>7868</v>
      </c>
      <c r="B273" s="86">
        <v>24</v>
      </c>
      <c r="C273" s="116">
        <v>184000</v>
      </c>
      <c r="D273" s="1">
        <v>18.59</v>
      </c>
      <c r="E273" s="112">
        <f>I273*'IM CALIBRATION'!$Q$17</f>
        <v>7596.8204759391601</v>
      </c>
      <c r="F273" s="111">
        <f>(H273*'IM CALIBRATION'!$Q$32+'IM CALIBRATION'!$Q$33)*ABS(B273)*(1/'CCS figures 3b table 1 9a'!C273+1/'IM CALIBRATION'!$D$5)^0.5</f>
        <v>7557.4827203602144</v>
      </c>
      <c r="G273" t="s">
        <v>28</v>
      </c>
      <c r="H273" s="56">
        <f>D273-0.001*'IM CALIBRATION'!$D$4*A273^0.5</f>
        <v>18.450738256509549</v>
      </c>
      <c r="I273" s="56">
        <f>H273^'IM CALIBRATION'!$Q$15*ABS(B273)*(1/'CCS figures 3b table 1 9a'!C273+1/'IM CALIBRATION'!$D$5)^0.5</f>
        <v>13.442916486679062</v>
      </c>
    </row>
    <row r="274" spans="1:10">
      <c r="A274" s="117">
        <v>8248</v>
      </c>
      <c r="B274" s="86">
        <v>23</v>
      </c>
      <c r="C274" s="116">
        <v>184000</v>
      </c>
      <c r="D274" s="1">
        <v>20.047999999999998</v>
      </c>
      <c r="E274" s="112">
        <f>I274*'IM CALIBRATION'!$Q$17</f>
        <v>7489.1291584159644</v>
      </c>
      <c r="F274" s="111">
        <f>(H274*'IM CALIBRATION'!$Q$32+'IM CALIBRATION'!$Q$33)*ABS(B274)*(1/'CCS figures 3b table 1 9a'!C274+1/'IM CALIBRATION'!$D$5)^0.5</f>
        <v>7458.5492186205056</v>
      </c>
      <c r="G274" t="s">
        <v>28</v>
      </c>
      <c r="H274" s="56">
        <f>D274-0.001*'IM CALIBRATION'!$D$4*A274^0.5</f>
        <v>19.905414954500831</v>
      </c>
      <c r="I274" s="56">
        <f>H274^'IM CALIBRATION'!$Q$15*ABS(B274)*(1/'CCS figures 3b table 1 9a'!C274+1/'IM CALIBRATION'!$D$5)^0.5</f>
        <v>13.252351842906064</v>
      </c>
    </row>
    <row r="275" spans="1:10">
      <c r="A275" s="117">
        <v>8600</v>
      </c>
      <c r="B275" s="50">
        <v>22</v>
      </c>
      <c r="C275" s="116">
        <v>184000</v>
      </c>
      <c r="D275" s="1">
        <v>21.687999999999999</v>
      </c>
      <c r="E275" s="112">
        <f>I275*'IM CALIBRATION'!$Q$17</f>
        <v>7377.6477195840826</v>
      </c>
      <c r="F275" s="111">
        <f>(H275*'IM CALIBRATION'!$Q$32+'IM CALIBRATION'!$Q$33)*ABS(B275)*(1/'CCS figures 3b table 1 9a'!C275+1/'IM CALIBRATION'!$D$5)^0.5</f>
        <v>7366.7258148199853</v>
      </c>
      <c r="G275" t="s">
        <v>28</v>
      </c>
      <c r="H275" s="56">
        <f>D275-0.001*'IM CALIBRATION'!$D$4*A275^0.5</f>
        <v>21.542404189620715</v>
      </c>
      <c r="I275" s="56">
        <f>H275^'IM CALIBRATION'!$Q$15*ABS(B275)*(1/'CCS figures 3b table 1 9a'!C275+1/'IM CALIBRATION'!$D$5)^0.5</f>
        <v>13.055080408523967</v>
      </c>
    </row>
    <row r="276" spans="1:10">
      <c r="A276" s="117">
        <v>6703</v>
      </c>
      <c r="B276" s="86">
        <v>20</v>
      </c>
      <c r="C276" s="116">
        <v>138000</v>
      </c>
      <c r="D276" s="1">
        <v>19.864999999999998</v>
      </c>
      <c r="E276" s="112">
        <f>I276*'IM CALIBRATION'!$Q$17</f>
        <v>6491.7953449115457</v>
      </c>
      <c r="F276" s="111">
        <f>(H276*'IM CALIBRATION'!$Q$32+'IM CALIBRATION'!$Q$33)*ABS(B276)*(1/'CCS figures 3b table 1 9a'!C276+1/'IM CALIBRATION'!$D$5)^0.5</f>
        <v>6464.0476576368001</v>
      </c>
      <c r="G276" t="s">
        <v>50</v>
      </c>
      <c r="H276" s="56">
        <f>D276-0.001*'IM CALIBRATION'!$D$4*A276^0.5</f>
        <v>19.736461193797357</v>
      </c>
      <c r="I276" s="56">
        <f>H276^'IM CALIBRATION'!$Q$15*ABS(B276)*(1/'CCS figures 3b table 1 9a'!C276+1/'IM CALIBRATION'!$D$5)^0.5</f>
        <v>11.487524675179214</v>
      </c>
    </row>
    <row r="277" spans="1:10">
      <c r="A277" s="117">
        <v>7062</v>
      </c>
      <c r="B277" s="86">
        <v>19</v>
      </c>
      <c r="C277" s="116">
        <v>138000</v>
      </c>
      <c r="D277" s="1">
        <v>18.407</v>
      </c>
      <c r="E277" s="112">
        <f>I277*'IM CALIBRATION'!$Q$17</f>
        <v>5992.8964697783422</v>
      </c>
      <c r="F277" s="111">
        <f>(H277*'IM CALIBRATION'!$Q$32+'IM CALIBRATION'!$Q$33)*ABS(B277)*(1/'CCS figures 3b table 1 9a'!C277+1/'IM CALIBRATION'!$D$5)^0.5</f>
        <v>5961.6134434975475</v>
      </c>
      <c r="G277" t="s">
        <v>50</v>
      </c>
      <c r="H277" s="56">
        <f>D277-0.001*'IM CALIBRATION'!$D$4*A277^0.5</f>
        <v>18.275063940486309</v>
      </c>
      <c r="I277" s="56">
        <f>H277^'IM CALIBRATION'!$Q$15*ABS(B277)*(1/'CCS figures 3b table 1 9a'!C277+1/'IM CALIBRATION'!$D$5)^0.5</f>
        <v>10.604700612802688</v>
      </c>
    </row>
    <row r="278" spans="1:10">
      <c r="A278" s="117">
        <v>9433</v>
      </c>
      <c r="B278" s="86">
        <v>29</v>
      </c>
      <c r="C278" s="116">
        <v>276000</v>
      </c>
      <c r="D278" s="1">
        <v>22.052</v>
      </c>
      <c r="E278" s="112">
        <f>I278*'IM CALIBRATION'!$Q$17</f>
        <v>9784.6059218547871</v>
      </c>
      <c r="F278" s="111">
        <f>(H278*'IM CALIBRATION'!$Q$32+'IM CALIBRATION'!$Q$33)*ABS(B278)*(1/'CCS figures 3b table 1 9a'!C278+1/'IM CALIBRATION'!$D$5)^0.5</f>
        <v>9777.2834526843999</v>
      </c>
      <c r="G278" t="s">
        <v>33</v>
      </c>
      <c r="H278" s="56">
        <f>D278-0.001*'IM CALIBRATION'!$D$4*A278^0.5</f>
        <v>21.899515896894133</v>
      </c>
      <c r="I278" s="56">
        <f>H278^'IM CALIBRATION'!$Q$15*ABS(B278)*(1/'CCS figures 3b table 1 9a'!C278+1/'IM CALIBRATION'!$D$5)^0.5</f>
        <v>17.314301513265441</v>
      </c>
    </row>
    <row r="279" spans="1:10" ht="15" thickBot="1">
      <c r="A279" s="200">
        <v>9769</v>
      </c>
      <c r="B279" s="201">
        <v>28</v>
      </c>
      <c r="C279" s="202">
        <v>276000</v>
      </c>
      <c r="D279" s="203"/>
      <c r="E279" s="197" t="e">
        <f>I279*'IM CALIBRATION'!$Q$17</f>
        <v>#NUM!</v>
      </c>
      <c r="F279" s="111">
        <f>(H279*'IM CALIBRATION'!$Q$32+'IM CALIBRATION'!$Q$33)*ABS(B279)*(1/'CCS figures 3b table 1 9a'!C279+1/'IM CALIBRATION'!$D$5)^0.5</f>
        <v>5454.2003472624674</v>
      </c>
      <c r="G279" t="s">
        <v>33</v>
      </c>
      <c r="H279" s="56">
        <f>D279-0.001*'IM CALIBRATION'!$D$4*A279^0.5</f>
        <v>-0.15517605517604835</v>
      </c>
      <c r="I279" s="56" t="e">
        <f>H279^'IM CALIBRATION'!$Q$15*ABS(B279)*(1/'CCS figures 3b table 1 9a'!C279+1/'IM CALIBRATION'!$D$5)^0.5</f>
        <v>#NUM!</v>
      </c>
    </row>
    <row r="280" spans="1:10" ht="15" thickTop="1">
      <c r="A280" s="204" t="s">
        <v>69</v>
      </c>
      <c r="B280" s="205" t="s">
        <v>70</v>
      </c>
      <c r="C280" s="205" t="s">
        <v>71</v>
      </c>
      <c r="D280" s="205" t="s">
        <v>73</v>
      </c>
      <c r="E280" s="197" t="e">
        <f>I280*'IM CALIBRATION'!$Q$17</f>
        <v>#VALUE!</v>
      </c>
      <c r="F280" s="111" t="e">
        <f>(H280*'IM CALIBRATION'!$Q$32+'IM CALIBRATION'!$Q$33)*ABS(B280)*(1/'CCS figures 3b table 1 9a'!C280+1/'IM CALIBRATION'!$D$5)^0.5</f>
        <v>#VALUE!</v>
      </c>
      <c r="H280" s="56" t="e">
        <f>D280-0.001*'IM CALIBRATION'!$D$4*A280^0.5</f>
        <v>#VALUE!</v>
      </c>
      <c r="I280" s="56" t="e">
        <f>H280^'IM CALIBRATION'!$Q$15*ABS(B280)*(1/'CCS figures 3b table 1 9a'!C280+1/'IM CALIBRATION'!$D$5)^0.5</f>
        <v>#VALUE!</v>
      </c>
    </row>
    <row r="281" spans="1:10">
      <c r="A281" s="115" t="s">
        <v>125</v>
      </c>
      <c r="B281" s="1"/>
      <c r="C281" s="1"/>
      <c r="D281" s="1"/>
      <c r="E281" s="197" t="e">
        <f>I281*'IM CALIBRATION'!$Q$17</f>
        <v>#VALUE!</v>
      </c>
      <c r="F281" s="111" t="e">
        <f>(H281*'IM CALIBRATION'!$Q$32+'IM CALIBRATION'!$Q$33)*ABS(B281)*(1/'CCS figures 3b table 1 9a'!C281+1/'IM CALIBRATION'!$D$5)^0.5</f>
        <v>#VALUE!</v>
      </c>
      <c r="H281" s="56" t="e">
        <f>D281-0.001*'IM CALIBRATION'!$D$4*A281^0.5</f>
        <v>#VALUE!</v>
      </c>
      <c r="I281" s="56" t="e">
        <f>H281^'IM CALIBRATION'!$Q$15*ABS(B281)*(1/'CCS figures 3b table 1 9a'!C281+1/'IM CALIBRATION'!$D$5)^0.5</f>
        <v>#VALUE!</v>
      </c>
    </row>
    <row r="282" spans="1:10">
      <c r="A282" s="206">
        <v>5492</v>
      </c>
      <c r="B282" s="207">
        <v>17</v>
      </c>
      <c r="C282" s="207">
        <v>94080</v>
      </c>
      <c r="D282" s="207">
        <v>1.0940000000000001</v>
      </c>
      <c r="E282" s="112">
        <f>I282*'IM CALIBRATION'!$Q$17</f>
        <v>1800.5882977978706</v>
      </c>
      <c r="F282" s="111">
        <f>(H282*'IM CALIBRATION'!$Q$32+'IM CALIBRATION'!$Q$33)*ABS(B282)*(1/'CCS figures 3b table 1 9a'!C282+1/'IM CALIBRATION'!$D$5)^0.5</f>
        <v>3436.1192793608411</v>
      </c>
      <c r="G282" t="s">
        <v>126</v>
      </c>
      <c r="H282" s="56">
        <f>D282-0.001*'IM CALIBRATION'!$D$4*A282^0.5</f>
        <v>0.97765039407028498</v>
      </c>
      <c r="I282" s="56">
        <f>H282^'IM CALIBRATION'!$Q$15*ABS(B282)*(1/'CCS figures 3b table 1 9a'!C282+1/'IM CALIBRATION'!$D$5)^0.5</f>
        <v>3.1862222084688674</v>
      </c>
      <c r="J282" s="208" t="s">
        <v>127</v>
      </c>
    </row>
    <row r="283" spans="1:10">
      <c r="A283" s="206">
        <v>5492</v>
      </c>
      <c r="B283" s="207">
        <v>17</v>
      </c>
      <c r="C283" s="207">
        <v>94080</v>
      </c>
      <c r="D283" s="207">
        <v>1.276</v>
      </c>
      <c r="E283" s="112">
        <f>I283*'IM CALIBRATION'!$Q$17</f>
        <v>1918.875606829987</v>
      </c>
      <c r="F283" s="111">
        <f>(H283*'IM CALIBRATION'!$Q$32+'IM CALIBRATION'!$Q$33)*ABS(B283)*(1/'CCS figures 3b table 1 9a'!C283+1/'IM CALIBRATION'!$D$5)^0.5</f>
        <v>3456.0918574071138</v>
      </c>
      <c r="G283" t="s">
        <v>126</v>
      </c>
      <c r="H283" s="56">
        <f>D283-0.001*'IM CALIBRATION'!$D$4*A283^0.5</f>
        <v>1.1596503940702849</v>
      </c>
      <c r="I283" s="56">
        <f>H283^'IM CALIBRATION'!$Q$15*ABS(B283)*(1/'CCS figures 3b table 1 9a'!C283+1/'IM CALIBRATION'!$D$5)^0.5</f>
        <v>3.395536937148981</v>
      </c>
    </row>
    <row r="284" spans="1:10">
      <c r="A284" s="206">
        <v>5492</v>
      </c>
      <c r="B284" s="207">
        <v>17</v>
      </c>
      <c r="C284" s="207">
        <v>94080</v>
      </c>
      <c r="D284" s="207">
        <v>1.458</v>
      </c>
      <c r="E284" s="112">
        <f>I284*'IM CALIBRATION'!$Q$17</f>
        <v>2026.014527324337</v>
      </c>
      <c r="F284" s="111">
        <f>(H284*'IM CALIBRATION'!$Q$32+'IM CALIBRATION'!$Q$33)*ABS(B284)*(1/'CCS figures 3b table 1 9a'!C284+1/'IM CALIBRATION'!$D$5)^0.5</f>
        <v>3476.0644354533856</v>
      </c>
      <c r="G284" t="s">
        <v>126</v>
      </c>
      <c r="H284" s="56">
        <f>D284-0.001*'IM CALIBRATION'!$D$4*A284^0.5</f>
        <v>1.3416503940702849</v>
      </c>
      <c r="I284" s="56">
        <f>H284^'IM CALIBRATION'!$Q$15*ABS(B284)*(1/'CCS figures 3b table 1 9a'!C284+1/'IM CALIBRATION'!$D$5)^0.5</f>
        <v>3.5851240894635739</v>
      </c>
    </row>
    <row r="285" spans="1:10">
      <c r="A285" s="206">
        <v>5492</v>
      </c>
      <c r="B285" s="207">
        <v>17</v>
      </c>
      <c r="C285" s="207">
        <v>94080</v>
      </c>
      <c r="D285" s="207">
        <v>1.64</v>
      </c>
      <c r="E285" s="112">
        <f>I285*'IM CALIBRATION'!$Q$17</f>
        <v>2124.379334325512</v>
      </c>
      <c r="F285" s="111">
        <f>(H285*'IM CALIBRATION'!$Q$32+'IM CALIBRATION'!$Q$33)*ABS(B285)*(1/'CCS figures 3b table 1 9a'!C285+1/'IM CALIBRATION'!$D$5)^0.5</f>
        <v>3496.0370134996583</v>
      </c>
      <c r="G285" t="s">
        <v>126</v>
      </c>
      <c r="H285" s="56">
        <f>D285-0.001*'IM CALIBRATION'!$D$4*A285^0.5</f>
        <v>1.5236503940702848</v>
      </c>
      <c r="I285" s="56">
        <f>H285^'IM CALIBRATION'!$Q$15*ABS(B285)*(1/'CCS figures 3b table 1 9a'!C285+1/'IM CALIBRATION'!$D$5)^0.5</f>
        <v>3.7591850521957002</v>
      </c>
    </row>
    <row r="286" spans="1:10">
      <c r="A286" s="206">
        <v>5492</v>
      </c>
      <c r="B286" s="207">
        <v>17</v>
      </c>
      <c r="C286" s="207">
        <v>94080</v>
      </c>
      <c r="D286" s="207">
        <v>1.8220000000000001</v>
      </c>
      <c r="E286" s="112">
        <f>I286*'IM CALIBRATION'!$Q$17</f>
        <v>2215.6213022946295</v>
      </c>
      <c r="F286" s="111">
        <f>(H286*'IM CALIBRATION'!$Q$32+'IM CALIBRATION'!$Q$33)*ABS(B286)*(1/'CCS figures 3b table 1 9a'!C286+1/'IM CALIBRATION'!$D$5)^0.5</f>
        <v>3516.0095915459297</v>
      </c>
      <c r="G286" t="s">
        <v>126</v>
      </c>
      <c r="H286" s="56">
        <f>D286-0.001*'IM CALIBRATION'!$D$4*A286^0.5</f>
        <v>1.705650394070285</v>
      </c>
      <c r="I286" s="56">
        <f>H286^'IM CALIBRATION'!$Q$15*ABS(B286)*(1/'CCS figures 3b table 1 9a'!C286+1/'IM CALIBRATION'!$D$5)^0.5</f>
        <v>3.9206418299850232</v>
      </c>
    </row>
    <row r="287" spans="1:10">
      <c r="A287" s="206">
        <v>5492</v>
      </c>
      <c r="B287" s="207">
        <v>17</v>
      </c>
      <c r="C287" s="207">
        <v>94080</v>
      </c>
      <c r="D287" s="207">
        <v>2.0049999999999999</v>
      </c>
      <c r="E287" s="112">
        <f>I287*'IM CALIBRATION'!$Q$17</f>
        <v>2301.3956394756437</v>
      </c>
      <c r="F287" s="111">
        <f>(H287*'IM CALIBRATION'!$Q$32+'IM CALIBRATION'!$Q$33)*ABS(B287)*(1/'CCS figures 3b table 1 9a'!C287+1/'IM CALIBRATION'!$D$5)^0.5</f>
        <v>3536.0919090320172</v>
      </c>
      <c r="G287" t="s">
        <v>126</v>
      </c>
      <c r="H287" s="56">
        <f>D287-0.001*'IM CALIBRATION'!$D$4*A287^0.5</f>
        <v>1.8886503940702848</v>
      </c>
      <c r="I287" s="56">
        <f>H287^'IM CALIBRATION'!$Q$15*ABS(B287)*(1/'CCS figures 3b table 1 9a'!C287+1/'IM CALIBRATION'!$D$5)^0.5</f>
        <v>4.0724233884773717</v>
      </c>
    </row>
    <row r="288" spans="1:10">
      <c r="A288" s="206">
        <v>5492</v>
      </c>
      <c r="B288" s="207">
        <v>17</v>
      </c>
      <c r="C288" s="207">
        <v>94080</v>
      </c>
      <c r="D288" s="207">
        <v>2.1869999999999998</v>
      </c>
      <c r="E288" s="112">
        <f>I288*'IM CALIBRATION'!$Q$17</f>
        <v>2381.6728986836401</v>
      </c>
      <c r="F288" s="111">
        <f>(H288*'IM CALIBRATION'!$Q$32+'IM CALIBRATION'!$Q$33)*ABS(B288)*(1/'CCS figures 3b table 1 9a'!C288+1/'IM CALIBRATION'!$D$5)^0.5</f>
        <v>3556.0644870782885</v>
      </c>
      <c r="G288" t="s">
        <v>126</v>
      </c>
      <c r="H288" s="56">
        <f>D288-0.001*'IM CALIBRATION'!$D$4*A288^0.5</f>
        <v>2.0706503940702845</v>
      </c>
      <c r="I288" s="56">
        <f>H288^'IM CALIBRATION'!$Q$15*ABS(B288)*(1/'CCS figures 3b table 1 9a'!C288+1/'IM CALIBRATION'!$D$5)^0.5</f>
        <v>4.2144776195508218</v>
      </c>
    </row>
    <row r="289" spans="1:9">
      <c r="A289" s="206">
        <v>5492</v>
      </c>
      <c r="B289" s="207">
        <v>17</v>
      </c>
      <c r="C289" s="207">
        <v>94080</v>
      </c>
      <c r="D289" s="207">
        <v>2.3690000000000002</v>
      </c>
      <c r="E289" s="112">
        <f>I289*'IM CALIBRATION'!$Q$17</f>
        <v>2457.6365634008021</v>
      </c>
      <c r="F289" s="111">
        <f>(H289*'IM CALIBRATION'!$Q$32+'IM CALIBRATION'!$Q$33)*ABS(B289)*(1/'CCS figures 3b table 1 9a'!C289+1/'IM CALIBRATION'!$D$5)^0.5</f>
        <v>3576.0370651245612</v>
      </c>
      <c r="G289" t="s">
        <v>126</v>
      </c>
      <c r="H289" s="56">
        <f>D289-0.001*'IM CALIBRATION'!$D$4*A289^0.5</f>
        <v>2.2526503940702849</v>
      </c>
      <c r="I289" s="56">
        <f>H289^'IM CALIBRATION'!$Q$15*ABS(B289)*(1/'CCS figures 3b table 1 9a'!C289+1/'IM CALIBRATION'!$D$5)^0.5</f>
        <v>4.3488987506081092</v>
      </c>
    </row>
    <row r="290" spans="1:9">
      <c r="A290" s="206">
        <v>5492</v>
      </c>
      <c r="B290" s="207">
        <v>17</v>
      </c>
      <c r="C290" s="207">
        <v>94080</v>
      </c>
      <c r="D290" s="207">
        <v>2.552</v>
      </c>
      <c r="E290" s="112">
        <f>I290*'IM CALIBRATION'!$Q$17</f>
        <v>2530.2280730851217</v>
      </c>
      <c r="F290" s="111">
        <f>(H290*'IM CALIBRATION'!$Q$32+'IM CALIBRATION'!$Q$33)*ABS(B290)*(1/'CCS figures 3b table 1 9a'!C290+1/'IM CALIBRATION'!$D$5)^0.5</f>
        <v>3596.1193826106478</v>
      </c>
      <c r="G290" t="s">
        <v>126</v>
      </c>
      <c r="H290" s="56">
        <f>D290-0.001*'IM CALIBRATION'!$D$4*A290^0.5</f>
        <v>2.4356503940702847</v>
      </c>
      <c r="I290" s="56">
        <f>H290^'IM CALIBRATION'!$Q$15*ABS(B290)*(1/'CCS figures 3b table 1 9a'!C290+1/'IM CALIBRATION'!$D$5)^0.5</f>
        <v>4.4773527012337651</v>
      </c>
    </row>
    <row r="291" spans="1:9">
      <c r="A291" s="206">
        <v>5492</v>
      </c>
      <c r="B291" s="207">
        <v>17</v>
      </c>
      <c r="C291" s="207">
        <v>94080</v>
      </c>
      <c r="D291" s="207">
        <v>2.734</v>
      </c>
      <c r="E291" s="112">
        <f>I291*'IM CALIBRATION'!$Q$17</f>
        <v>2599.1034992834443</v>
      </c>
      <c r="F291" s="111">
        <f>(H291*'IM CALIBRATION'!$Q$32+'IM CALIBRATION'!$Q$33)*ABS(B291)*(1/'CCS figures 3b table 1 9a'!C291+1/'IM CALIBRATION'!$D$5)^0.5</f>
        <v>3616.0919606569205</v>
      </c>
      <c r="G291" t="s">
        <v>126</v>
      </c>
      <c r="H291" s="56">
        <f>D291-0.001*'IM CALIBRATION'!$D$4*A291^0.5</f>
        <v>2.6176503940702847</v>
      </c>
      <c r="I291" s="56">
        <f>H291^'IM CALIBRATION'!$Q$15*ABS(B291)*(1/'CCS figures 3b table 1 9a'!C291+1/'IM CALIBRATION'!$D$5)^0.5</f>
        <v>4.599230874517044</v>
      </c>
    </row>
    <row r="292" spans="1:9">
      <c r="A292" s="206">
        <v>5492</v>
      </c>
      <c r="B292" s="207">
        <v>17</v>
      </c>
      <c r="C292" s="207">
        <v>94080</v>
      </c>
      <c r="D292" s="207">
        <v>2.9159999999999999</v>
      </c>
      <c r="E292" s="112">
        <f>I292*'IM CALIBRATION'!$Q$17</f>
        <v>2665.0363914450809</v>
      </c>
      <c r="F292" s="111">
        <f>(H292*'IM CALIBRATION'!$Q$32+'IM CALIBRATION'!$Q$33)*ABS(B292)*(1/'CCS figures 3b table 1 9a'!C292+1/'IM CALIBRATION'!$D$5)^0.5</f>
        <v>3636.0645387031918</v>
      </c>
      <c r="G292" t="s">
        <v>126</v>
      </c>
      <c r="H292" s="56">
        <f>D292-0.001*'IM CALIBRATION'!$D$4*A292^0.5</f>
        <v>2.7996503940702846</v>
      </c>
      <c r="I292" s="56">
        <f>H292^'IM CALIBRATION'!$Q$15*ABS(B292)*(1/'CCS figures 3b table 1 9a'!C292+1/'IM CALIBRATION'!$D$5)^0.5</f>
        <v>4.7159021010994424</v>
      </c>
    </row>
    <row r="293" spans="1:9">
      <c r="A293" s="206">
        <v>5492</v>
      </c>
      <c r="B293" s="207">
        <v>17</v>
      </c>
      <c r="C293" s="207">
        <v>94080</v>
      </c>
      <c r="D293" s="207">
        <v>3.0979999999999999</v>
      </c>
      <c r="E293" s="112">
        <f>I293*'IM CALIBRATION'!$Q$17</f>
        <v>2728.332209538436</v>
      </c>
      <c r="F293" s="111">
        <f>(H293*'IM CALIBRATION'!$Q$32+'IM CALIBRATION'!$Q$33)*ABS(B293)*(1/'CCS figures 3b table 1 9a'!C293+1/'IM CALIBRATION'!$D$5)^0.5</f>
        <v>3656.0371167494641</v>
      </c>
      <c r="G293" t="s">
        <v>126</v>
      </c>
      <c r="H293" s="56">
        <f>D293-0.001*'IM CALIBRATION'!$D$4*A293^0.5</f>
        <v>2.9816503940702845</v>
      </c>
      <c r="I293" s="56">
        <f>H293^'IM CALIBRATION'!$Q$15*ABS(B293)*(1/'CCS figures 3b table 1 9a'!C293+1/'IM CALIBRATION'!$D$5)^0.5</f>
        <v>4.827906906172819</v>
      </c>
    </row>
    <row r="294" spans="1:9">
      <c r="A294" s="206">
        <v>5492</v>
      </c>
      <c r="B294" s="207">
        <v>17</v>
      </c>
      <c r="C294" s="207">
        <v>94080</v>
      </c>
      <c r="D294" s="207">
        <v>3.28</v>
      </c>
      <c r="E294" s="112">
        <f>I294*'IM CALIBRATION'!$Q$17</f>
        <v>2789.2482686746575</v>
      </c>
      <c r="F294" s="111">
        <f>(H294*'IM CALIBRATION'!$Q$32+'IM CALIBRATION'!$Q$33)*ABS(B294)*(1/'CCS figures 3b table 1 9a'!C294+1/'IM CALIBRATION'!$D$5)^0.5</f>
        <v>3676.0096947957368</v>
      </c>
      <c r="G294" t="s">
        <v>126</v>
      </c>
      <c r="H294" s="56">
        <f>D294-0.001*'IM CALIBRATION'!$D$4*A294^0.5</f>
        <v>3.1636503940702845</v>
      </c>
      <c r="I294" s="56">
        <f>H294^'IM CALIBRATION'!$Q$15*ABS(B294)*(1/'CCS figures 3b table 1 9a'!C294+1/'IM CALIBRATION'!$D$5)^0.5</f>
        <v>4.935700620432546</v>
      </c>
    </row>
    <row r="295" spans="1:9">
      <c r="A295" s="206">
        <v>5492</v>
      </c>
      <c r="B295" s="207">
        <v>17</v>
      </c>
      <c r="C295" s="207">
        <v>94080</v>
      </c>
      <c r="D295" s="207">
        <v>3.4630000000000001</v>
      </c>
      <c r="E295" s="112">
        <f>I295*'IM CALIBRATION'!$Q$17</f>
        <v>2848.3208494323389</v>
      </c>
      <c r="F295" s="111">
        <f>(H295*'IM CALIBRATION'!$Q$32+'IM CALIBRATION'!$Q$33)*ABS(B295)*(1/'CCS figures 3b table 1 9a'!C295+1/'IM CALIBRATION'!$D$5)^0.5</f>
        <v>3696.0920122818229</v>
      </c>
      <c r="G295" t="s">
        <v>126</v>
      </c>
      <c r="H295" s="56">
        <f>D295-0.001*'IM CALIBRATION'!$D$4*A295^0.5</f>
        <v>3.3466503940702848</v>
      </c>
      <c r="I295" s="56">
        <f>H295^'IM CALIBRATION'!$Q$15*ABS(B295)*(1/'CCS figures 3b table 1 9a'!C295+1/'IM CALIBRATION'!$D$5)^0.5</f>
        <v>5.0402322165513738</v>
      </c>
    </row>
    <row r="296" spans="1:9">
      <c r="A296" s="206">
        <v>5492</v>
      </c>
      <c r="B296" s="207">
        <v>17</v>
      </c>
      <c r="C296" s="207">
        <v>94080</v>
      </c>
      <c r="D296" s="207">
        <v>3.645</v>
      </c>
      <c r="E296" s="112">
        <f>I296*'IM CALIBRATION'!$Q$17</f>
        <v>2905.0933741197514</v>
      </c>
      <c r="F296" s="111">
        <f>(H296*'IM CALIBRATION'!$Q$32+'IM CALIBRATION'!$Q$33)*ABS(B296)*(1/'CCS figures 3b table 1 9a'!C296+1/'IM CALIBRATION'!$D$5)^0.5</f>
        <v>3716.0645903280956</v>
      </c>
      <c r="G296" t="s">
        <v>126</v>
      </c>
      <c r="H296" s="56">
        <f>D296-0.001*'IM CALIBRATION'!$D$4*A296^0.5</f>
        <v>3.5286503940702847</v>
      </c>
      <c r="I296" s="56">
        <f>H296^'IM CALIBRATION'!$Q$15*ABS(B296)*(1/'CCS figures 3b table 1 9a'!C296+1/'IM CALIBRATION'!$D$5)^0.5</f>
        <v>5.1406937597098574</v>
      </c>
    </row>
    <row r="297" spans="1:9">
      <c r="A297" s="206">
        <v>5492</v>
      </c>
      <c r="B297" s="207">
        <v>17</v>
      </c>
      <c r="C297" s="207">
        <v>94080</v>
      </c>
      <c r="D297" s="207">
        <v>3.827</v>
      </c>
      <c r="E297" s="112">
        <f>I297*'IM CALIBRATION'!$Q$17</f>
        <v>2960.0573647064134</v>
      </c>
      <c r="F297" s="111">
        <f>(H297*'IM CALIBRATION'!$Q$32+'IM CALIBRATION'!$Q$33)*ABS(B297)*(1/'CCS figures 3b table 1 9a'!C297+1/'IM CALIBRATION'!$D$5)^0.5</f>
        <v>3736.0371683743674</v>
      </c>
      <c r="G297" t="s">
        <v>126</v>
      </c>
      <c r="H297" s="56">
        <f>D297-0.001*'IM CALIBRATION'!$D$4*A297^0.5</f>
        <v>3.7106503940702846</v>
      </c>
      <c r="I297" s="56">
        <f>H297^'IM CALIBRATION'!$Q$15*ABS(B297)*(1/'CCS figures 3b table 1 9a'!C297+1/'IM CALIBRATION'!$D$5)^0.5</f>
        <v>5.2379550202031515</v>
      </c>
    </row>
    <row r="298" spans="1:9">
      <c r="A298" s="206">
        <v>5492</v>
      </c>
      <c r="B298" s="207">
        <v>17</v>
      </c>
      <c r="C298" s="207">
        <v>94080</v>
      </c>
      <c r="D298" s="207">
        <v>4.01</v>
      </c>
      <c r="E298" s="112">
        <f>I298*'IM CALIBRATION'!$Q$17</f>
        <v>3013.6435686307454</v>
      </c>
      <c r="F298" s="111">
        <f>(H298*'IM CALIBRATION'!$Q$32+'IM CALIBRATION'!$Q$33)*ABS(B298)*(1/'CCS figures 3b table 1 9a'!C298+1/'IM CALIBRATION'!$D$5)^0.5</f>
        <v>3756.1194858604545</v>
      </c>
      <c r="G298" t="s">
        <v>126</v>
      </c>
      <c r="H298" s="56">
        <f>D298-0.001*'IM CALIBRATION'!$D$4*A298^0.5</f>
        <v>3.8936503940702845</v>
      </c>
      <c r="I298" s="56">
        <f>H298^'IM CALIBRATION'!$Q$15*ABS(B298)*(1/'CCS figures 3b table 1 9a'!C298+1/'IM CALIBRATION'!$D$5)^0.5</f>
        <v>5.332778225052401</v>
      </c>
    </row>
    <row r="299" spans="1:9">
      <c r="A299" s="206">
        <v>5492</v>
      </c>
      <c r="B299" s="207">
        <v>17</v>
      </c>
      <c r="C299" s="207">
        <v>94080</v>
      </c>
      <c r="D299" s="207">
        <v>4.1920000000000002</v>
      </c>
      <c r="E299" s="112">
        <f>I299*'IM CALIBRATION'!$Q$17</f>
        <v>3065.3919033850807</v>
      </c>
      <c r="F299" s="111">
        <f>(H299*'IM CALIBRATION'!$Q$32+'IM CALIBRATION'!$Q$33)*ABS(B299)*(1/'CCS figures 3b table 1 9a'!C299+1/'IM CALIBRATION'!$D$5)^0.5</f>
        <v>3776.0920639067263</v>
      </c>
      <c r="G299" t="s">
        <v>126</v>
      </c>
      <c r="H299" s="56">
        <f>D299-0.001*'IM CALIBRATION'!$D$4*A299^0.5</f>
        <v>4.0756503940702853</v>
      </c>
      <c r="I299" s="56">
        <f>H299^'IM CALIBRATION'!$Q$15*ABS(B299)*(1/'CCS figures 3b table 1 9a'!C299+1/'IM CALIBRATION'!$D$5)^0.5</f>
        <v>5.424349237508272</v>
      </c>
    </row>
    <row r="300" spans="1:9">
      <c r="A300" s="206">
        <v>5492</v>
      </c>
      <c r="B300" s="207">
        <v>17</v>
      </c>
      <c r="C300" s="207">
        <v>94080</v>
      </c>
      <c r="D300" s="207">
        <v>4.3739999999999997</v>
      </c>
      <c r="E300" s="112">
        <f>I300*'IM CALIBRATION'!$Q$17</f>
        <v>3115.7101171896852</v>
      </c>
      <c r="F300" s="111">
        <f>(H300*'IM CALIBRATION'!$Q$32+'IM CALIBRATION'!$Q$33)*ABS(B300)*(1/'CCS figures 3b table 1 9a'!C300+1/'IM CALIBRATION'!$D$5)^0.5</f>
        <v>3796.064641952999</v>
      </c>
      <c r="G300" t="s">
        <v>126</v>
      </c>
      <c r="H300" s="56">
        <f>D300-0.001*'IM CALIBRATION'!$D$4*A300^0.5</f>
        <v>4.2576503940702848</v>
      </c>
      <c r="I300" s="56">
        <f>H300^'IM CALIBRATION'!$Q$15*ABS(B300)*(1/'CCS figures 3b table 1 9a'!C300+1/'IM CALIBRATION'!$D$5)^0.5</f>
        <v>5.513389586438004</v>
      </c>
    </row>
    <row r="301" spans="1:9">
      <c r="A301" s="206">
        <v>5492</v>
      </c>
      <c r="B301" s="207">
        <v>17</v>
      </c>
      <c r="C301" s="207">
        <v>94080</v>
      </c>
      <c r="D301" s="207">
        <v>4.556</v>
      </c>
      <c r="E301" s="112">
        <f>I301*'IM CALIBRATION'!$Q$17</f>
        <v>3164.6964304214957</v>
      </c>
      <c r="F301" s="111">
        <f>(H301*'IM CALIBRATION'!$Q$32+'IM CALIBRATION'!$Q$33)*ABS(B301)*(1/'CCS figures 3b table 1 9a'!C301+1/'IM CALIBRATION'!$D$5)^0.5</f>
        <v>3816.0372199992707</v>
      </c>
      <c r="G301" t="s">
        <v>126</v>
      </c>
      <c r="H301" s="56">
        <f>D301-0.001*'IM CALIBRATION'!$D$4*A301^0.5</f>
        <v>4.4396503940702852</v>
      </c>
      <c r="I301" s="56">
        <f>H301^'IM CALIBRATION'!$Q$15*ABS(B301)*(1/'CCS figures 3b table 1 9a'!C301+1/'IM CALIBRATION'!$D$5)^0.5</f>
        <v>5.6000730772288172</v>
      </c>
    </row>
    <row r="302" spans="1:9">
      <c r="A302" s="206">
        <v>5492</v>
      </c>
      <c r="B302" s="207">
        <v>17</v>
      </c>
      <c r="C302" s="207">
        <v>94080</v>
      </c>
      <c r="D302" s="207">
        <v>4.7389999999999999</v>
      </c>
      <c r="E302" s="112">
        <f>I302*'IM CALIBRATION'!$Q$17</f>
        <v>3212.6976436628861</v>
      </c>
      <c r="F302" s="111">
        <f>(H302*'IM CALIBRATION'!$Q$32+'IM CALIBRATION'!$Q$33)*ABS(B302)*(1/'CCS figures 3b table 1 9a'!C302+1/'IM CALIBRATION'!$D$5)^0.5</f>
        <v>3836.1195374853578</v>
      </c>
      <c r="G302" t="s">
        <v>126</v>
      </c>
      <c r="H302" s="56">
        <f>D302-0.001*'IM CALIBRATION'!$D$4*A302^0.5</f>
        <v>4.622650394070285</v>
      </c>
      <c r="I302" s="56">
        <f>H302^'IM CALIBRATION'!$Q$15*ABS(B302)*(1/'CCS figures 3b table 1 9a'!C302+1/'IM CALIBRATION'!$D$5)^0.5</f>
        <v>5.6850133891536574</v>
      </c>
    </row>
    <row r="303" spans="1:9">
      <c r="A303" s="206">
        <v>5492</v>
      </c>
      <c r="B303" s="207">
        <v>17</v>
      </c>
      <c r="C303" s="207">
        <v>94080</v>
      </c>
      <c r="D303" s="207">
        <v>4.9210000000000003</v>
      </c>
      <c r="E303" s="112">
        <f>I303*'IM CALIBRATION'!$Q$17</f>
        <v>3259.2682847656274</v>
      </c>
      <c r="F303" s="111">
        <f>(H303*'IM CALIBRATION'!$Q$32+'IM CALIBRATION'!$Q$33)*ABS(B303)*(1/'CCS figures 3b table 1 9a'!C303+1/'IM CALIBRATION'!$D$5)^0.5</f>
        <v>3856.0921155316305</v>
      </c>
      <c r="G303" t="s">
        <v>126</v>
      </c>
      <c r="H303" s="56">
        <f>D303-0.001*'IM CALIBRATION'!$D$4*A303^0.5</f>
        <v>4.8046503940702854</v>
      </c>
      <c r="I303" s="56">
        <f>H303^'IM CALIBRATION'!$Q$15*ABS(B303)*(1/'CCS figures 3b table 1 9a'!C303+1/'IM CALIBRATION'!$D$5)^0.5</f>
        <v>5.7674222391532171</v>
      </c>
    </row>
    <row r="304" spans="1:9">
      <c r="A304" s="206">
        <v>5492</v>
      </c>
      <c r="B304" s="207">
        <v>17</v>
      </c>
      <c r="C304" s="207">
        <v>94080</v>
      </c>
      <c r="D304" s="207">
        <v>5.1029999999999998</v>
      </c>
      <c r="E304" s="112">
        <f>I304*'IM CALIBRATION'!$Q$17</f>
        <v>3304.7449934495294</v>
      </c>
      <c r="F304" s="111">
        <f>(H304*'IM CALIBRATION'!$Q$32+'IM CALIBRATION'!$Q$33)*ABS(B304)*(1/'CCS figures 3b table 1 9a'!C304+1/'IM CALIBRATION'!$D$5)^0.5</f>
        <v>3876.0646935779023</v>
      </c>
      <c r="G304" t="s">
        <v>126</v>
      </c>
      <c r="H304" s="56">
        <f>D304-0.001*'IM CALIBRATION'!$D$4*A304^0.5</f>
        <v>4.9866503940702849</v>
      </c>
      <c r="I304" s="56">
        <f>H304^'IM CALIBRATION'!$Q$15*ABS(B304)*(1/'CCS figures 3b table 1 9a'!C304+1/'IM CALIBRATION'!$D$5)^0.5</f>
        <v>5.8478953263958307</v>
      </c>
    </row>
    <row r="305" spans="1:9">
      <c r="A305" s="206">
        <v>5492</v>
      </c>
      <c r="B305" s="207">
        <v>17</v>
      </c>
      <c r="C305" s="207">
        <v>94080</v>
      </c>
      <c r="D305" s="207">
        <v>5.2850000000000001</v>
      </c>
      <c r="E305" s="112">
        <f>I305*'IM CALIBRATION'!$Q$17</f>
        <v>3349.1920319218511</v>
      </c>
      <c r="F305" s="111">
        <f>(H305*'IM CALIBRATION'!$Q$32+'IM CALIBRATION'!$Q$33)*ABS(B305)*(1/'CCS figures 3b table 1 9a'!C305+1/'IM CALIBRATION'!$D$5)^0.5</f>
        <v>3896.037271624175</v>
      </c>
      <c r="G305" t="s">
        <v>126</v>
      </c>
      <c r="H305" s="56">
        <f>D305-0.001*'IM CALIBRATION'!$D$4*A305^0.5</f>
        <v>5.1686503940702853</v>
      </c>
      <c r="I305" s="56">
        <f>H305^'IM CALIBRATION'!$Q$15*ABS(B305)*(1/'CCS figures 3b table 1 9a'!C305+1/'IM CALIBRATION'!$D$5)^0.5</f>
        <v>5.9265463657557893</v>
      </c>
    </row>
    <row r="306" spans="1:9">
      <c r="A306" s="206">
        <v>5492</v>
      </c>
      <c r="B306" s="207">
        <v>17</v>
      </c>
      <c r="C306" s="207">
        <v>94080</v>
      </c>
      <c r="D306" s="207">
        <v>5.468</v>
      </c>
      <c r="E306" s="112">
        <f>I306*'IM CALIBRATION'!$Q$17</f>
        <v>3392.9040742424918</v>
      </c>
      <c r="F306" s="111">
        <f>(H306*'IM CALIBRATION'!$Q$32+'IM CALIBRATION'!$Q$33)*ABS(B306)*(1/'CCS figures 3b table 1 9a'!C306+1/'IM CALIBRATION'!$D$5)^0.5</f>
        <v>3916.1195891102611</v>
      </c>
      <c r="G306" t="s">
        <v>126</v>
      </c>
      <c r="H306" s="56">
        <f>D306-0.001*'IM CALIBRATION'!$D$4*A306^0.5</f>
        <v>5.3516503940702851</v>
      </c>
      <c r="I306" s="56">
        <f>H306^'IM CALIBRATION'!$Q$15*ABS(B306)*(1/'CCS figures 3b table 1 9a'!C306+1/'IM CALIBRATION'!$D$5)^0.5</f>
        <v>6.0038967962733549</v>
      </c>
    </row>
    <row r="307" spans="1:9">
      <c r="A307" s="206">
        <v>5492</v>
      </c>
      <c r="B307" s="207">
        <v>17</v>
      </c>
      <c r="C307" s="207">
        <v>94080</v>
      </c>
      <c r="D307" s="207">
        <v>5.65</v>
      </c>
      <c r="E307" s="112">
        <f>I307*'IM CALIBRATION'!$Q$17</f>
        <v>3435.4568383705296</v>
      </c>
      <c r="F307" s="111">
        <f>(H307*'IM CALIBRATION'!$Q$32+'IM CALIBRATION'!$Q$33)*ABS(B307)*(1/'CCS figures 3b table 1 9a'!C307+1/'IM CALIBRATION'!$D$5)^0.5</f>
        <v>3936.0921671565338</v>
      </c>
      <c r="G307" t="s">
        <v>126</v>
      </c>
      <c r="H307" s="56">
        <f>D307-0.001*'IM CALIBRATION'!$D$4*A307^0.5</f>
        <v>5.5336503940702855</v>
      </c>
      <c r="I307" s="56">
        <f>H307^'IM CALIBRATION'!$Q$15*ABS(B307)*(1/'CCS figures 3b table 1 9a'!C307+1/'IM CALIBRATION'!$D$5)^0.5</f>
        <v>6.07919583173988</v>
      </c>
    </row>
    <row r="308" spans="1:9">
      <c r="A308" s="206">
        <v>5492</v>
      </c>
      <c r="B308" s="207">
        <v>17</v>
      </c>
      <c r="C308" s="207">
        <v>94080</v>
      </c>
      <c r="D308" s="207">
        <v>5.8319999999999999</v>
      </c>
      <c r="E308" s="112">
        <f>I308*'IM CALIBRATION'!$Q$17</f>
        <v>3477.140441301879</v>
      </c>
      <c r="F308" s="111">
        <f>(H308*'IM CALIBRATION'!$Q$32+'IM CALIBRATION'!$Q$33)*ABS(B308)*(1/'CCS figures 3b table 1 9a'!C308+1/'IM CALIBRATION'!$D$5)^0.5</f>
        <v>3956.0647452028056</v>
      </c>
      <c r="G308" t="s">
        <v>126</v>
      </c>
      <c r="H308" s="56">
        <f>D308-0.001*'IM CALIBRATION'!$D$4*A308^0.5</f>
        <v>5.715650394070285</v>
      </c>
      <c r="I308" s="56">
        <f>H308^'IM CALIBRATION'!$Q$15*ABS(B308)*(1/'CCS figures 3b table 1 9a'!C308+1/'IM CALIBRATION'!$D$5)^0.5</f>
        <v>6.1529568472653589</v>
      </c>
    </row>
    <row r="309" spans="1:9">
      <c r="A309" s="206">
        <v>5492</v>
      </c>
      <c r="B309" s="207">
        <v>17</v>
      </c>
      <c r="C309" s="207">
        <v>94080</v>
      </c>
      <c r="D309" s="207">
        <v>6.0140000000000002</v>
      </c>
      <c r="E309" s="112">
        <f>I309*'IM CALIBRATION'!$Q$17</f>
        <v>3517.9994891211795</v>
      </c>
      <c r="F309" s="111">
        <f>(H309*'IM CALIBRATION'!$Q$32+'IM CALIBRATION'!$Q$33)*ABS(B309)*(1/'CCS figures 3b table 1 9a'!C309+1/'IM CALIBRATION'!$D$5)^0.5</f>
        <v>3976.0373232490783</v>
      </c>
      <c r="G309" t="s">
        <v>126</v>
      </c>
      <c r="H309" s="56">
        <f>D309-0.001*'IM CALIBRATION'!$D$4*A309^0.5</f>
        <v>5.8976503940702854</v>
      </c>
      <c r="I309" s="56">
        <f>H309^'IM CALIBRATION'!$Q$15*ABS(B309)*(1/'CCS figures 3b table 1 9a'!C309+1/'IM CALIBRATION'!$D$5)^0.5</f>
        <v>6.2252587753285171</v>
      </c>
    </row>
    <row r="310" spans="1:9">
      <c r="A310" s="206">
        <v>5492</v>
      </c>
      <c r="B310" s="207">
        <v>17</v>
      </c>
      <c r="C310" s="207">
        <v>94080</v>
      </c>
      <c r="D310" s="207">
        <v>6.1959999999999997</v>
      </c>
      <c r="E310" s="112">
        <f>I310*'IM CALIBRATION'!$Q$17</f>
        <v>3558.0750045547052</v>
      </c>
      <c r="F310" s="111">
        <f>(H310*'IM CALIBRATION'!$Q$32+'IM CALIBRATION'!$Q$33)*ABS(B310)*(1/'CCS figures 3b table 1 9a'!C310+1/'IM CALIBRATION'!$D$5)^0.5</f>
        <v>3996.0099012953501</v>
      </c>
      <c r="G310" t="s">
        <v>126</v>
      </c>
      <c r="H310" s="56">
        <f>D310-0.001*'IM CALIBRATION'!$D$4*A310^0.5</f>
        <v>6.0796503940702848</v>
      </c>
      <c r="I310" s="56">
        <f>H310^'IM CALIBRATION'!$Q$15*ABS(B310)*(1/'CCS figures 3b table 1 9a'!C310+1/'IM CALIBRATION'!$D$5)^0.5</f>
        <v>6.2961742074938272</v>
      </c>
    </row>
    <row r="311" spans="1:9">
      <c r="A311" s="206">
        <v>5492</v>
      </c>
      <c r="B311" s="207">
        <v>17</v>
      </c>
      <c r="C311" s="207">
        <v>94080</v>
      </c>
      <c r="D311" s="207">
        <v>6.3789999999999996</v>
      </c>
      <c r="E311" s="112">
        <f>I311*'IM CALIBRATION'!$Q$17</f>
        <v>3597.6189163824411</v>
      </c>
      <c r="F311" s="111">
        <f>(H311*'IM CALIBRATION'!$Q$32+'IM CALIBRATION'!$Q$33)*ABS(B311)*(1/'CCS figures 3b table 1 9a'!C311+1/'IM CALIBRATION'!$D$5)^0.5</f>
        <v>4016.0922187814372</v>
      </c>
      <c r="G311" t="s">
        <v>126</v>
      </c>
      <c r="H311" s="56">
        <f>D311-0.001*'IM CALIBRATION'!$D$4*A311^0.5</f>
        <v>6.2626503940702847</v>
      </c>
      <c r="I311" s="56">
        <f>H311^'IM CALIBRATION'!$Q$15*ABS(B311)*(1/'CCS figures 3b table 1 9a'!C311+1/'IM CALIBRATION'!$D$5)^0.5</f>
        <v>6.3661489431007174</v>
      </c>
    </row>
    <row r="312" spans="1:9">
      <c r="A312" s="206">
        <v>5492</v>
      </c>
      <c r="B312" s="207">
        <v>17</v>
      </c>
      <c r="C312" s="207">
        <v>94080</v>
      </c>
      <c r="D312" s="207">
        <v>6.5609999999999999</v>
      </c>
      <c r="E312" s="112">
        <f>I312*'IM CALIBRATION'!$Q$17</f>
        <v>3636.2341652457758</v>
      </c>
      <c r="F312" s="111">
        <f>(H312*'IM CALIBRATION'!$Q$32+'IM CALIBRATION'!$Q$33)*ABS(B312)*(1/'CCS figures 3b table 1 9a'!C312+1/'IM CALIBRATION'!$D$5)^0.5</f>
        <v>4036.064796827709</v>
      </c>
      <c r="G312" t="s">
        <v>126</v>
      </c>
      <c r="H312" s="56">
        <f>D312-0.001*'IM CALIBRATION'!$D$4*A312^0.5</f>
        <v>6.4446503940702851</v>
      </c>
      <c r="I312" s="56">
        <f>H312^'IM CALIBRATION'!$Q$15*ABS(B312)*(1/'CCS figures 3b table 1 9a'!C312+1/'IM CALIBRATION'!$D$5)^0.5</f>
        <v>6.4344803677047677</v>
      </c>
    </row>
    <row r="313" spans="1:9">
      <c r="A313" s="206">
        <v>5492</v>
      </c>
      <c r="B313" s="207">
        <v>17</v>
      </c>
      <c r="C313" s="207">
        <v>94080</v>
      </c>
      <c r="D313" s="207">
        <v>6.7430000000000003</v>
      </c>
      <c r="E313" s="112">
        <f>I313*'IM CALIBRATION'!$Q$17</f>
        <v>3674.1712288009317</v>
      </c>
      <c r="F313" s="111">
        <f>(H313*'IM CALIBRATION'!$Q$32+'IM CALIBRATION'!$Q$33)*ABS(B313)*(1/'CCS figures 3b table 1 9a'!C313+1/'IM CALIBRATION'!$D$5)^0.5</f>
        <v>4056.0373748739817</v>
      </c>
      <c r="G313" t="s">
        <v>126</v>
      </c>
      <c r="H313" s="56">
        <f>D313-0.001*'IM CALIBRATION'!$D$4*A313^0.5</f>
        <v>6.6266503940702854</v>
      </c>
      <c r="I313" s="56">
        <f>H313^'IM CALIBRATION'!$Q$15*ABS(B313)*(1/'CCS figures 3b table 1 9a'!C313+1/'IM CALIBRATION'!$D$5)^0.5</f>
        <v>6.5016117128164534</v>
      </c>
    </row>
    <row r="314" spans="1:9">
      <c r="A314" s="206">
        <v>5492</v>
      </c>
      <c r="B314" s="207">
        <v>17</v>
      </c>
      <c r="C314" s="207">
        <v>94080</v>
      </c>
      <c r="D314" s="207">
        <v>6.9249999999999998</v>
      </c>
      <c r="E314" s="112">
        <f>I314*'IM CALIBRATION'!$Q$17</f>
        <v>3711.4601657574135</v>
      </c>
      <c r="F314" s="111">
        <f>(H314*'IM CALIBRATION'!$Q$32+'IM CALIBRATION'!$Q$33)*ABS(B314)*(1/'CCS figures 3b table 1 9a'!C314+1/'IM CALIBRATION'!$D$5)^0.5</f>
        <v>4076.0099529202535</v>
      </c>
      <c r="G314" t="s">
        <v>126</v>
      </c>
      <c r="H314" s="56">
        <f>D314-0.001*'IM CALIBRATION'!$D$4*A314^0.5</f>
        <v>6.8086503940702849</v>
      </c>
      <c r="I314" s="56">
        <f>H314^'IM CALIBRATION'!$Q$15*ABS(B314)*(1/'CCS figures 3b table 1 9a'!C314+1/'IM CALIBRATION'!$D$5)^0.5</f>
        <v>6.5675961686780431</v>
      </c>
    </row>
    <row r="315" spans="1:9">
      <c r="A315" s="206">
        <v>5492</v>
      </c>
      <c r="B315" s="207">
        <v>17</v>
      </c>
      <c r="C315" s="207">
        <v>94080</v>
      </c>
      <c r="D315" s="207">
        <v>7.1079999999999997</v>
      </c>
      <c r="E315" s="112">
        <f>I315*'IM CALIBRATION'!$Q$17</f>
        <v>3748.3287533635016</v>
      </c>
      <c r="F315" s="111">
        <f>(H315*'IM CALIBRATION'!$Q$32+'IM CALIBRATION'!$Q$33)*ABS(B315)*(1/'CCS figures 3b table 1 9a'!C315+1/'IM CALIBRATION'!$D$5)^0.5</f>
        <v>4096.0922704063405</v>
      </c>
      <c r="G315" t="s">
        <v>126</v>
      </c>
      <c r="H315" s="56">
        <f>D315-0.001*'IM CALIBRATION'!$D$4*A315^0.5</f>
        <v>6.9916503940702848</v>
      </c>
      <c r="I315" s="56">
        <f>H315^'IM CALIBRATION'!$Q$15*ABS(B315)*(1/'CCS figures 3b table 1 9a'!C315+1/'IM CALIBRATION'!$D$5)^0.5</f>
        <v>6.6328367974042575</v>
      </c>
    </row>
    <row r="316" spans="1:9">
      <c r="A316" s="206">
        <v>5492</v>
      </c>
      <c r="B316" s="207">
        <v>17</v>
      </c>
      <c r="C316" s="207">
        <v>94080</v>
      </c>
      <c r="D316" s="207">
        <v>7.29</v>
      </c>
      <c r="E316" s="112">
        <f>I316*'IM CALIBRATION'!$Q$17</f>
        <v>3784.4002375650243</v>
      </c>
      <c r="F316" s="111">
        <f>(H316*'IM CALIBRATION'!$Q$32+'IM CALIBRATION'!$Q$33)*ABS(B316)*(1/'CCS figures 3b table 1 9a'!C316+1/'IM CALIBRATION'!$D$5)^0.5</f>
        <v>4116.0648484526128</v>
      </c>
      <c r="G316" t="s">
        <v>126</v>
      </c>
      <c r="H316" s="56">
        <f>D316-0.001*'IM CALIBRATION'!$D$4*A316^0.5</f>
        <v>7.1736503940702852</v>
      </c>
      <c r="I316" s="56">
        <f>H316^'IM CALIBRATION'!$Q$15*ABS(B316)*(1/'CCS figures 3b table 1 9a'!C316+1/'IM CALIBRATION'!$D$5)^0.5</f>
        <v>6.6966669157027541</v>
      </c>
    </row>
    <row r="317" spans="1:9">
      <c r="A317" s="206">
        <v>5492</v>
      </c>
      <c r="B317" s="207">
        <v>17</v>
      </c>
      <c r="C317" s="207">
        <v>94080</v>
      </c>
      <c r="D317" s="207">
        <v>7.4720000000000004</v>
      </c>
      <c r="E317" s="112">
        <f>I317*'IM CALIBRATION'!$Q$17</f>
        <v>3819.9020980197597</v>
      </c>
      <c r="F317" s="111">
        <f>(H317*'IM CALIBRATION'!$Q$32+'IM CALIBRATION'!$Q$33)*ABS(B317)*(1/'CCS figures 3b table 1 9a'!C317+1/'IM CALIBRATION'!$D$5)^0.5</f>
        <v>4136.037426498885</v>
      </c>
      <c r="G317" t="s">
        <v>126</v>
      </c>
      <c r="H317" s="56">
        <f>D317-0.001*'IM CALIBRATION'!$D$4*A317^0.5</f>
        <v>7.3556503940702855</v>
      </c>
      <c r="I317" s="56">
        <f>H317^'IM CALIBRATION'!$Q$15*ABS(B317)*(1/'CCS figures 3b table 1 9a'!C317+1/'IM CALIBRATION'!$D$5)^0.5</f>
        <v>6.7594890590884367</v>
      </c>
    </row>
    <row r="318" spans="1:9">
      <c r="A318" s="206">
        <v>5492</v>
      </c>
      <c r="B318" s="207">
        <v>17</v>
      </c>
      <c r="C318" s="207">
        <v>94080</v>
      </c>
      <c r="D318" s="207">
        <v>7.6550000000000002</v>
      </c>
      <c r="E318" s="112">
        <f>I318*'IM CALIBRATION'!$Q$17</f>
        <v>3855.0476876939247</v>
      </c>
      <c r="F318" s="111">
        <f>(H318*'IM CALIBRATION'!$Q$32+'IM CALIBRATION'!$Q$33)*ABS(B318)*(1/'CCS figures 3b table 1 9a'!C318+1/'IM CALIBRATION'!$D$5)^0.5</f>
        <v>4156.119743984972</v>
      </c>
      <c r="G318" t="s">
        <v>126</v>
      </c>
      <c r="H318" s="56">
        <f>D318-0.001*'IM CALIBRATION'!$D$4*A318^0.5</f>
        <v>7.5386503940702854</v>
      </c>
      <c r="I318" s="56">
        <f>H318^'IM CALIBRATION'!$Q$15*ABS(B318)*(1/'CCS figures 3b table 1 9a'!C318+1/'IM CALIBRATION'!$D$5)^0.5</f>
        <v>6.8216807652583107</v>
      </c>
    </row>
    <row r="319" spans="1:9">
      <c r="A319" s="206">
        <v>5492</v>
      </c>
      <c r="B319" s="207">
        <v>17</v>
      </c>
      <c r="C319" s="207">
        <v>94080</v>
      </c>
      <c r="D319" s="207">
        <v>7.8369999999999997</v>
      </c>
      <c r="E319" s="112">
        <f>I319*'IM CALIBRATION'!$Q$17</f>
        <v>3889.4743254352052</v>
      </c>
      <c r="F319" s="111">
        <f>(H319*'IM CALIBRATION'!$Q$32+'IM CALIBRATION'!$Q$33)*ABS(B319)*(1/'CCS figures 3b table 1 9a'!C319+1/'IM CALIBRATION'!$D$5)^0.5</f>
        <v>4176.0923220312434</v>
      </c>
      <c r="G319" t="s">
        <v>126</v>
      </c>
      <c r="H319" s="56">
        <f>D319-0.001*'IM CALIBRATION'!$D$4*A319^0.5</f>
        <v>7.7206503940702849</v>
      </c>
      <c r="I319" s="56">
        <f>H319^'IM CALIBRATION'!$Q$15*ABS(B319)*(1/'CCS figures 3b table 1 9a'!C319+1/'IM CALIBRATION'!$D$5)^0.5</f>
        <v>6.8826002535546262</v>
      </c>
    </row>
    <row r="320" spans="1:9">
      <c r="A320" s="206">
        <v>5492</v>
      </c>
      <c r="B320" s="207">
        <v>17</v>
      </c>
      <c r="C320" s="207">
        <v>94080</v>
      </c>
      <c r="D320" s="207">
        <v>8.0190000000000001</v>
      </c>
      <c r="E320" s="112">
        <f>I320*'IM CALIBRATION'!$Q$17</f>
        <v>3923.3955565218948</v>
      </c>
      <c r="F320" s="111">
        <f>(H320*'IM CALIBRATION'!$Q$32+'IM CALIBRATION'!$Q$33)*ABS(B320)*(1/'CCS figures 3b table 1 9a'!C320+1/'IM CALIBRATION'!$D$5)^0.5</f>
        <v>4196.0649000775165</v>
      </c>
      <c r="G320" t="s">
        <v>126</v>
      </c>
      <c r="H320" s="56">
        <f>D320-0.001*'IM CALIBRATION'!$D$4*A320^0.5</f>
        <v>7.9026503940702852</v>
      </c>
      <c r="I320" s="56">
        <f>H320^'IM CALIBRATION'!$Q$15*ABS(B320)*(1/'CCS figures 3b table 1 9a'!C320+1/'IM CALIBRATION'!$D$5)^0.5</f>
        <v>6.9426254019792815</v>
      </c>
    </row>
    <row r="321" spans="1:9">
      <c r="A321" s="206">
        <v>5492</v>
      </c>
      <c r="B321" s="207">
        <v>17</v>
      </c>
      <c r="C321" s="207">
        <v>94080</v>
      </c>
      <c r="D321" s="207">
        <v>8.2010000000000005</v>
      </c>
      <c r="E321" s="112">
        <f>I321*'IM CALIBRATION'!$Q$17</f>
        <v>3956.8301894495849</v>
      </c>
      <c r="F321" s="111">
        <f>(H321*'IM CALIBRATION'!$Q$32+'IM CALIBRATION'!$Q$33)*ABS(B321)*(1/'CCS figures 3b table 1 9a'!C321+1/'IM CALIBRATION'!$D$5)^0.5</f>
        <v>4216.0374781237879</v>
      </c>
      <c r="G321" t="s">
        <v>126</v>
      </c>
      <c r="H321" s="56">
        <f>D321-0.001*'IM CALIBRATION'!$D$4*A321^0.5</f>
        <v>8.0846503940702856</v>
      </c>
      <c r="I321" s="56">
        <f>H321^'IM CALIBRATION'!$Q$15*ABS(B321)*(1/'CCS figures 3b table 1 9a'!C321+1/'IM CALIBRATION'!$D$5)^0.5</f>
        <v>7.0017894930135824</v>
      </c>
    </row>
    <row r="322" spans="1:9">
      <c r="A322" s="206">
        <v>5492</v>
      </c>
      <c r="B322" s="207">
        <v>17</v>
      </c>
      <c r="C322" s="207">
        <v>94080</v>
      </c>
      <c r="D322" s="207">
        <v>8.3840000000000003</v>
      </c>
      <c r="E322" s="112">
        <f>I322*'IM CALIBRATION'!$Q$17</f>
        <v>3989.9757942784922</v>
      </c>
      <c r="F322" s="111">
        <f>(H322*'IM CALIBRATION'!$Q$32+'IM CALIBRATION'!$Q$33)*ABS(B322)*(1/'CCS figures 3b table 1 9a'!C322+1/'IM CALIBRATION'!$D$5)^0.5</f>
        <v>4236.1197956098749</v>
      </c>
      <c r="G322" t="s">
        <v>126</v>
      </c>
      <c r="H322" s="56">
        <f>D322-0.001*'IM CALIBRATION'!$D$4*A322^0.5</f>
        <v>8.2676503940702855</v>
      </c>
      <c r="I322" s="56">
        <f>H322^'IM CALIBRATION'!$Q$15*ABS(B322)*(1/'CCS figures 3b table 1 9a'!C322+1/'IM CALIBRATION'!$D$5)^0.5</f>
        <v>7.0604421357904785</v>
      </c>
    </row>
    <row r="323" spans="1:9">
      <c r="A323" s="206">
        <v>5492</v>
      </c>
      <c r="B323" s="207">
        <v>17</v>
      </c>
      <c r="C323" s="207">
        <v>94080</v>
      </c>
      <c r="D323" s="207">
        <v>8.5660000000000007</v>
      </c>
      <c r="E323" s="112">
        <f>I323*'IM CALIBRATION'!$Q$17</f>
        <v>4022.4868841969233</v>
      </c>
      <c r="F323" s="111">
        <f>(H323*'IM CALIBRATION'!$Q$32+'IM CALIBRATION'!$Q$33)*ABS(B323)*(1/'CCS figures 3b table 1 9a'!C323+1/'IM CALIBRATION'!$D$5)^0.5</f>
        <v>4256.0923736561472</v>
      </c>
      <c r="G323" t="s">
        <v>126</v>
      </c>
      <c r="H323" s="56">
        <f>D323-0.001*'IM CALIBRATION'!$D$4*A323^0.5</f>
        <v>8.4496503940702858</v>
      </c>
      <c r="I323" s="56">
        <f>H323^'IM CALIBRATION'!$Q$15*ABS(B323)*(1/'CCS figures 3b table 1 9a'!C323+1/'IM CALIBRATION'!$D$5)^0.5</f>
        <v>7.1179719758134983</v>
      </c>
    </row>
    <row r="324" spans="1:9">
      <c r="A324" s="206">
        <v>5492</v>
      </c>
      <c r="B324" s="207">
        <v>17</v>
      </c>
      <c r="C324" s="207">
        <v>94080</v>
      </c>
      <c r="D324" s="207">
        <v>8.7479999999999993</v>
      </c>
      <c r="E324" s="112">
        <f>I324*'IM CALIBRATION'!$Q$17</f>
        <v>4054.5615981976966</v>
      </c>
      <c r="F324" s="111">
        <f>(H324*'IM CALIBRATION'!$Q$32+'IM CALIBRATION'!$Q$33)*ABS(B324)*(1/'CCS figures 3b table 1 9a'!C324+1/'IM CALIBRATION'!$D$5)^0.5</f>
        <v>4276.0649517024194</v>
      </c>
      <c r="G324" t="s">
        <v>126</v>
      </c>
      <c r="H324" s="56">
        <f>D324-0.001*'IM CALIBRATION'!$D$4*A324^0.5</f>
        <v>8.6316503940702844</v>
      </c>
      <c r="I324" s="56">
        <f>H324^'IM CALIBRATION'!$Q$15*ABS(B324)*(1/'CCS figures 3b table 1 9a'!C324+1/'IM CALIBRATION'!$D$5)^0.5</f>
        <v>7.1747296289674924</v>
      </c>
    </row>
    <row r="325" spans="1:9">
      <c r="A325" s="206">
        <v>5492</v>
      </c>
      <c r="B325" s="207">
        <v>17</v>
      </c>
      <c r="C325" s="207">
        <v>94080</v>
      </c>
      <c r="D325" s="207">
        <v>8.93</v>
      </c>
      <c r="E325" s="112">
        <f>I325*'IM CALIBRATION'!$Q$17</f>
        <v>4086.2148129141833</v>
      </c>
      <c r="F325" s="111">
        <f>(H325*'IM CALIBRATION'!$Q$32+'IM CALIBRATION'!$Q$33)*ABS(B325)*(1/'CCS figures 3b table 1 9a'!C325+1/'IM CALIBRATION'!$D$5)^0.5</f>
        <v>4296.0375297486917</v>
      </c>
      <c r="G325" t="s">
        <v>126</v>
      </c>
      <c r="H325" s="56">
        <f>D325-0.001*'IM CALIBRATION'!$D$4*A325^0.5</f>
        <v>8.8136503940702848</v>
      </c>
      <c r="I325" s="56">
        <f>H325^'IM CALIBRATION'!$Q$15*ABS(B325)*(1/'CCS figures 3b table 1 9a'!C325+1/'IM CALIBRATION'!$D$5)^0.5</f>
        <v>7.2307414201262201</v>
      </c>
    </row>
    <row r="326" spans="1:9">
      <c r="A326" s="206">
        <v>5492</v>
      </c>
      <c r="B326" s="207">
        <v>17</v>
      </c>
      <c r="C326" s="207">
        <v>94080</v>
      </c>
      <c r="D326" s="207">
        <v>9.1129999999999995</v>
      </c>
      <c r="E326" s="112">
        <f>I326*'IM CALIBRATION'!$Q$17</f>
        <v>4117.6311825811208</v>
      </c>
      <c r="F326" s="111">
        <f>(H326*'IM CALIBRATION'!$Q$32+'IM CALIBRATION'!$Q$33)*ABS(B326)*(1/'CCS figures 3b table 1 9a'!C326+1/'IM CALIBRATION'!$D$5)^0.5</f>
        <v>4316.1198472347787</v>
      </c>
      <c r="G326" t="s">
        <v>126</v>
      </c>
      <c r="H326" s="56">
        <f>D326-0.001*'IM CALIBRATION'!$D$4*A326^0.5</f>
        <v>8.9966503940702847</v>
      </c>
      <c r="I326" s="56">
        <f>H326^'IM CALIBRATION'!$Q$15*ABS(B326)*(1/'CCS figures 3b table 1 9a'!C326+1/'IM CALIBRATION'!$D$5)^0.5</f>
        <v>7.2863341032868778</v>
      </c>
    </row>
    <row r="327" spans="1:9">
      <c r="A327" s="206">
        <v>5492</v>
      </c>
      <c r="B327" s="207">
        <v>17</v>
      </c>
      <c r="C327" s="207">
        <v>94080</v>
      </c>
      <c r="D327" s="207">
        <v>9.2949999999999999</v>
      </c>
      <c r="E327" s="112">
        <f>I327*'IM CALIBRATION'!$Q$17</f>
        <v>4148.4807490753119</v>
      </c>
      <c r="F327" s="111">
        <f>(H327*'IM CALIBRATION'!$Q$32+'IM CALIBRATION'!$Q$33)*ABS(B327)*(1/'CCS figures 3b table 1 9a'!C327+1/'IM CALIBRATION'!$D$5)^0.5</f>
        <v>4336.0924252810501</v>
      </c>
      <c r="G327" t="s">
        <v>126</v>
      </c>
      <c r="H327" s="56">
        <f>D327-0.001*'IM CALIBRATION'!$D$4*A327^0.5</f>
        <v>9.178650394070285</v>
      </c>
      <c r="I327" s="56">
        <f>H327^'IM CALIBRATION'!$Q$15*ABS(B327)*(1/'CCS figures 3b table 1 9a'!C327+1/'IM CALIBRATION'!$D$5)^0.5</f>
        <v>7.3409238026677093</v>
      </c>
    </row>
    <row r="328" spans="1:9">
      <c r="A328" s="206">
        <v>5492</v>
      </c>
      <c r="B328" s="207">
        <v>17</v>
      </c>
      <c r="C328" s="207">
        <v>94080</v>
      </c>
      <c r="D328" s="207">
        <v>9.4770000000000003</v>
      </c>
      <c r="E328" s="112">
        <f>I328*'IM CALIBRATION'!$Q$17</f>
        <v>4178.9489301485364</v>
      </c>
      <c r="F328" s="111">
        <f>(H328*'IM CALIBRATION'!$Q$32+'IM CALIBRATION'!$Q$33)*ABS(B328)*(1/'CCS figures 3b table 1 9a'!C328+1/'IM CALIBRATION'!$D$5)^0.5</f>
        <v>4356.0650033273223</v>
      </c>
      <c r="G328" t="s">
        <v>126</v>
      </c>
      <c r="H328" s="56">
        <f>D328-0.001*'IM CALIBRATION'!$D$4*A328^0.5</f>
        <v>9.3606503940702854</v>
      </c>
      <c r="I328" s="56">
        <f>H328^'IM CALIBRATION'!$Q$15*ABS(B328)*(1/'CCS figures 3b table 1 9a'!C328+1/'IM CALIBRATION'!$D$5)^0.5</f>
        <v>7.3948386233437544</v>
      </c>
    </row>
    <row r="329" spans="1:9">
      <c r="A329" s="206">
        <v>5492</v>
      </c>
      <c r="B329" s="207">
        <v>17</v>
      </c>
      <c r="C329" s="207">
        <v>94080</v>
      </c>
      <c r="D329" s="207">
        <v>9.6590000000000007</v>
      </c>
      <c r="E329" s="112">
        <f>I329*'IM CALIBRATION'!$Q$17</f>
        <v>4209.0477210512017</v>
      </c>
      <c r="F329" s="111">
        <f>(H329*'IM CALIBRATION'!$Q$32+'IM CALIBRATION'!$Q$33)*ABS(B329)*(1/'CCS figures 3b table 1 9a'!C329+1/'IM CALIBRATION'!$D$5)^0.5</f>
        <v>4376.0375813735945</v>
      </c>
      <c r="G329" t="s">
        <v>126</v>
      </c>
      <c r="H329" s="56">
        <f>D329-0.001*'IM CALIBRATION'!$D$4*A329^0.5</f>
        <v>9.5426503940702858</v>
      </c>
      <c r="I329" s="56">
        <f>H329^'IM CALIBRATION'!$Q$15*ABS(B329)*(1/'CCS figures 3b table 1 9a'!C329+1/'IM CALIBRATION'!$D$5)^0.5</f>
        <v>7.4480997914516553</v>
      </c>
    </row>
    <row r="330" spans="1:9">
      <c r="A330" s="206">
        <v>5492</v>
      </c>
      <c r="B330" s="207">
        <v>17</v>
      </c>
      <c r="C330" s="207">
        <v>94080</v>
      </c>
      <c r="D330" s="207">
        <v>9.8420000000000005</v>
      </c>
      <c r="E330" s="112">
        <f>I330*'IM CALIBRATION'!$Q$17</f>
        <v>4238.9509617929707</v>
      </c>
      <c r="F330" s="111">
        <f>(H330*'IM CALIBRATION'!$Q$32+'IM CALIBRATION'!$Q$33)*ABS(B330)*(1/'CCS figures 3b table 1 9a'!C330+1/'IM CALIBRATION'!$D$5)^0.5</f>
        <v>4396.1198988596816</v>
      </c>
      <c r="G330" t="s">
        <v>126</v>
      </c>
      <c r="H330" s="56">
        <f>D330-0.001*'IM CALIBRATION'!$D$4*A330^0.5</f>
        <v>9.7256503940702856</v>
      </c>
      <c r="I330" s="56">
        <f>H330^'IM CALIBRATION'!$Q$15*ABS(B330)*(1/'CCS figures 3b table 1 9a'!C330+1/'IM CALIBRATION'!$D$5)^0.5</f>
        <v>7.5010149247295637</v>
      </c>
    </row>
    <row r="331" spans="1:9">
      <c r="A331" s="206">
        <v>5492</v>
      </c>
      <c r="B331" s="207">
        <v>17</v>
      </c>
      <c r="C331" s="207">
        <v>94080</v>
      </c>
      <c r="D331" s="207">
        <v>10.023999999999999</v>
      </c>
      <c r="E331" s="112">
        <f>I331*'IM CALIBRATION'!$Q$17</f>
        <v>4268.3427296444415</v>
      </c>
      <c r="F331" s="111">
        <f>(H331*'IM CALIBRATION'!$Q$32+'IM CALIBRATION'!$Q$33)*ABS(B331)*(1/'CCS figures 3b table 1 9a'!C331+1/'IM CALIBRATION'!$D$5)^0.5</f>
        <v>4416.0924769059538</v>
      </c>
      <c r="G331" t="s">
        <v>126</v>
      </c>
      <c r="H331" s="56">
        <f>D331-0.001*'IM CALIBRATION'!$D$4*A331^0.5</f>
        <v>9.9076503940702842</v>
      </c>
      <c r="I331" s="56">
        <f>H331^'IM CALIBRATION'!$Q$15*ABS(B331)*(1/'CCS figures 3b table 1 9a'!C331+1/'IM CALIBRATION'!$D$5)^0.5</f>
        <v>7.5530249836581094</v>
      </c>
    </row>
    <row r="332" spans="1:9">
      <c r="A332" s="206">
        <v>5492</v>
      </c>
      <c r="B332" s="207">
        <v>17</v>
      </c>
      <c r="C332" s="207">
        <v>94080</v>
      </c>
      <c r="D332" s="207">
        <v>10.206</v>
      </c>
      <c r="E332" s="112">
        <f>I332*'IM CALIBRATION'!$Q$17</f>
        <v>4297.3977208429615</v>
      </c>
      <c r="F332" s="111">
        <f>(H332*'IM CALIBRATION'!$Q$32+'IM CALIBRATION'!$Q$33)*ABS(B332)*(1/'CCS figures 3b table 1 9a'!C332+1/'IM CALIBRATION'!$D$5)^0.5</f>
        <v>4436.0650549522252</v>
      </c>
      <c r="G332" t="s">
        <v>126</v>
      </c>
      <c r="H332" s="56">
        <f>D332-0.001*'IM CALIBRATION'!$D$4*A332^0.5</f>
        <v>10.089650394070285</v>
      </c>
      <c r="I332" s="56">
        <f>H332^'IM CALIBRATION'!$Q$15*ABS(B332)*(1/'CCS figures 3b table 1 9a'!C332+1/'IM CALIBRATION'!$D$5)^0.5</f>
        <v>7.6044391011089516</v>
      </c>
    </row>
    <row r="333" spans="1:9">
      <c r="A333" s="206">
        <v>5492</v>
      </c>
      <c r="B333" s="207">
        <v>17</v>
      </c>
      <c r="C333" s="207">
        <v>94080</v>
      </c>
      <c r="D333" s="207">
        <v>10.388</v>
      </c>
      <c r="E333" s="112">
        <f>I333*'IM CALIBRATION'!$Q$17</f>
        <v>4326.1257664507475</v>
      </c>
      <c r="F333" s="111">
        <f>(H333*'IM CALIBRATION'!$Q$32+'IM CALIBRATION'!$Q$33)*ABS(B333)*(1/'CCS figures 3b table 1 9a'!C333+1/'IM CALIBRATION'!$D$5)^0.5</f>
        <v>4456.0376329984983</v>
      </c>
      <c r="G333" t="s">
        <v>126</v>
      </c>
      <c r="H333" s="56">
        <f>D333-0.001*'IM CALIBRATION'!$D$4*A333^0.5</f>
        <v>10.271650394070285</v>
      </c>
      <c r="I333" s="56">
        <f>H333^'IM CALIBRATION'!$Q$15*ABS(B333)*(1/'CCS figures 3b table 1 9a'!C333+1/'IM CALIBRATION'!$D$5)^0.5</f>
        <v>7.6552746735901129</v>
      </c>
    </row>
    <row r="334" spans="1:9">
      <c r="A334" s="206">
        <v>5492</v>
      </c>
      <c r="B334" s="207">
        <v>17</v>
      </c>
      <c r="C334" s="207">
        <v>94080</v>
      </c>
      <c r="D334" s="207">
        <v>10.571</v>
      </c>
      <c r="E334" s="112">
        <f>I334*'IM CALIBRATION'!$Q$17</f>
        <v>4354.6914833313531</v>
      </c>
      <c r="F334" s="111">
        <f>(H334*'IM CALIBRATION'!$Q$32+'IM CALIBRATION'!$Q$33)*ABS(B334)*(1/'CCS figures 3b table 1 9a'!C334+1/'IM CALIBRATION'!$D$5)^0.5</f>
        <v>4476.1199504845845</v>
      </c>
      <c r="G334" t="s">
        <v>126</v>
      </c>
      <c r="H334" s="56">
        <f>D334-0.001*'IM CALIBRATION'!$D$4*A334^0.5</f>
        <v>10.454650394070285</v>
      </c>
      <c r="I334" s="56">
        <f>H334^'IM CALIBRATION'!$Q$15*ABS(B334)*(1/'CCS figures 3b table 1 9a'!C334+1/'IM CALIBRATION'!$D$5)^0.5</f>
        <v>7.7058229980666937</v>
      </c>
    </row>
    <row r="335" spans="1:9">
      <c r="A335" s="206">
        <v>5492</v>
      </c>
      <c r="B335" s="207">
        <v>17</v>
      </c>
      <c r="C335" s="207">
        <v>94080</v>
      </c>
      <c r="D335" s="207">
        <v>10.753</v>
      </c>
      <c r="E335" s="112">
        <f>I335*'IM CALIBRATION'!$Q$17</f>
        <v>4382.7916670290842</v>
      </c>
      <c r="F335" s="111">
        <f>(H335*'IM CALIBRATION'!$Q$32+'IM CALIBRATION'!$Q$33)*ABS(B335)*(1/'CCS figures 3b table 1 9a'!C335+1/'IM CALIBRATION'!$D$5)^0.5</f>
        <v>4496.0925285308567</v>
      </c>
      <c r="G335" t="s">
        <v>126</v>
      </c>
      <c r="H335" s="56">
        <f>D335-0.001*'IM CALIBRATION'!$D$4*A335^0.5</f>
        <v>10.636650394070285</v>
      </c>
      <c r="I335" s="56">
        <f>H335^'IM CALIBRATION'!$Q$15*ABS(B335)*(1/'CCS figures 3b table 1 9a'!C335+1/'IM CALIBRATION'!$D$5)^0.5</f>
        <v>7.7555475405783083</v>
      </c>
    </row>
    <row r="336" spans="1:9">
      <c r="A336" s="206">
        <v>5492</v>
      </c>
      <c r="B336" s="207">
        <v>17</v>
      </c>
      <c r="C336" s="207">
        <v>94080</v>
      </c>
      <c r="D336" s="207">
        <v>10.935</v>
      </c>
      <c r="E336" s="112">
        <f>I336*'IM CALIBRATION'!$Q$17</f>
        <v>4410.5918252167312</v>
      </c>
      <c r="F336" s="111">
        <f>(H336*'IM CALIBRATION'!$Q$32+'IM CALIBRATION'!$Q$33)*ABS(B336)*(1/'CCS figures 3b table 1 9a'!C336+1/'IM CALIBRATION'!$D$5)^0.5</f>
        <v>4516.065106577129</v>
      </c>
      <c r="G336" t="s">
        <v>126</v>
      </c>
      <c r="H336" s="56">
        <f>D336-0.001*'IM CALIBRATION'!$D$4*A336^0.5</f>
        <v>10.818650394070286</v>
      </c>
      <c r="I336" s="56">
        <f>H336^'IM CALIBRATION'!$Q$15*ABS(B336)*(1/'CCS figures 3b table 1 9a'!C336+1/'IM CALIBRATION'!$D$5)^0.5</f>
        <v>7.8047411744171802</v>
      </c>
    </row>
    <row r="337" spans="1:9">
      <c r="A337" s="206">
        <v>5492</v>
      </c>
      <c r="B337" s="207">
        <v>17</v>
      </c>
      <c r="C337" s="207">
        <v>94080</v>
      </c>
      <c r="D337" s="207">
        <v>11.117000000000001</v>
      </c>
      <c r="E337" s="112">
        <f>I337*'IM CALIBRATION'!$Q$17</f>
        <v>4438.1001289616997</v>
      </c>
      <c r="F337" s="111">
        <f>(H337*'IM CALIBRATION'!$Q$32+'IM CALIBRATION'!$Q$33)*ABS(B337)*(1/'CCS figures 3b table 1 9a'!C337+1/'IM CALIBRATION'!$D$5)^0.5</f>
        <v>4536.0376846234012</v>
      </c>
      <c r="G337" t="s">
        <v>126</v>
      </c>
      <c r="H337" s="56">
        <f>D337-0.001*'IM CALIBRATION'!$D$4*A337^0.5</f>
        <v>11.000650394070286</v>
      </c>
      <c r="I337" s="56">
        <f>H337^'IM CALIBRATION'!$Q$15*ABS(B337)*(1/'CCS figures 3b table 1 9a'!C337+1/'IM CALIBRATION'!$D$5)^0.5</f>
        <v>7.8534183586556434</v>
      </c>
    </row>
    <row r="338" spans="1:9">
      <c r="A338" s="206">
        <v>5492</v>
      </c>
      <c r="B338" s="207">
        <v>17</v>
      </c>
      <c r="C338" s="207">
        <v>94080</v>
      </c>
      <c r="D338" s="207">
        <v>11.3</v>
      </c>
      <c r="E338" s="112">
        <f>I338*'IM CALIBRATION'!$Q$17</f>
        <v>4465.4732091941778</v>
      </c>
      <c r="F338" s="111">
        <f>(H338*'IM CALIBRATION'!$Q$32+'IM CALIBRATION'!$Q$33)*ABS(B338)*(1/'CCS figures 3b table 1 9a'!C338+1/'IM CALIBRATION'!$D$5)^0.5</f>
        <v>4556.1200021094883</v>
      </c>
      <c r="G338" t="s">
        <v>126</v>
      </c>
      <c r="H338" s="56">
        <f>D338-0.001*'IM CALIBRATION'!$D$4*A338^0.5</f>
        <v>11.183650394070286</v>
      </c>
      <c r="I338" s="56">
        <f>H338^'IM CALIBRATION'!$Q$15*ABS(B338)*(1/'CCS figures 3b table 1 9a'!C338+1/'IM CALIBRATION'!$D$5)^0.5</f>
        <v>7.9018562587894978</v>
      </c>
    </row>
    <row r="339" spans="1:9">
      <c r="A339" s="206">
        <v>5492</v>
      </c>
      <c r="B339" s="207">
        <v>17</v>
      </c>
      <c r="C339" s="207">
        <v>94080</v>
      </c>
      <c r="D339" s="207">
        <v>11.481999999999999</v>
      </c>
      <c r="E339" s="112">
        <f>I339*'IM CALIBRATION'!$Q$17</f>
        <v>4492.4194250578703</v>
      </c>
      <c r="F339" s="111">
        <f>(H339*'IM CALIBRATION'!$Q$32+'IM CALIBRATION'!$Q$33)*ABS(B339)*(1/'CCS figures 3b table 1 9a'!C339+1/'IM CALIBRATION'!$D$5)^0.5</f>
        <v>4576.0925801557605</v>
      </c>
      <c r="G339" t="s">
        <v>126</v>
      </c>
      <c r="H339" s="56">
        <f>D339-0.001*'IM CALIBRATION'!$D$4*A339^0.5</f>
        <v>11.365650394070284</v>
      </c>
      <c r="I339" s="56">
        <f>H339^'IM CALIBRATION'!$Q$15*ABS(B339)*(1/'CCS figures 3b table 1 9a'!C339+1/'IM CALIBRATION'!$D$5)^0.5</f>
        <v>7.9495388031690757</v>
      </c>
    </row>
    <row r="340" spans="1:9">
      <c r="A340" s="206">
        <v>5492</v>
      </c>
      <c r="B340" s="207">
        <v>17</v>
      </c>
      <c r="C340" s="207">
        <v>94080</v>
      </c>
      <c r="D340" s="207">
        <v>11.664</v>
      </c>
      <c r="E340" s="112">
        <f>I340*'IM CALIBRATION'!$Q$17</f>
        <v>4519.0962994616875</v>
      </c>
      <c r="F340" s="111">
        <f>(H340*'IM CALIBRATION'!$Q$32+'IM CALIBRATION'!$Q$33)*ABS(B340)*(1/'CCS figures 3b table 1 9a'!C340+1/'IM CALIBRATION'!$D$5)^0.5</f>
        <v>4596.0651582020328</v>
      </c>
      <c r="G340" t="s">
        <v>126</v>
      </c>
      <c r="H340" s="56">
        <f>D340-0.001*'IM CALIBRATION'!$D$4*A340^0.5</f>
        <v>11.547650394070285</v>
      </c>
      <c r="I340" s="56">
        <f>H340^'IM CALIBRATION'!$Q$15*ABS(B340)*(1/'CCS figures 3b table 1 9a'!C340+1/'IM CALIBRATION'!$D$5)^0.5</f>
        <v>7.9967447356867591</v>
      </c>
    </row>
    <row r="341" spans="1:9">
      <c r="A341" s="206">
        <v>5492</v>
      </c>
      <c r="B341" s="207">
        <v>17</v>
      </c>
      <c r="C341" s="207">
        <v>94080</v>
      </c>
      <c r="D341" s="207">
        <v>11.846</v>
      </c>
      <c r="E341" s="112">
        <f>I341*'IM CALIBRATION'!$Q$17</f>
        <v>4545.5107069302558</v>
      </c>
      <c r="F341" s="111">
        <f>(H341*'IM CALIBRATION'!$Q$32+'IM CALIBRATION'!$Q$33)*ABS(B341)*(1/'CCS figures 3b table 1 9a'!C341+1/'IM CALIBRATION'!$D$5)^0.5</f>
        <v>4616.037736248305</v>
      </c>
      <c r="G341" t="s">
        <v>126</v>
      </c>
      <c r="H341" s="56">
        <f>D341-0.001*'IM CALIBRATION'!$D$4*A341^0.5</f>
        <v>11.729650394070285</v>
      </c>
      <c r="I341" s="56">
        <f>H341^'IM CALIBRATION'!$Q$15*ABS(B341)*(1/'CCS figures 3b table 1 9a'!C341+1/'IM CALIBRATION'!$D$5)^0.5</f>
        <v>8.0434862211239508</v>
      </c>
    </row>
    <row r="342" spans="1:9">
      <c r="A342" s="206">
        <v>5492</v>
      </c>
      <c r="B342" s="207">
        <v>17</v>
      </c>
      <c r="C342" s="207">
        <v>94080</v>
      </c>
      <c r="D342" s="207">
        <v>12.028</v>
      </c>
      <c r="E342" s="112">
        <f>I342*'IM CALIBRATION'!$Q$17</f>
        <v>4571.6692430705334</v>
      </c>
      <c r="F342" s="111">
        <f>(H342*'IM CALIBRATION'!$Q$32+'IM CALIBRATION'!$Q$33)*ABS(B342)*(1/'CCS figures 3b table 1 9a'!C342+1/'IM CALIBRATION'!$D$5)^0.5</f>
        <v>4636.0103142945773</v>
      </c>
      <c r="G342" t="s">
        <v>126</v>
      </c>
      <c r="H342" s="56">
        <f>D342-0.001*'IM CALIBRATION'!$D$4*A342^0.5</f>
        <v>11.911650394070286</v>
      </c>
      <c r="I342" s="56">
        <f>H342^'IM CALIBRATION'!$Q$15*ABS(B342)*(1/'CCS figures 3b table 1 9a'!C342+1/'IM CALIBRATION'!$D$5)^0.5</f>
        <v>8.0897749307046602</v>
      </c>
    </row>
    <row r="343" spans="1:9">
      <c r="A343" s="206">
        <v>5492</v>
      </c>
      <c r="B343" s="207">
        <v>17</v>
      </c>
      <c r="C343" s="207">
        <v>94080</v>
      </c>
      <c r="D343" s="207">
        <v>12.211</v>
      </c>
      <c r="E343" s="112">
        <f>I343*'IM CALIBRATION'!$Q$17</f>
        <v>4597.719919113315</v>
      </c>
      <c r="F343" s="111">
        <f>(H343*'IM CALIBRATION'!$Q$32+'IM CALIBRATION'!$Q$33)*ABS(B343)*(1/'CCS figures 3b table 1 9a'!C343+1/'IM CALIBRATION'!$D$5)^0.5</f>
        <v>4656.0926317806634</v>
      </c>
      <c r="G343" t="s">
        <v>126</v>
      </c>
      <c r="H343" s="56">
        <f>D343-0.001*'IM CALIBRATION'!$D$4*A343^0.5</f>
        <v>12.094650394070285</v>
      </c>
      <c r="I343" s="56">
        <f>H343^'IM CALIBRATION'!$Q$15*ABS(B343)*(1/'CCS figures 3b table 1 9a'!C343+1/'IM CALIBRATION'!$D$5)^0.5</f>
        <v>8.1358727769778199</v>
      </c>
    </row>
    <row r="344" spans="1:9">
      <c r="A344" s="113">
        <v>5492</v>
      </c>
      <c r="B344" s="67">
        <v>17</v>
      </c>
      <c r="C344" s="67">
        <v>94080</v>
      </c>
      <c r="D344" s="67">
        <v>12.393000000000001</v>
      </c>
      <c r="E344" s="112">
        <f>I344*'IM CALIBRATION'!$Q$17</f>
        <v>4623.3841383020444</v>
      </c>
      <c r="F344" s="111">
        <f>(H344*'IM CALIBRATION'!$Q$32+'IM CALIBRATION'!$Q$33)*ABS(B344)*(1/'CCS figures 3b table 1 9a'!C344+1/'IM CALIBRATION'!$D$5)^0.5</f>
        <v>4676.0652098269366</v>
      </c>
      <c r="G344" t="s">
        <v>126</v>
      </c>
      <c r="H344" s="56">
        <f>D344-0.001*'IM CALIBRATION'!$D$4*A344^0.5</f>
        <v>12.276650394070286</v>
      </c>
      <c r="I344" s="56">
        <f>H344^'IM CALIBRATION'!$Q$15*ABS(B344)*(1/'CCS figures 3b table 1 9a'!C344+1/'IM CALIBRATION'!$D$5)^0.5</f>
        <v>8.1812867704166035</v>
      </c>
    </row>
    <row r="345" spans="1:9">
      <c r="A345" s="113">
        <v>5492</v>
      </c>
      <c r="B345" s="67">
        <v>17</v>
      </c>
      <c r="C345" s="67">
        <v>94080</v>
      </c>
      <c r="D345" s="67">
        <v>12.574999999999999</v>
      </c>
      <c r="E345" s="112">
        <f>I345*'IM CALIBRATION'!$Q$17</f>
        <v>4648.8107795957576</v>
      </c>
      <c r="F345" s="111">
        <f>(H345*'IM CALIBRATION'!$Q$32+'IM CALIBRATION'!$Q$33)*ABS(B345)*(1/'CCS figures 3b table 1 9a'!C345+1/'IM CALIBRATION'!$D$5)^0.5</f>
        <v>4696.0377878732079</v>
      </c>
      <c r="G345" t="s">
        <v>126</v>
      </c>
      <c r="H345" s="56">
        <f>D345-0.001*'IM CALIBRATION'!$D$4*A345^0.5</f>
        <v>12.458650394070284</v>
      </c>
      <c r="I345" s="56">
        <f>H345^'IM CALIBRATION'!$Q$15*ABS(B345)*(1/'CCS figures 3b table 1 9a'!C345+1/'IM CALIBRATION'!$D$5)^0.5</f>
        <v>8.2262803590542077</v>
      </c>
    </row>
    <row r="346" spans="1:9">
      <c r="A346" s="113">
        <v>5492</v>
      </c>
      <c r="B346" s="67">
        <v>17</v>
      </c>
      <c r="C346" s="67">
        <v>94080</v>
      </c>
      <c r="D346" s="67">
        <v>12.757</v>
      </c>
      <c r="E346" s="112">
        <f>I346*'IM CALIBRATION'!$Q$17</f>
        <v>4674.0054653689949</v>
      </c>
      <c r="F346" s="111">
        <f>(H346*'IM CALIBRATION'!$Q$32+'IM CALIBRATION'!$Q$33)*ABS(B346)*(1/'CCS figures 3b table 1 9a'!C346+1/'IM CALIBRATION'!$D$5)^0.5</f>
        <v>4716.010365919481</v>
      </c>
      <c r="G346" t="s">
        <v>126</v>
      </c>
      <c r="H346" s="56">
        <f>D346-0.001*'IM CALIBRATION'!$D$4*A346^0.5</f>
        <v>12.640650394070285</v>
      </c>
      <c r="I346" s="56">
        <f>H346^'IM CALIBRATION'!$Q$15*ABS(B346)*(1/'CCS figures 3b table 1 9a'!C346+1/'IM CALIBRATION'!$D$5)^0.5</f>
        <v>8.2708634919359785</v>
      </c>
    </row>
    <row r="347" spans="1:9">
      <c r="A347" s="113">
        <v>5492</v>
      </c>
      <c r="B347" s="67">
        <v>17</v>
      </c>
      <c r="C347" s="67">
        <v>94080</v>
      </c>
      <c r="D347" s="67">
        <v>12.94</v>
      </c>
      <c r="E347" s="112">
        <f>I347*'IM CALIBRATION'!$Q$17</f>
        <v>4699.1101777520998</v>
      </c>
      <c r="F347" s="111">
        <f>(H347*'IM CALIBRATION'!$Q$32+'IM CALIBRATION'!$Q$33)*ABS(B347)*(1/'CCS figures 3b table 1 9a'!C347+1/'IM CALIBRATION'!$D$5)^0.5</f>
        <v>4736.0926834055672</v>
      </c>
      <c r="G347" t="s">
        <v>126</v>
      </c>
      <c r="H347" s="56">
        <f>D347-0.001*'IM CALIBRATION'!$D$4*A347^0.5</f>
        <v>12.823650394070285</v>
      </c>
      <c r="I347" s="56">
        <f>H347^'IM CALIBRATION'!$Q$15*ABS(B347)*(1/'CCS figures 3b table 1 9a'!C347+1/'IM CALIBRATION'!$D$5)^0.5</f>
        <v>8.3152874128456595</v>
      </c>
    </row>
    <row r="348" spans="1:9">
      <c r="A348" s="113">
        <v>5492</v>
      </c>
      <c r="B348" s="67">
        <v>17</v>
      </c>
      <c r="C348" s="67">
        <v>94080</v>
      </c>
      <c r="D348" s="67">
        <v>13.122</v>
      </c>
      <c r="E348" s="112">
        <f>I348*'IM CALIBRATION'!$Q$17</f>
        <v>4723.8557813875941</v>
      </c>
      <c r="F348" s="111">
        <f>(H348*'IM CALIBRATION'!$Q$32+'IM CALIBRATION'!$Q$33)*ABS(B348)*(1/'CCS figures 3b table 1 9a'!C348+1/'IM CALIBRATION'!$D$5)^0.5</f>
        <v>4756.0652614518394</v>
      </c>
      <c r="G348" t="s">
        <v>126</v>
      </c>
      <c r="H348" s="56">
        <f>D348-0.001*'IM CALIBRATION'!$D$4*A348^0.5</f>
        <v>13.005650394070285</v>
      </c>
      <c r="I348" s="56">
        <f>H348^'IM CALIBRATION'!$Q$15*ABS(B348)*(1/'CCS figures 3b table 1 9a'!C348+1/'IM CALIBRATION'!$D$5)^0.5</f>
        <v>8.35907587462885</v>
      </c>
    </row>
    <row r="349" spans="1:9">
      <c r="A349" s="113">
        <v>5492</v>
      </c>
      <c r="B349" s="67">
        <v>17</v>
      </c>
      <c r="C349" s="67">
        <v>94080</v>
      </c>
      <c r="D349" s="67">
        <v>13.304</v>
      </c>
      <c r="E349" s="112">
        <f>I349*'IM CALIBRATION'!$Q$17</f>
        <v>4748.3850959390793</v>
      </c>
      <c r="F349" s="111">
        <f>(H349*'IM CALIBRATION'!$Q$32+'IM CALIBRATION'!$Q$33)*ABS(B349)*(1/'CCS figures 3b table 1 9a'!C349+1/'IM CALIBRATION'!$D$5)^0.5</f>
        <v>4776.0378394981117</v>
      </c>
      <c r="G349" t="s">
        <v>126</v>
      </c>
      <c r="H349" s="56">
        <f>D349-0.001*'IM CALIBRATION'!$D$4*A349^0.5</f>
        <v>13.187650394070285</v>
      </c>
      <c r="I349" s="56">
        <f>H349^'IM CALIBRATION'!$Q$15*ABS(B349)*(1/'CCS figures 3b table 1 9a'!C349+1/'IM CALIBRATION'!$D$5)^0.5</f>
        <v>8.4024816031221672</v>
      </c>
    </row>
    <row r="350" spans="1:9">
      <c r="A350" s="113">
        <v>5492</v>
      </c>
      <c r="B350" s="67">
        <v>17</v>
      </c>
      <c r="C350" s="67">
        <v>94080</v>
      </c>
      <c r="D350" s="67">
        <v>13.486000000000001</v>
      </c>
      <c r="E350" s="112">
        <f>I350*'IM CALIBRATION'!$Q$17</f>
        <v>4772.7029582098367</v>
      </c>
      <c r="F350" s="111">
        <f>(H350*'IM CALIBRATION'!$Q$32+'IM CALIBRATION'!$Q$33)*ABS(B350)*(1/'CCS figures 3b table 1 9a'!C350+1/'IM CALIBRATION'!$D$5)^0.5</f>
        <v>4796.010417544383</v>
      </c>
      <c r="G350" t="s">
        <v>126</v>
      </c>
      <c r="H350" s="56">
        <f>D350-0.001*'IM CALIBRATION'!$D$4*A350^0.5</f>
        <v>13.369650394070286</v>
      </c>
      <c r="I350" s="56">
        <f>H350^'IM CALIBRATION'!$Q$15*ABS(B350)*(1/'CCS figures 3b table 1 9a'!C350+1/'IM CALIBRATION'!$D$5)^0.5</f>
        <v>8.445513157267186</v>
      </c>
    </row>
    <row r="351" spans="1:9">
      <c r="A351" s="113">
        <v>5492</v>
      </c>
      <c r="B351" s="67">
        <v>17</v>
      </c>
      <c r="C351" s="67">
        <v>94080</v>
      </c>
      <c r="D351" s="67">
        <v>13.669</v>
      </c>
      <c r="E351" s="112">
        <f>I351*'IM CALIBRATION'!$Q$17</f>
        <v>4796.9459483309438</v>
      </c>
      <c r="F351" s="111">
        <f>(H351*'IM CALIBRATION'!$Q$32+'IM CALIBRATION'!$Q$33)*ABS(B351)*(1/'CCS figures 3b table 1 9a'!C351+1/'IM CALIBRATION'!$D$5)^0.5</f>
        <v>4816.092735030471</v>
      </c>
      <c r="G351" t="s">
        <v>126</v>
      </c>
      <c r="H351" s="56">
        <f>D351-0.001*'IM CALIBRATION'!$D$4*A351^0.5</f>
        <v>13.552650394070286</v>
      </c>
      <c r="I351" s="56">
        <f>H351^'IM CALIBRATION'!$Q$15*ABS(B351)*(1/'CCS figures 3b table 1 9a'!C351+1/'IM CALIBRATION'!$D$5)^0.5</f>
        <v>8.4884122217662892</v>
      </c>
    </row>
    <row r="352" spans="1:9">
      <c r="A352" s="113">
        <v>5492</v>
      </c>
      <c r="B352" s="67">
        <v>17</v>
      </c>
      <c r="C352" s="67">
        <v>94080</v>
      </c>
      <c r="D352" s="67">
        <v>13.851000000000001</v>
      </c>
      <c r="E352" s="112">
        <f>I352*'IM CALIBRATION'!$Q$17</f>
        <v>4820.8536364085103</v>
      </c>
      <c r="F352" s="111">
        <f>(H352*'IM CALIBRATION'!$Q$32+'IM CALIBRATION'!$Q$33)*ABS(B352)*(1/'CCS figures 3b table 1 9a'!C352+1/'IM CALIBRATION'!$D$5)^0.5</f>
        <v>4836.0653130767423</v>
      </c>
      <c r="G352" t="s">
        <v>126</v>
      </c>
      <c r="H352" s="56">
        <f>D352-0.001*'IM CALIBRATION'!$D$4*A352^0.5</f>
        <v>13.734650394070286</v>
      </c>
      <c r="I352" s="56">
        <f>H352^'IM CALIBRATION'!$Q$15*ABS(B352)*(1/'CCS figures 3b table 1 9a'!C352+1/'IM CALIBRATION'!$D$5)^0.5</f>
        <v>8.5307179541755538</v>
      </c>
    </row>
    <row r="353" spans="1:9">
      <c r="A353" s="113">
        <v>5492</v>
      </c>
      <c r="B353" s="67">
        <v>17</v>
      </c>
      <c r="C353" s="67">
        <v>94080</v>
      </c>
      <c r="D353" s="67">
        <v>14.032999999999999</v>
      </c>
      <c r="E353" s="112">
        <f>I353*'IM CALIBRATION'!$Q$17</f>
        <v>4844.5634053811091</v>
      </c>
      <c r="F353" s="111">
        <f>(H353*'IM CALIBRATION'!$Q$32+'IM CALIBRATION'!$Q$33)*ABS(B353)*(1/'CCS figures 3b table 1 9a'!C353+1/'IM CALIBRATION'!$D$5)^0.5</f>
        <v>4856.0378911230155</v>
      </c>
      <c r="G353" t="s">
        <v>126</v>
      </c>
      <c r="H353" s="56">
        <f>D353-0.001*'IM CALIBRATION'!$D$4*A353^0.5</f>
        <v>13.916650394070285</v>
      </c>
      <c r="I353" s="56">
        <f>H353^'IM CALIBRATION'!$Q$15*ABS(B353)*(1/'CCS figures 3b table 1 9a'!C353+1/'IM CALIBRATION'!$D$5)^0.5</f>
        <v>8.5726734598014378</v>
      </c>
    </row>
    <row r="354" spans="1:9">
      <c r="A354" s="113">
        <v>5492</v>
      </c>
      <c r="B354" s="67">
        <v>17</v>
      </c>
      <c r="C354" s="67">
        <v>94080</v>
      </c>
      <c r="D354" s="67">
        <v>14.215</v>
      </c>
      <c r="E354" s="112">
        <f>I354*'IM CALIBRATION'!$Q$17</f>
        <v>4868.0794503240941</v>
      </c>
      <c r="F354" s="111">
        <f>(H354*'IM CALIBRATION'!$Q$32+'IM CALIBRATION'!$Q$33)*ABS(B354)*(1/'CCS figures 3b table 1 9a'!C354+1/'IM CALIBRATION'!$D$5)^0.5</f>
        <v>4876.0104691692868</v>
      </c>
      <c r="G354" t="s">
        <v>126</v>
      </c>
      <c r="H354" s="56">
        <f>D354-0.001*'IM CALIBRATION'!$D$4*A354^0.5</f>
        <v>14.098650394070285</v>
      </c>
      <c r="I354" s="56">
        <f>H354^'IM CALIBRATION'!$Q$15*ABS(B354)*(1/'CCS figures 3b table 1 9a'!C354+1/'IM CALIBRATION'!$D$5)^0.5</f>
        <v>8.6142861620190008</v>
      </c>
    </row>
    <row r="355" spans="1:9">
      <c r="A355" s="113">
        <v>5492</v>
      </c>
      <c r="B355" s="67">
        <v>17</v>
      </c>
      <c r="C355" s="67">
        <v>94080</v>
      </c>
      <c r="D355" s="67">
        <v>14.398</v>
      </c>
      <c r="E355" s="112">
        <f>I355*'IM CALIBRATION'!$Q$17</f>
        <v>4891.5334748472605</v>
      </c>
      <c r="F355" s="111">
        <f>(H355*'IM CALIBRATION'!$Q$32+'IM CALIBRATION'!$Q$33)*ABS(B355)*(1/'CCS figures 3b table 1 9a'!C355+1/'IM CALIBRATION'!$D$5)^0.5</f>
        <v>4896.0927866553739</v>
      </c>
      <c r="G355" t="s">
        <v>126</v>
      </c>
      <c r="H355" s="56">
        <f>D355-0.001*'IM CALIBRATION'!$D$4*A355^0.5</f>
        <v>14.281650394070285</v>
      </c>
      <c r="I355" s="56">
        <f>H355^'IM CALIBRATION'!$Q$15*ABS(B355)*(1/'CCS figures 3b table 1 9a'!C355+1/'IM CALIBRATION'!$D$5)^0.5</f>
        <v>8.6557891163062646</v>
      </c>
    </row>
    <row r="356" spans="1:9">
      <c r="A356" s="113">
        <v>5492</v>
      </c>
      <c r="B356" s="67">
        <v>17</v>
      </c>
      <c r="C356" s="67">
        <v>94080</v>
      </c>
      <c r="D356" s="67">
        <v>14.58</v>
      </c>
      <c r="E356" s="112">
        <f>I356*'IM CALIBRATION'!$Q$17</f>
        <v>4914.6730865807631</v>
      </c>
      <c r="F356" s="111">
        <f>(H356*'IM CALIBRATION'!$Q$32+'IM CALIBRATION'!$Q$33)*ABS(B356)*(1/'CCS figures 3b table 1 9a'!C356+1/'IM CALIBRATION'!$D$5)^0.5</f>
        <v>4916.065364701647</v>
      </c>
      <c r="G356" t="s">
        <v>126</v>
      </c>
      <c r="H356" s="56">
        <f>D356-0.001*'IM CALIBRATION'!$D$4*A356^0.5</f>
        <v>14.463650394070285</v>
      </c>
      <c r="I356" s="56">
        <f>H356^'IM CALIBRATION'!$Q$15*ABS(B356)*(1/'CCS figures 3b table 1 9a'!C356+1/'IM CALIBRATION'!$D$5)^0.5</f>
        <v>8.6967357029806323</v>
      </c>
    </row>
    <row r="357" spans="1:9">
      <c r="A357" s="113">
        <v>5492</v>
      </c>
      <c r="B357" s="67">
        <v>17</v>
      </c>
      <c r="C357" s="67">
        <v>94080</v>
      </c>
      <c r="D357" s="67">
        <v>14.762</v>
      </c>
      <c r="E357" s="112">
        <f>I357*'IM CALIBRATION'!$Q$17</f>
        <v>4937.6307554097084</v>
      </c>
      <c r="F357" s="111">
        <f>(H357*'IM CALIBRATION'!$Q$32+'IM CALIBRATION'!$Q$33)*ABS(B357)*(1/'CCS figures 3b table 1 9a'!C357+1/'IM CALIBRATION'!$D$5)^0.5</f>
        <v>4936.0379427479184</v>
      </c>
      <c r="G357" t="s">
        <v>126</v>
      </c>
      <c r="H357" s="56">
        <f>D357-0.001*'IM CALIBRATION'!$D$4*A357^0.5</f>
        <v>14.645650394070286</v>
      </c>
      <c r="I357" s="56">
        <f>H357^'IM CALIBRATION'!$Q$15*ABS(B357)*(1/'CCS figures 3b table 1 9a'!C357+1/'IM CALIBRATION'!$D$5)^0.5</f>
        <v>8.7373603334788523</v>
      </c>
    </row>
    <row r="358" spans="1:9">
      <c r="A358" s="113">
        <v>5492</v>
      </c>
      <c r="B358" s="67">
        <v>17</v>
      </c>
      <c r="C358" s="67">
        <v>94080</v>
      </c>
      <c r="D358" s="67">
        <v>14.944000000000001</v>
      </c>
      <c r="E358" s="112">
        <f>I358*'IM CALIBRATION'!$Q$17</f>
        <v>4960.4101465483782</v>
      </c>
      <c r="F358" s="111">
        <f>(H358*'IM CALIBRATION'!$Q$32+'IM CALIBRATION'!$Q$33)*ABS(B358)*(1/'CCS figures 3b table 1 9a'!C358+1/'IM CALIBRATION'!$D$5)^0.5</f>
        <v>4956.0105207941906</v>
      </c>
      <c r="G358" t="s">
        <v>126</v>
      </c>
      <c r="H358" s="56">
        <f>D358-0.001*'IM CALIBRATION'!$D$4*A358^0.5</f>
        <v>14.827650394070286</v>
      </c>
      <c r="I358" s="56">
        <f>H358^'IM CALIBRATION'!$Q$15*ABS(B358)*(1/'CCS figures 3b table 1 9a'!C358+1/'IM CALIBRATION'!$D$5)^0.5</f>
        <v>8.777669493562918</v>
      </c>
    </row>
    <row r="359" spans="1:9">
      <c r="A359" s="113">
        <v>5492</v>
      </c>
      <c r="B359" s="67">
        <v>17</v>
      </c>
      <c r="C359" s="67">
        <v>94080</v>
      </c>
      <c r="D359" s="67">
        <v>15.127000000000001</v>
      </c>
      <c r="E359" s="112">
        <f>I359*'IM CALIBRATION'!$Q$17</f>
        <v>4983.1385326201571</v>
      </c>
      <c r="F359" s="111">
        <f>(H359*'IM CALIBRATION'!$Q$32+'IM CALIBRATION'!$Q$33)*ABS(B359)*(1/'CCS figures 3b table 1 9a'!C359+1/'IM CALIBRATION'!$D$5)^0.5</f>
        <v>4976.0928382802776</v>
      </c>
      <c r="G359" t="s">
        <v>126</v>
      </c>
      <c r="H359" s="56">
        <f>D359-0.001*'IM CALIBRATION'!$D$4*A359^0.5</f>
        <v>15.010650394070286</v>
      </c>
      <c r="I359" s="56">
        <f>H359^'IM CALIBRATION'!$Q$15*ABS(B359)*(1/'CCS figures 3b table 1 9a'!C359+1/'IM CALIBRATION'!$D$5)^0.5</f>
        <v>8.8178883978805356</v>
      </c>
    </row>
    <row r="360" spans="1:9">
      <c r="A360" s="113">
        <v>5492</v>
      </c>
      <c r="B360" s="67">
        <v>17</v>
      </c>
      <c r="C360" s="67">
        <v>94080</v>
      </c>
      <c r="D360" s="67">
        <v>15.308999999999999</v>
      </c>
      <c r="E360" s="112">
        <f>I360*'IM CALIBRATION'!$Q$17</f>
        <v>5005.5709662765748</v>
      </c>
      <c r="F360" s="111">
        <f>(H360*'IM CALIBRATION'!$Q$32+'IM CALIBRATION'!$Q$33)*ABS(B360)*(1/'CCS figures 3b table 1 9a'!C360+1/'IM CALIBRATION'!$D$5)^0.5</f>
        <v>4996.065416326549</v>
      </c>
      <c r="G360" t="s">
        <v>126</v>
      </c>
      <c r="H360" s="56">
        <f>D360-0.001*'IM CALIBRATION'!$D$4*A360^0.5</f>
        <v>15.192650394070284</v>
      </c>
      <c r="I360" s="56">
        <f>H360^'IM CALIBRATION'!$Q$15*ABS(B360)*(1/'CCS figures 3b table 1 9a'!C360+1/'IM CALIBRATION'!$D$5)^0.5</f>
        <v>8.8575836010502425</v>
      </c>
    </row>
    <row r="361" spans="1:9">
      <c r="A361" s="113">
        <v>5492</v>
      </c>
      <c r="B361" s="67">
        <v>17</v>
      </c>
      <c r="C361" s="67">
        <v>94080</v>
      </c>
      <c r="D361" s="67">
        <v>15.491</v>
      </c>
      <c r="E361" s="112">
        <f>I361*'IM CALIBRATION'!$Q$17</f>
        <v>5027.8354497196651</v>
      </c>
      <c r="F361" s="111">
        <f>(H361*'IM CALIBRATION'!$Q$32+'IM CALIBRATION'!$Q$33)*ABS(B361)*(1/'CCS figures 3b table 1 9a'!C361+1/'IM CALIBRATION'!$D$5)^0.5</f>
        <v>5016.0379943728212</v>
      </c>
      <c r="G361" t="s">
        <v>126</v>
      </c>
      <c r="H361" s="56">
        <f>D361-0.001*'IM CALIBRATION'!$D$4*A361^0.5</f>
        <v>15.374650394070285</v>
      </c>
      <c r="I361" s="56">
        <f>H361^'IM CALIBRATION'!$Q$15*ABS(B361)*(1/'CCS figures 3b table 1 9a'!C361+1/'IM CALIBRATION'!$D$5)^0.5</f>
        <v>8.8969816087420739</v>
      </c>
    </row>
    <row r="362" spans="1:9">
      <c r="A362" s="113">
        <v>5492</v>
      </c>
      <c r="B362" s="67">
        <v>17</v>
      </c>
      <c r="C362" s="67">
        <v>94080</v>
      </c>
      <c r="D362" s="67">
        <v>15.673999999999999</v>
      </c>
      <c r="E362" s="112">
        <f>I362*'IM CALIBRATION'!$Q$17</f>
        <v>5050.0561844559797</v>
      </c>
      <c r="F362" s="111">
        <f>(H362*'IM CALIBRATION'!$Q$32+'IM CALIBRATION'!$Q$33)*ABS(B362)*(1/'CCS figures 3b table 1 9a'!C362+1/'IM CALIBRATION'!$D$5)^0.5</f>
        <v>5036.1203118589083</v>
      </c>
      <c r="G362" t="s">
        <v>126</v>
      </c>
      <c r="H362" s="56">
        <f>D362-0.001*'IM CALIBRATION'!$D$4*A362^0.5</f>
        <v>15.557650394070285</v>
      </c>
      <c r="I362" s="56">
        <f>H362^'IM CALIBRATION'!$Q$15*ABS(B362)*(1/'CCS figures 3b table 1 9a'!C362+1/'IM CALIBRATION'!$D$5)^0.5</f>
        <v>8.936302201123981</v>
      </c>
    </row>
    <row r="363" spans="1:9">
      <c r="A363" s="113">
        <v>5492</v>
      </c>
      <c r="B363" s="67">
        <v>17</v>
      </c>
      <c r="C363" s="67">
        <v>94080</v>
      </c>
      <c r="D363" s="67">
        <v>15.856</v>
      </c>
      <c r="E363" s="112">
        <f>I363*'IM CALIBRATION'!$Q$17</f>
        <v>5071.9934597492447</v>
      </c>
      <c r="F363" s="111">
        <f>(H363*'IM CALIBRATION'!$Q$32+'IM CALIBRATION'!$Q$33)*ABS(B363)*(1/'CCS figures 3b table 1 9a'!C363+1/'IM CALIBRATION'!$D$5)^0.5</f>
        <v>5056.0928899051805</v>
      </c>
      <c r="G363" t="s">
        <v>126</v>
      </c>
      <c r="H363" s="56">
        <f>D363-0.001*'IM CALIBRATION'!$D$4*A363^0.5</f>
        <v>15.739650394070285</v>
      </c>
      <c r="I363" s="56">
        <f>H363^'IM CALIBRATION'!$Q$15*ABS(B363)*(1/'CCS figures 3b table 1 9a'!C363+1/'IM CALIBRATION'!$D$5)^0.5</f>
        <v>8.9751211992359767</v>
      </c>
    </row>
    <row r="364" spans="1:9">
      <c r="A364" s="113">
        <v>5492</v>
      </c>
      <c r="B364" s="67">
        <v>17</v>
      </c>
      <c r="C364" s="67">
        <v>94080</v>
      </c>
      <c r="D364" s="67">
        <v>16.038</v>
      </c>
      <c r="E364" s="112">
        <f>I364*'IM CALIBRATION'!$Q$17</f>
        <v>5093.7721796452888</v>
      </c>
      <c r="F364" s="111">
        <f>(H364*'IM CALIBRATION'!$Q$32+'IM CALIBRATION'!$Q$33)*ABS(B364)*(1/'CCS figures 3b table 1 9a'!C364+1/'IM CALIBRATION'!$D$5)^0.5</f>
        <v>5076.0654679514528</v>
      </c>
      <c r="G364" t="s">
        <v>126</v>
      </c>
      <c r="H364" s="56">
        <f>D364-0.001*'IM CALIBRATION'!$D$4*A364^0.5</f>
        <v>15.921650394070285</v>
      </c>
      <c r="I364" s="56">
        <f>H364^'IM CALIBRATION'!$Q$15*ABS(B364)*(1/'CCS figures 3b table 1 9a'!C364+1/'IM CALIBRATION'!$D$5)^0.5</f>
        <v>9.0136596264209494</v>
      </c>
    </row>
    <row r="365" spans="1:9">
      <c r="A365" s="113">
        <v>5492</v>
      </c>
      <c r="B365" s="67">
        <v>17</v>
      </c>
      <c r="C365" s="67">
        <v>94080</v>
      </c>
      <c r="D365" s="67">
        <v>16.22</v>
      </c>
      <c r="E365" s="112">
        <f>I365*'IM CALIBRATION'!$Q$17</f>
        <v>5115.3952831327133</v>
      </c>
      <c r="F365" s="111">
        <f>(H365*'IM CALIBRATION'!$Q$32+'IM CALIBRATION'!$Q$33)*ABS(B365)*(1/'CCS figures 3b table 1 9a'!C365+1/'IM CALIBRATION'!$D$5)^0.5</f>
        <v>5096.038045997725</v>
      </c>
      <c r="G365" t="s">
        <v>126</v>
      </c>
      <c r="H365" s="56">
        <f>D365-0.001*'IM CALIBRATION'!$D$4*A365^0.5</f>
        <v>16.103650394070282</v>
      </c>
      <c r="I365" s="56">
        <f>H365^'IM CALIBRATION'!$Q$15*ABS(B365)*(1/'CCS figures 3b table 1 9a'!C365+1/'IM CALIBRATION'!$D$5)^0.5</f>
        <v>9.0519226833517941</v>
      </c>
    </row>
    <row r="366" spans="1:9">
      <c r="A366" s="113">
        <v>5492</v>
      </c>
      <c r="B366" s="67">
        <v>17</v>
      </c>
      <c r="C366" s="67">
        <v>94080</v>
      </c>
      <c r="D366" s="67">
        <v>16.402999999999999</v>
      </c>
      <c r="E366" s="112">
        <f>I366*'IM CALIBRATION'!$Q$17</f>
        <v>5136.9831742931619</v>
      </c>
      <c r="F366" s="111">
        <f>(H366*'IM CALIBRATION'!$Q$32+'IM CALIBRATION'!$Q$33)*ABS(B366)*(1/'CCS figures 3b table 1 9a'!C366+1/'IM CALIBRATION'!$D$5)^0.5</f>
        <v>5116.1203634838112</v>
      </c>
      <c r="G366" t="s">
        <v>126</v>
      </c>
      <c r="H366" s="56">
        <f>D366-0.001*'IM CALIBRATION'!$D$4*A366^0.5</f>
        <v>16.286650394070282</v>
      </c>
      <c r="I366" s="56">
        <f>H366^'IM CALIBRATION'!$Q$15*ABS(B366)*(1/'CCS figures 3b table 1 9a'!C366+1/'IM CALIBRATION'!$D$5)^0.5</f>
        <v>9.0901234304818033</v>
      </c>
    </row>
    <row r="367" spans="1:9">
      <c r="A367" s="113">
        <v>5492</v>
      </c>
      <c r="B367" s="67">
        <v>17</v>
      </c>
      <c r="C367" s="67">
        <v>94080</v>
      </c>
      <c r="D367" s="67">
        <v>16.585000000000001</v>
      </c>
      <c r="E367" s="112">
        <f>I367*'IM CALIBRATION'!$Q$17</f>
        <v>5158.3027009290809</v>
      </c>
      <c r="F367" s="111">
        <f>(H367*'IM CALIBRATION'!$Q$32+'IM CALIBRATION'!$Q$33)*ABS(B367)*(1/'CCS figures 3b table 1 9a'!C367+1/'IM CALIBRATION'!$D$5)^0.5</f>
        <v>5136.0929415300834</v>
      </c>
      <c r="G367" t="s">
        <v>126</v>
      </c>
      <c r="H367" s="56">
        <f>D367-0.001*'IM CALIBRATION'!$D$4*A367^0.5</f>
        <v>16.468650394070284</v>
      </c>
      <c r="I367" s="56">
        <f>H367^'IM CALIBRATION'!$Q$15*ABS(B367)*(1/'CCS figures 3b table 1 9a'!C367+1/'IM CALIBRATION'!$D$5)^0.5</f>
        <v>9.127849294481079</v>
      </c>
    </row>
    <row r="368" spans="1:9">
      <c r="A368" s="113">
        <v>5492</v>
      </c>
      <c r="B368" s="67">
        <v>17</v>
      </c>
      <c r="C368" s="67">
        <v>94080</v>
      </c>
      <c r="D368" s="67">
        <v>16.766999999999999</v>
      </c>
      <c r="E368" s="112">
        <f>I368*'IM CALIBRATION'!$Q$17</f>
        <v>5179.4749347640964</v>
      </c>
      <c r="F368" s="111">
        <f>(H368*'IM CALIBRATION'!$Q$32+'IM CALIBRATION'!$Q$33)*ABS(B368)*(1/'CCS figures 3b table 1 9a'!C368+1/'IM CALIBRATION'!$D$5)^0.5</f>
        <v>5156.0655195763557</v>
      </c>
      <c r="G368" t="s">
        <v>126</v>
      </c>
      <c r="H368" s="56">
        <f>D368-0.001*'IM CALIBRATION'!$D$4*A368^0.5</f>
        <v>16.650650394070283</v>
      </c>
      <c r="I368" s="56">
        <f>H368^'IM CALIBRATION'!$Q$15*ABS(B368)*(1/'CCS figures 3b table 1 9a'!C368+1/'IM CALIBRATION'!$D$5)^0.5</f>
        <v>9.1653145172255144</v>
      </c>
    </row>
    <row r="369" spans="1:9">
      <c r="A369" s="113">
        <v>5492</v>
      </c>
      <c r="B369" s="67">
        <v>17</v>
      </c>
      <c r="C369" s="67">
        <v>94080</v>
      </c>
      <c r="D369" s="67">
        <v>16.949000000000002</v>
      </c>
      <c r="E369" s="112">
        <f>I369*'IM CALIBRATION'!$Q$17</f>
        <v>5200.5024868876189</v>
      </c>
      <c r="F369" s="111">
        <f>(H369*'IM CALIBRATION'!$Q$32+'IM CALIBRATION'!$Q$33)*ABS(B369)*(1/'CCS figures 3b table 1 9a'!C369+1/'IM CALIBRATION'!$D$5)^0.5</f>
        <v>5176.0380976226288</v>
      </c>
      <c r="G369" t="s">
        <v>126</v>
      </c>
      <c r="H369" s="56">
        <f>D369-0.001*'IM CALIBRATION'!$D$4*A369^0.5</f>
        <v>16.832650394070285</v>
      </c>
      <c r="I369" s="56">
        <f>H369^'IM CALIBRATION'!$Q$15*ABS(B369)*(1/'CCS figures 3b table 1 9a'!C369+1/'IM CALIBRATION'!$D$5)^0.5</f>
        <v>9.2025237191555966</v>
      </c>
    </row>
    <row r="370" spans="1:9">
      <c r="A370" s="113">
        <v>5492</v>
      </c>
      <c r="B370" s="67">
        <v>17</v>
      </c>
      <c r="C370" s="67">
        <v>94080</v>
      </c>
      <c r="D370" s="67">
        <v>17.132000000000001</v>
      </c>
      <c r="E370" s="112">
        <f>I370*'IM CALIBRATION'!$Q$17</f>
        <v>5221.5022613818937</v>
      </c>
      <c r="F370" s="111">
        <f>(H370*'IM CALIBRATION'!$Q$32+'IM CALIBRATION'!$Q$33)*ABS(B370)*(1/'CCS figures 3b table 1 9a'!C370+1/'IM CALIBRATION'!$D$5)^0.5</f>
        <v>5196.120415108715</v>
      </c>
      <c r="G370" t="s">
        <v>126</v>
      </c>
      <c r="H370" s="56">
        <f>D370-0.001*'IM CALIBRATION'!$D$4*A370^0.5</f>
        <v>17.015650394070285</v>
      </c>
      <c r="I370" s="56">
        <f>H370^'IM CALIBRATION'!$Q$15*ABS(B370)*(1/'CCS figures 3b table 1 9a'!C370+1/'IM CALIBRATION'!$D$5)^0.5</f>
        <v>9.2396837673178158</v>
      </c>
    </row>
    <row r="371" spans="1:9">
      <c r="A371" s="113">
        <v>5492</v>
      </c>
      <c r="B371" s="67">
        <v>17</v>
      </c>
      <c r="C371" s="67">
        <v>94080</v>
      </c>
      <c r="D371" s="67">
        <v>17.314</v>
      </c>
      <c r="E371" s="112">
        <f>I371*'IM CALIBRATION'!$Q$17</f>
        <v>5242.2472297223358</v>
      </c>
      <c r="F371" s="111">
        <f>(H371*'IM CALIBRATION'!$Q$32+'IM CALIBRATION'!$Q$33)*ABS(B371)*(1/'CCS figures 3b table 1 9a'!C371+1/'IM CALIBRATION'!$D$5)^0.5</f>
        <v>5216.0929931549863</v>
      </c>
      <c r="G371" t="s">
        <v>126</v>
      </c>
      <c r="H371" s="56">
        <f>D371-0.001*'IM CALIBRATION'!$D$4*A371^0.5</f>
        <v>17.197650394070283</v>
      </c>
      <c r="I371" s="56">
        <f>H371^'IM CALIBRATION'!$Q$15*ABS(B371)*(1/'CCS figures 3b table 1 9a'!C371+1/'IM CALIBRATION'!$D$5)^0.5</f>
        <v>9.2763929244977987</v>
      </c>
    </row>
    <row r="372" spans="1:9">
      <c r="A372" s="113">
        <v>5492</v>
      </c>
      <c r="B372" s="67">
        <v>17</v>
      </c>
      <c r="C372" s="67">
        <v>94080</v>
      </c>
      <c r="D372" s="67">
        <v>17.495999999999999</v>
      </c>
      <c r="E372" s="112">
        <f>I372*'IM CALIBRATION'!$Q$17</f>
        <v>5262.8549303442151</v>
      </c>
      <c r="F372" s="111">
        <f>(H372*'IM CALIBRATION'!$Q$32+'IM CALIBRATION'!$Q$33)*ABS(B372)*(1/'CCS figures 3b table 1 9a'!C372+1/'IM CALIBRATION'!$D$5)^0.5</f>
        <v>5236.0655712012594</v>
      </c>
      <c r="G372" t="s">
        <v>126</v>
      </c>
      <c r="H372" s="56">
        <f>D372-0.001*'IM CALIBRATION'!$D$4*A372^0.5</f>
        <v>17.379650394070282</v>
      </c>
      <c r="I372" s="56">
        <f>H372^'IM CALIBRATION'!$Q$15*ABS(B372)*(1/'CCS figures 3b table 1 9a'!C372+1/'IM CALIBRATION'!$D$5)^0.5</f>
        <v>9.3128591802583252</v>
      </c>
    </row>
    <row r="373" spans="1:9">
      <c r="A373" s="113">
        <v>5492</v>
      </c>
      <c r="B373" s="67">
        <v>17</v>
      </c>
      <c r="C373" s="67">
        <v>94080</v>
      </c>
      <c r="D373" s="67">
        <v>17.678000000000001</v>
      </c>
      <c r="E373" s="112">
        <f>I373*'IM CALIBRATION'!$Q$17</f>
        <v>5283.3276948782332</v>
      </c>
      <c r="F373" s="111">
        <f>(H373*'IM CALIBRATION'!$Q$32+'IM CALIBRATION'!$Q$33)*ABS(B373)*(1/'CCS figures 3b table 1 9a'!C373+1/'IM CALIBRATION'!$D$5)^0.5</f>
        <v>5256.0381492475317</v>
      </c>
      <c r="G373" t="s">
        <v>126</v>
      </c>
      <c r="H373" s="56">
        <f>D373-0.001*'IM CALIBRATION'!$D$4*A373^0.5</f>
        <v>17.561650394070284</v>
      </c>
      <c r="I373" s="56">
        <f>H373^'IM CALIBRATION'!$Q$15*ABS(B373)*(1/'CCS figures 3b table 1 9a'!C373+1/'IM CALIBRATION'!$D$5)^0.5</f>
        <v>9.3490866605250922</v>
      </c>
    </row>
    <row r="374" spans="1:9">
      <c r="A374" s="113">
        <v>5492</v>
      </c>
      <c r="B374" s="67">
        <v>17</v>
      </c>
      <c r="C374" s="67">
        <v>94080</v>
      </c>
      <c r="D374" s="67">
        <v>17.861000000000001</v>
      </c>
      <c r="E374" s="112">
        <f>I374*'IM CALIBRATION'!$Q$17</f>
        <v>5303.7791880748209</v>
      </c>
      <c r="F374" s="111">
        <f>(H374*'IM CALIBRATION'!$Q$32+'IM CALIBRATION'!$Q$33)*ABS(B374)*(1/'CCS figures 3b table 1 9a'!C374+1/'IM CALIBRATION'!$D$5)^0.5</f>
        <v>5276.1204667336178</v>
      </c>
      <c r="G374" t="s">
        <v>126</v>
      </c>
      <c r="H374" s="56">
        <f>D374-0.001*'IM CALIBRATION'!$D$4*A374^0.5</f>
        <v>17.744650394070284</v>
      </c>
      <c r="I374" s="56">
        <f>H374^'IM CALIBRATION'!$Q$15*ABS(B374)*(1/'CCS figures 3b table 1 9a'!C374+1/'IM CALIBRATION'!$D$5)^0.5</f>
        <v>9.3852765002008312</v>
      </c>
    </row>
    <row r="375" spans="1:9">
      <c r="A375" s="113">
        <v>5492</v>
      </c>
      <c r="B375" s="67">
        <v>17</v>
      </c>
      <c r="C375" s="67">
        <v>94080</v>
      </c>
      <c r="D375" s="67">
        <v>18.042999999999999</v>
      </c>
      <c r="E375" s="112">
        <f>I375*'IM CALIBRATION'!$Q$17</f>
        <v>5323.9881137132925</v>
      </c>
      <c r="F375" s="111">
        <f>(H375*'IM CALIBRATION'!$Q$32+'IM CALIBRATION'!$Q$33)*ABS(B375)*(1/'CCS figures 3b table 1 9a'!C375+1/'IM CALIBRATION'!$D$5)^0.5</f>
        <v>5296.0930447798901</v>
      </c>
      <c r="G375" t="s">
        <v>126</v>
      </c>
      <c r="H375" s="56">
        <f>D375-0.001*'IM CALIBRATION'!$D$4*A375^0.5</f>
        <v>17.926650394070283</v>
      </c>
      <c r="I375" s="56">
        <f>H375^'IM CALIBRATION'!$Q$15*ABS(B375)*(1/'CCS figures 3b table 1 9a'!C375+1/'IM CALIBRATION'!$D$5)^0.5</f>
        <v>9.4210371056414779</v>
      </c>
    </row>
    <row r="376" spans="1:9">
      <c r="A376" s="113">
        <v>5492</v>
      </c>
      <c r="B376" s="67">
        <v>17</v>
      </c>
      <c r="C376" s="67">
        <v>94080</v>
      </c>
      <c r="D376" s="67">
        <v>18.225000000000001</v>
      </c>
      <c r="E376" s="112">
        <f>I376*'IM CALIBRATION'!$Q$17</f>
        <v>5344.0687393839935</v>
      </c>
      <c r="F376" s="111">
        <f>(H376*'IM CALIBRATION'!$Q$32+'IM CALIBRATION'!$Q$33)*ABS(B376)*(1/'CCS figures 3b table 1 9a'!C376+1/'IM CALIBRATION'!$D$5)^0.5</f>
        <v>5316.0656228261623</v>
      </c>
      <c r="G376" t="s">
        <v>126</v>
      </c>
      <c r="H376" s="56">
        <f>D376-0.001*'IM CALIBRATION'!$D$4*A376^0.5</f>
        <v>18.108650394070285</v>
      </c>
      <c r="I376" s="56">
        <f>H376^'IM CALIBRATION'!$Q$15*ABS(B376)*(1/'CCS figures 3b table 1 9a'!C376+1/'IM CALIBRATION'!$D$5)^0.5</f>
        <v>9.4565706785021852</v>
      </c>
    </row>
    <row r="377" spans="1:9">
      <c r="A377" s="113">
        <v>5492</v>
      </c>
      <c r="B377" s="67">
        <v>17</v>
      </c>
      <c r="C377" s="67">
        <v>94080</v>
      </c>
      <c r="D377" s="67">
        <v>18.407</v>
      </c>
      <c r="E377" s="112">
        <f>I377*'IM CALIBRATION'!$Q$17</f>
        <v>5364.0231569293037</v>
      </c>
      <c r="F377" s="111">
        <f>(H377*'IM CALIBRATION'!$Q$32+'IM CALIBRATION'!$Q$33)*ABS(B377)*(1/'CCS figures 3b table 1 9a'!C377+1/'IM CALIBRATION'!$D$5)^0.5</f>
        <v>5336.0382008724355</v>
      </c>
      <c r="G377" t="s">
        <v>126</v>
      </c>
      <c r="H377" s="56">
        <f>D377-0.001*'IM CALIBRATION'!$D$4*A377^0.5</f>
        <v>18.290650394070283</v>
      </c>
      <c r="I377" s="56">
        <f>H377^'IM CALIBRATION'!$Q$15*ABS(B377)*(1/'CCS figures 3b table 1 9a'!C377+1/'IM CALIBRATION'!$D$5)^0.5</f>
        <v>9.4918809203923971</v>
      </c>
    </row>
    <row r="378" spans="1:9">
      <c r="A378" s="113">
        <v>5492</v>
      </c>
      <c r="B378" s="67">
        <v>17</v>
      </c>
      <c r="C378" s="67">
        <v>94080</v>
      </c>
      <c r="D378" s="67">
        <v>18.59</v>
      </c>
      <c r="E378" s="112">
        <f>I378*'IM CALIBRATION'!$Q$17</f>
        <v>5383.9620217581405</v>
      </c>
      <c r="F378" s="111">
        <f>(H378*'IM CALIBRATION'!$Q$32+'IM CALIBRATION'!$Q$33)*ABS(B378)*(1/'CCS figures 3b table 1 9a'!C378+1/'IM CALIBRATION'!$D$5)^0.5</f>
        <v>5356.1205183585216</v>
      </c>
      <c r="G378" t="s">
        <v>126</v>
      </c>
      <c r="H378" s="56">
        <f>D378-0.001*'IM CALIBRATION'!$D$4*A378^0.5</f>
        <v>18.473650394070283</v>
      </c>
      <c r="I378" s="56">
        <f>H378^'IM CALIBRATION'!$Q$15*ABS(B378)*(1/'CCS figures 3b table 1 9a'!C378+1/'IM CALIBRATION'!$D$5)^0.5</f>
        <v>9.5271636410493041</v>
      </c>
    </row>
    <row r="379" spans="1:9">
      <c r="A379" s="113">
        <v>5492</v>
      </c>
      <c r="B379" s="67">
        <v>17</v>
      </c>
      <c r="C379" s="67">
        <v>94080</v>
      </c>
      <c r="D379" s="67">
        <v>18.771999999999998</v>
      </c>
      <c r="E379" s="112">
        <f>I379*'IM CALIBRATION'!$Q$17</f>
        <v>5403.6694164826295</v>
      </c>
      <c r="F379" s="111">
        <f>(H379*'IM CALIBRATION'!$Q$32+'IM CALIBRATION'!$Q$33)*ABS(B379)*(1/'CCS figures 3b table 1 9a'!C379+1/'IM CALIBRATION'!$D$5)^0.5</f>
        <v>5376.093096404793</v>
      </c>
      <c r="G379" t="s">
        <v>126</v>
      </c>
      <c r="H379" s="56">
        <f>D379-0.001*'IM CALIBRATION'!$D$4*A379^0.5</f>
        <v>18.655650394070282</v>
      </c>
      <c r="I379" s="56">
        <f>H379^'IM CALIBRATION'!$Q$15*ABS(B379)*(1/'CCS figures 3b table 1 9a'!C379+1/'IM CALIBRATION'!$D$5)^0.5</f>
        <v>9.5620367649161118</v>
      </c>
    </row>
    <row r="380" spans="1:9">
      <c r="A380" s="113">
        <v>5492</v>
      </c>
      <c r="B380" s="67">
        <v>17</v>
      </c>
      <c r="C380" s="67">
        <v>94080</v>
      </c>
      <c r="D380" s="67">
        <v>18.954000000000001</v>
      </c>
      <c r="E380" s="112">
        <f>I380*'IM CALIBRATION'!$Q$17</f>
        <v>5423.2565696673992</v>
      </c>
      <c r="F380" s="111">
        <f>(H380*'IM CALIBRATION'!$Q$32+'IM CALIBRATION'!$Q$33)*ABS(B380)*(1/'CCS figures 3b table 1 9a'!C380+1/'IM CALIBRATION'!$D$5)^0.5</f>
        <v>5396.0656744510661</v>
      </c>
      <c r="G380" t="s">
        <v>126</v>
      </c>
      <c r="H380" s="56">
        <f>D380-0.001*'IM CALIBRATION'!$D$4*A380^0.5</f>
        <v>18.837650394070284</v>
      </c>
      <c r="I380" s="56">
        <f>H380^'IM CALIBRATION'!$Q$15*ABS(B380)*(1/'CCS figures 3b table 1 9a'!C380+1/'IM CALIBRATION'!$D$5)^0.5</f>
        <v>9.5966971159548926</v>
      </c>
    </row>
    <row r="381" spans="1:9">
      <c r="A381" s="113">
        <v>5492</v>
      </c>
      <c r="B381" s="67">
        <v>17</v>
      </c>
      <c r="C381" s="67">
        <v>94080</v>
      </c>
      <c r="D381" s="67">
        <v>19.135999999999999</v>
      </c>
      <c r="E381" s="112">
        <f>I381*'IM CALIBRATION'!$Q$17</f>
        <v>5442.7253661247441</v>
      </c>
      <c r="F381" s="111">
        <f>(H381*'IM CALIBRATION'!$Q$32+'IM CALIBRATION'!$Q$33)*ABS(B381)*(1/'CCS figures 3b table 1 9a'!C381+1/'IM CALIBRATION'!$D$5)^0.5</f>
        <v>5416.0382524973384</v>
      </c>
      <c r="G381" t="s">
        <v>126</v>
      </c>
      <c r="H381" s="56">
        <f>D381-0.001*'IM CALIBRATION'!$D$4*A381^0.5</f>
        <v>19.019650394070283</v>
      </c>
      <c r="I381" s="56">
        <f>H381^'IM CALIBRATION'!$Q$15*ABS(B381)*(1/'CCS figures 3b table 1 9a'!C381+1/'IM CALIBRATION'!$D$5)^0.5</f>
        <v>9.6311480294260168</v>
      </c>
    </row>
    <row r="382" spans="1:9">
      <c r="A382" s="113">
        <v>5492</v>
      </c>
      <c r="B382" s="67">
        <v>17</v>
      </c>
      <c r="C382" s="67">
        <v>94080</v>
      </c>
      <c r="D382" s="67">
        <v>19.318999999999999</v>
      </c>
      <c r="E382" s="112">
        <f>I382*'IM CALIBRATION'!$Q$17</f>
        <v>5462.1836560781785</v>
      </c>
      <c r="F382" s="111">
        <f>(H382*'IM CALIBRATION'!$Q$32+'IM CALIBRATION'!$Q$33)*ABS(B382)*(1/'CCS figures 3b table 1 9a'!C382+1/'IM CALIBRATION'!$D$5)^0.5</f>
        <v>5436.1205699834245</v>
      </c>
      <c r="G382" t="s">
        <v>126</v>
      </c>
      <c r="H382" s="56">
        <f>D382-0.001*'IM CALIBRATION'!$D$4*A382^0.5</f>
        <v>19.202650394070282</v>
      </c>
      <c r="I382" s="56">
        <f>H382^'IM CALIBRATION'!$Q$15*ABS(B382)*(1/'CCS figures 3b table 1 9a'!C382+1/'IM CALIBRATION'!$D$5)^0.5</f>
        <v>9.665580351164575</v>
      </c>
    </row>
    <row r="383" spans="1:9">
      <c r="A383" s="113">
        <v>5492</v>
      </c>
      <c r="B383" s="67">
        <v>17</v>
      </c>
      <c r="C383" s="67">
        <v>94080</v>
      </c>
      <c r="D383" s="67">
        <v>19.501000000000001</v>
      </c>
      <c r="E383" s="112">
        <f>I383*'IM CALIBRATION'!$Q$17</f>
        <v>5481.420580652305</v>
      </c>
      <c r="F383" s="111">
        <f>(H383*'IM CALIBRATION'!$Q$32+'IM CALIBRATION'!$Q$33)*ABS(B383)*(1/'CCS figures 3b table 1 9a'!C383+1/'IM CALIBRATION'!$D$5)^0.5</f>
        <v>5456.0931480296977</v>
      </c>
      <c r="G383" t="s">
        <v>126</v>
      </c>
      <c r="H383" s="56">
        <f>D383-0.001*'IM CALIBRATION'!$D$4*A383^0.5</f>
        <v>19.384650394070285</v>
      </c>
      <c r="I383" s="56">
        <f>H383^'IM CALIBRATION'!$Q$15*ABS(B383)*(1/'CCS figures 3b table 1 9a'!C383+1/'IM CALIBRATION'!$D$5)^0.5</f>
        <v>9.6996209568797642</v>
      </c>
    </row>
    <row r="384" spans="1:9">
      <c r="A384" s="113">
        <v>5492</v>
      </c>
      <c r="B384" s="67">
        <v>17</v>
      </c>
      <c r="C384" s="67">
        <v>94080</v>
      </c>
      <c r="D384" s="67">
        <v>19.683</v>
      </c>
      <c r="E384" s="112">
        <f>I384*'IM CALIBRATION'!$Q$17</f>
        <v>5500.5445353537516</v>
      </c>
      <c r="F384" s="111">
        <f>(H384*'IM CALIBRATION'!$Q$32+'IM CALIBRATION'!$Q$33)*ABS(B384)*(1/'CCS figures 3b table 1 9a'!C384+1/'IM CALIBRATION'!$D$5)^0.5</f>
        <v>5476.065726075969</v>
      </c>
      <c r="G384" t="s">
        <v>126</v>
      </c>
      <c r="H384" s="56">
        <f>D384-0.001*'IM CALIBRATION'!$D$4*A384^0.5</f>
        <v>19.566650394070283</v>
      </c>
      <c r="I384" s="56">
        <f>H384^'IM CALIBRATION'!$Q$15*ABS(B384)*(1/'CCS figures 3b table 1 9a'!C384+1/'IM CALIBRATION'!$D$5)^0.5</f>
        <v>9.7334616573097428</v>
      </c>
    </row>
    <row r="385" spans="1:9">
      <c r="A385" s="113">
        <v>5492</v>
      </c>
      <c r="B385" s="67">
        <v>17</v>
      </c>
      <c r="C385" s="67">
        <v>94080</v>
      </c>
      <c r="D385" s="67">
        <v>19.864999999999998</v>
      </c>
      <c r="E385" s="112">
        <f>I385*'IM CALIBRATION'!$Q$17</f>
        <v>5519.5572252220727</v>
      </c>
      <c r="F385" s="111">
        <f>(H385*'IM CALIBRATION'!$Q$32+'IM CALIBRATION'!$Q$33)*ABS(B385)*(1/'CCS figures 3b table 1 9a'!C385+1/'IM CALIBRATION'!$D$5)^0.5</f>
        <v>5496.0383041222422</v>
      </c>
      <c r="G385" t="s">
        <v>126</v>
      </c>
      <c r="H385" s="56">
        <f>D385-0.001*'IM CALIBRATION'!$D$4*A385^0.5</f>
        <v>19.748650394070282</v>
      </c>
      <c r="I385" s="56">
        <f>H385^'IM CALIBRATION'!$Q$15*ABS(B385)*(1/'CCS figures 3b table 1 9a'!C385+1/'IM CALIBRATION'!$D$5)^0.5</f>
        <v>9.7671054695989064</v>
      </c>
    </row>
    <row r="386" spans="1:9">
      <c r="A386" s="113">
        <v>5492</v>
      </c>
      <c r="B386" s="67">
        <v>17</v>
      </c>
      <c r="C386" s="67">
        <v>94080</v>
      </c>
      <c r="D386" s="67">
        <v>20.047999999999998</v>
      </c>
      <c r="E386" s="112">
        <f>I386*'IM CALIBRATION'!$Q$17</f>
        <v>5538.5638775174029</v>
      </c>
      <c r="F386" s="111">
        <f>(H386*'IM CALIBRATION'!$Q$32+'IM CALIBRATION'!$Q$33)*ABS(B386)*(1/'CCS figures 3b table 1 9a'!C386+1/'IM CALIBRATION'!$D$5)^0.5</f>
        <v>5516.1206216083283</v>
      </c>
      <c r="G386" t="s">
        <v>126</v>
      </c>
      <c r="H386" s="56">
        <f>D386-0.001*'IM CALIBRATION'!$D$4*A386^0.5</f>
        <v>19.931650394070282</v>
      </c>
      <c r="I386" s="56">
        <f>H386^'IM CALIBRATION'!$Q$15*ABS(B386)*(1/'CCS figures 3b table 1 9a'!C386+1/'IM CALIBRATION'!$D$5)^0.5</f>
        <v>9.8007385981303372</v>
      </c>
    </row>
    <row r="387" spans="1:9">
      <c r="A387" s="113">
        <v>5492</v>
      </c>
      <c r="B387" s="67">
        <v>17</v>
      </c>
      <c r="C387" s="67">
        <v>94080</v>
      </c>
      <c r="D387" s="67">
        <v>20.23</v>
      </c>
      <c r="E387" s="112">
        <f>I387*'IM CALIBRATION'!$Q$17</f>
        <v>5557.3584006675674</v>
      </c>
      <c r="F387" s="111">
        <f>(H387*'IM CALIBRATION'!$Q$32+'IM CALIBRATION'!$Q$33)*ABS(B387)*(1/'CCS figures 3b table 1 9a'!C387+1/'IM CALIBRATION'!$D$5)^0.5</f>
        <v>5536.0931996546005</v>
      </c>
      <c r="G387" t="s">
        <v>126</v>
      </c>
      <c r="H387" s="56">
        <f>D387-0.001*'IM CALIBRATION'!$D$4*A387^0.5</f>
        <v>20.113650394070284</v>
      </c>
      <c r="I387" s="56">
        <f>H387^'IM CALIBRATION'!$Q$15*ABS(B387)*(1/'CCS figures 3b table 1 9a'!C387+1/'IM CALIBRATION'!$D$5)^0.5</f>
        <v>9.8339963545713154</v>
      </c>
    </row>
    <row r="388" spans="1:9">
      <c r="A388" s="113">
        <v>5492</v>
      </c>
      <c r="B388" s="67">
        <v>17</v>
      </c>
      <c r="C388" s="67">
        <v>94080</v>
      </c>
      <c r="D388" s="67">
        <v>20.411999999999999</v>
      </c>
      <c r="E388" s="112">
        <f>I388*'IM CALIBRATION'!$Q$17</f>
        <v>5576.0465410954448</v>
      </c>
      <c r="F388" s="111">
        <f>(H388*'IM CALIBRATION'!$Q$32+'IM CALIBRATION'!$Q$33)*ABS(B388)*(1/'CCS figures 3b table 1 9a'!C388+1/'IM CALIBRATION'!$D$5)^0.5</f>
        <v>5556.0657777008728</v>
      </c>
      <c r="G388" t="s">
        <v>126</v>
      </c>
      <c r="H388" s="56">
        <f>D388-0.001*'IM CALIBRATION'!$D$4*A388^0.5</f>
        <v>20.295650394070282</v>
      </c>
      <c r="I388" s="56">
        <f>H388^'IM CALIBRATION'!$Q$15*ABS(B388)*(1/'CCS figures 3b table 1 9a'!C388+1/'IM CALIBRATION'!$D$5)^0.5</f>
        <v>9.8670658619868146</v>
      </c>
    </row>
    <row r="389" spans="1:9">
      <c r="A389" s="113">
        <v>5492</v>
      </c>
      <c r="B389" s="67">
        <v>17</v>
      </c>
      <c r="C389" s="67">
        <v>94080</v>
      </c>
      <c r="D389" s="67">
        <v>20.594000000000001</v>
      </c>
      <c r="E389" s="112">
        <f>I389*'IM CALIBRATION'!$Q$17</f>
        <v>5594.6298469081721</v>
      </c>
      <c r="F389" s="111">
        <f>(H389*'IM CALIBRATION'!$Q$32+'IM CALIBRATION'!$Q$33)*ABS(B389)*(1/'CCS figures 3b table 1 9a'!C389+1/'IM CALIBRATION'!$D$5)^0.5</f>
        <v>5576.0383557471441</v>
      </c>
      <c r="G389" t="s">
        <v>126</v>
      </c>
      <c r="H389" s="56">
        <f>D389-0.001*'IM CALIBRATION'!$D$4*A389^0.5</f>
        <v>20.477650394070285</v>
      </c>
      <c r="I389" s="56">
        <f>H389^'IM CALIBRATION'!$Q$15*ABS(B389)*(1/'CCS figures 3b table 1 9a'!C389+1/'IM CALIBRATION'!$D$5)^0.5</f>
        <v>9.8999498598222413</v>
      </c>
    </row>
    <row r="390" spans="1:9">
      <c r="A390" s="113">
        <v>5492</v>
      </c>
      <c r="B390" s="67">
        <v>17</v>
      </c>
      <c r="C390" s="67">
        <v>94080</v>
      </c>
      <c r="D390" s="67">
        <v>20.777000000000001</v>
      </c>
      <c r="E390" s="112">
        <f>I390*'IM CALIBRATION'!$Q$17</f>
        <v>5613.2110858627366</v>
      </c>
      <c r="F390" s="111">
        <f>(H390*'IM CALIBRATION'!$Q$32+'IM CALIBRATION'!$Q$33)*ABS(B390)*(1/'CCS figures 3b table 1 9a'!C390+1/'IM CALIBRATION'!$D$5)^0.5</f>
        <v>5596.1206732332321</v>
      </c>
      <c r="G390" t="s">
        <v>126</v>
      </c>
      <c r="H390" s="56">
        <f>D390-0.001*'IM CALIBRATION'!$D$4*A390^0.5</f>
        <v>20.660650394070284</v>
      </c>
      <c r="I390" s="56">
        <f>H390^'IM CALIBRATION'!$Q$15*ABS(B390)*(1/'CCS figures 3b table 1 9a'!C390+1/'IM CALIBRATION'!$D$5)^0.5</f>
        <v>9.9328302002589233</v>
      </c>
    </row>
    <row r="391" spans="1:9">
      <c r="A391" s="113">
        <v>5492</v>
      </c>
      <c r="B391" s="67">
        <v>17</v>
      </c>
      <c r="C391" s="67">
        <v>94080</v>
      </c>
      <c r="D391" s="67">
        <v>20.959</v>
      </c>
      <c r="E391" s="112">
        <f>I391*'IM CALIBRATION'!$Q$17</f>
        <v>5631.5886681414859</v>
      </c>
      <c r="F391" s="111">
        <f>(H391*'IM CALIBRATION'!$Q$32+'IM CALIBRATION'!$Q$33)*ABS(B391)*(1/'CCS figures 3b table 1 9a'!C391+1/'IM CALIBRATION'!$D$5)^0.5</f>
        <v>5616.0932512795043</v>
      </c>
      <c r="G391" t="s">
        <v>126</v>
      </c>
      <c r="H391" s="56">
        <f>D391-0.001*'IM CALIBRATION'!$D$4*A391^0.5</f>
        <v>20.842650394070283</v>
      </c>
      <c r="I391" s="56">
        <f>H391^'IM CALIBRATION'!$Q$15*ABS(B391)*(1/'CCS figures 3b table 1 9a'!C391+1/'IM CALIBRATION'!$D$5)^0.5</f>
        <v>9.9653501610218189</v>
      </c>
    </row>
    <row r="392" spans="1:9">
      <c r="A392" s="113">
        <v>5492</v>
      </c>
      <c r="B392" s="67">
        <v>17</v>
      </c>
      <c r="C392" s="67">
        <v>94080</v>
      </c>
      <c r="D392" s="67">
        <v>21.140999999999998</v>
      </c>
      <c r="E392" s="112">
        <f>I392*'IM CALIBRATION'!$Q$17</f>
        <v>5649.8658562127493</v>
      </c>
      <c r="F392" s="111">
        <f>(H392*'IM CALIBRATION'!$Q$32+'IM CALIBRATION'!$Q$33)*ABS(B392)*(1/'CCS figures 3b table 1 9a'!C392+1/'IM CALIBRATION'!$D$5)^0.5</f>
        <v>5636.0658293257757</v>
      </c>
      <c r="G392" t="s">
        <v>126</v>
      </c>
      <c r="H392" s="56">
        <f>D392-0.001*'IM CALIBRATION'!$D$4*A392^0.5</f>
        <v>21.024650394070282</v>
      </c>
      <c r="I392" s="56">
        <f>H392^'IM CALIBRATION'!$Q$15*ABS(B392)*(1/'CCS figures 3b table 1 9a'!C392+1/'IM CALIBRATION'!$D$5)^0.5</f>
        <v>9.997692469706287</v>
      </c>
    </row>
    <row r="393" spans="1:9">
      <c r="A393" s="113">
        <v>5492</v>
      </c>
      <c r="B393" s="67">
        <v>17</v>
      </c>
      <c r="C393" s="67">
        <v>94080</v>
      </c>
      <c r="D393" s="67">
        <v>21.323</v>
      </c>
      <c r="E393" s="112">
        <f>I393*'IM CALIBRATION'!$Q$17</f>
        <v>5668.0440605154363</v>
      </c>
      <c r="F393" s="111">
        <f>(H393*'IM CALIBRATION'!$Q$32+'IM CALIBRATION'!$Q$33)*ABS(B393)*(1/'CCS figures 3b table 1 9a'!C393+1/'IM CALIBRATION'!$D$5)^0.5</f>
        <v>5656.0384073720479</v>
      </c>
      <c r="G393" t="s">
        <v>126</v>
      </c>
      <c r="H393" s="56">
        <f>D393-0.001*'IM CALIBRATION'!$D$4*A393^0.5</f>
        <v>21.206650394070284</v>
      </c>
      <c r="I393" s="56">
        <f>H393^'IM CALIBRATION'!$Q$15*ABS(B393)*(1/'CCS figures 3b table 1 9a'!C393+1/'IM CALIBRATION'!$D$5)^0.5</f>
        <v>10.029859622147599</v>
      </c>
    </row>
    <row r="394" spans="1:9">
      <c r="A394" s="113">
        <v>5492</v>
      </c>
      <c r="B394" s="67">
        <v>17</v>
      </c>
      <c r="C394" s="67">
        <v>94080</v>
      </c>
      <c r="D394" s="67">
        <v>21.506</v>
      </c>
      <c r="E394" s="112">
        <f>I394*'IM CALIBRATION'!$Q$17</f>
        <v>5686.2237366060172</v>
      </c>
      <c r="F394" s="111">
        <f>(H394*'IM CALIBRATION'!$Q$32+'IM CALIBRATION'!$Q$33)*ABS(B394)*(1/'CCS figures 3b table 1 9a'!C394+1/'IM CALIBRATION'!$D$5)^0.5</f>
        <v>5676.120724858135</v>
      </c>
      <c r="G394" t="s">
        <v>126</v>
      </c>
      <c r="H394" s="56">
        <f>D394-0.001*'IM CALIBRATION'!$D$4*A394^0.5</f>
        <v>21.389650394070284</v>
      </c>
      <c r="I394" s="56">
        <f>H394^'IM CALIBRATION'!$Q$15*ABS(B394)*(1/'CCS figures 3b table 1 9a'!C394+1/'IM CALIBRATION'!$D$5)^0.5</f>
        <v>10.062029378983974</v>
      </c>
    </row>
    <row r="395" spans="1:9">
      <c r="A395" s="113">
        <v>5492</v>
      </c>
      <c r="B395" s="67">
        <v>17</v>
      </c>
      <c r="C395" s="67">
        <v>94080</v>
      </c>
      <c r="D395" s="67">
        <v>21.687999999999999</v>
      </c>
      <c r="E395" s="112">
        <f>I395*'IM CALIBRATION'!$Q$17</f>
        <v>5704.2075535743043</v>
      </c>
      <c r="F395" s="111">
        <f>(H395*'IM CALIBRATION'!$Q$32+'IM CALIBRATION'!$Q$33)*ABS(B395)*(1/'CCS figures 3b table 1 9a'!C395+1/'IM CALIBRATION'!$D$5)^0.5</f>
        <v>5696.0933029044072</v>
      </c>
      <c r="G395" t="s">
        <v>126</v>
      </c>
      <c r="H395" s="56">
        <f>D395-0.001*'IM CALIBRATION'!$D$4*A395^0.5</f>
        <v>21.571650394070282</v>
      </c>
      <c r="I395" s="56">
        <f>H395^'IM CALIBRATION'!$Q$15*ABS(B395)*(1/'CCS figures 3b table 1 9a'!C395+1/'IM CALIBRATION'!$D$5)^0.5</f>
        <v>10.093852554269226</v>
      </c>
    </row>
    <row r="396" spans="1:9">
      <c r="A396" s="113">
        <v>5492</v>
      </c>
      <c r="B396" s="67">
        <v>17</v>
      </c>
      <c r="C396" s="67">
        <v>94080</v>
      </c>
      <c r="D396" s="67">
        <v>21.87</v>
      </c>
      <c r="E396" s="112">
        <f>I396*'IM CALIBRATION'!$Q$17</f>
        <v>5722.0964388102175</v>
      </c>
      <c r="F396" s="111">
        <f>(H396*'IM CALIBRATION'!$Q$32+'IM CALIBRATION'!$Q$33)*ABS(B396)*(1/'CCS figures 3b table 1 9a'!C396+1/'IM CALIBRATION'!$D$5)^0.5</f>
        <v>5716.0658809506795</v>
      </c>
      <c r="G396" t="s">
        <v>126</v>
      </c>
      <c r="H396" s="56">
        <f>D396-0.001*'IM CALIBRATION'!$D$4*A396^0.5</f>
        <v>21.753650394070284</v>
      </c>
      <c r="I396" s="56">
        <f>H396^'IM CALIBRATION'!$Q$15*ABS(B396)*(1/'CCS figures 3b table 1 9a'!C396+1/'IM CALIBRATION'!$D$5)^0.5</f>
        <v>10.125507743572149</v>
      </c>
    </row>
    <row r="397" spans="1:9">
      <c r="A397" s="113">
        <v>5492</v>
      </c>
      <c r="B397" s="67">
        <v>17</v>
      </c>
      <c r="C397" s="67">
        <v>94080</v>
      </c>
      <c r="D397" s="67">
        <v>22.052</v>
      </c>
      <c r="E397" s="112">
        <f>I397*'IM CALIBRATION'!$Q$17</f>
        <v>5739.8916814310514</v>
      </c>
      <c r="F397" s="111">
        <f>(H397*'IM CALIBRATION'!$Q$32+'IM CALIBRATION'!$Q$33)*ABS(B397)*(1/'CCS figures 3b table 1 9a'!C397+1/'IM CALIBRATION'!$D$5)^0.5</f>
        <v>5736.0384589969508</v>
      </c>
      <c r="G397" t="s">
        <v>126</v>
      </c>
      <c r="H397" s="56">
        <f>D397-0.001*'IM CALIBRATION'!$D$4*A397^0.5</f>
        <v>21.935650394070283</v>
      </c>
      <c r="I397" s="56">
        <f>H397^'IM CALIBRATION'!$Q$15*ABS(B397)*(1/'CCS figures 3b table 1 9a'!C397+1/'IM CALIBRATION'!$D$5)^0.5</f>
        <v>10.156997228043938</v>
      </c>
    </row>
    <row r="398" spans="1:9">
      <c r="A398" s="113">
        <v>5492</v>
      </c>
      <c r="B398" s="67">
        <v>17</v>
      </c>
      <c r="C398" s="67">
        <v>94080</v>
      </c>
      <c r="D398" s="67">
        <v>22.234999999999999</v>
      </c>
      <c r="E398" s="112">
        <f>I398*'IM CALIBRATION'!$Q$17</f>
        <v>5757.691558093491</v>
      </c>
      <c r="F398" s="111">
        <f>(H398*'IM CALIBRATION'!$Q$32+'IM CALIBRATION'!$Q$33)*ABS(B398)*(1/'CCS figures 3b table 1 9a'!C398+1/'IM CALIBRATION'!$D$5)^0.5</f>
        <v>5756.1207764830388</v>
      </c>
      <c r="G398" t="s">
        <v>126</v>
      </c>
      <c r="H398" s="56">
        <f>D398-0.001*'IM CALIBRATION'!$D$4*A398^0.5</f>
        <v>22.118650394070283</v>
      </c>
      <c r="I398" s="56">
        <f>H398^'IM CALIBRATION'!$Q$15*ABS(B398)*(1/'CCS figures 3b table 1 9a'!C398+1/'IM CALIBRATION'!$D$5)^0.5</f>
        <v>10.188494912661367</v>
      </c>
    </row>
    <row r="399" spans="1:9">
      <c r="A399" s="113">
        <v>5492</v>
      </c>
      <c r="B399" s="67">
        <v>17</v>
      </c>
      <c r="C399" s="67">
        <v>94080</v>
      </c>
      <c r="D399" s="67">
        <v>22.417000000000002</v>
      </c>
      <c r="E399" s="112">
        <f>I399*'IM CALIBRATION'!$Q$17</f>
        <v>5775.3027741024307</v>
      </c>
      <c r="F399" s="111">
        <f>(H399*'IM CALIBRATION'!$Q$32+'IM CALIBRATION'!$Q$33)*ABS(B399)*(1/'CCS figures 3b table 1 9a'!C399+1/'IM CALIBRATION'!$D$5)^0.5</f>
        <v>5776.093354529311</v>
      </c>
      <c r="G399" t="s">
        <v>126</v>
      </c>
      <c r="H399" s="56">
        <f>D399-0.001*'IM CALIBRATION'!$D$4*A399^0.5</f>
        <v>22.300650394070285</v>
      </c>
      <c r="I399" s="56">
        <f>H399^'IM CALIBRATION'!$Q$15*ABS(B399)*(1/'CCS figures 3b table 1 9a'!C399+1/'IM CALIBRATION'!$D$5)^0.5</f>
        <v>10.219658753742893</v>
      </c>
    </row>
    <row r="400" spans="1:9">
      <c r="A400" s="113">
        <v>5492</v>
      </c>
      <c r="B400" s="67">
        <v>17</v>
      </c>
      <c r="C400" s="67">
        <v>94080</v>
      </c>
      <c r="D400" s="67">
        <v>22.599</v>
      </c>
      <c r="E400" s="112">
        <f>I400*'IM CALIBRATION'!$Q$17</f>
        <v>5792.8240565434489</v>
      </c>
      <c r="F400" s="111">
        <f>(H400*'IM CALIBRATION'!$Q$32+'IM CALIBRATION'!$Q$33)*ABS(B400)*(1/'CCS figures 3b table 1 9a'!C400+1/'IM CALIBRATION'!$D$5)^0.5</f>
        <v>5796.0659325755823</v>
      </c>
      <c r="G400" t="s">
        <v>126</v>
      </c>
      <c r="H400" s="56">
        <f>D400-0.001*'IM CALIBRATION'!$D$4*A400^0.5</f>
        <v>22.482650394070284</v>
      </c>
      <c r="I400" s="56">
        <f>H400^'IM CALIBRATION'!$Q$15*ABS(B400)*(1/'CCS figures 3b table 1 9a'!C400+1/'IM CALIBRATION'!$D$5)^0.5</f>
        <v>10.250663453319527</v>
      </c>
    </row>
    <row r="401" spans="1:9">
      <c r="A401" s="113">
        <v>5492</v>
      </c>
      <c r="B401" s="67">
        <v>17</v>
      </c>
      <c r="C401" s="67">
        <v>94080</v>
      </c>
      <c r="D401" s="67">
        <v>22.780999999999999</v>
      </c>
      <c r="E401" s="112">
        <f>I401*'IM CALIBRATION'!$Q$17</f>
        <v>5810.2565871615179</v>
      </c>
      <c r="F401" s="111">
        <f>(H401*'IM CALIBRATION'!$Q$32+'IM CALIBRATION'!$Q$33)*ABS(B401)*(1/'CCS figures 3b table 1 9a'!C401+1/'IM CALIBRATION'!$D$5)^0.5</f>
        <v>5816.0385106218546</v>
      </c>
      <c r="G401" t="s">
        <v>126</v>
      </c>
      <c r="H401" s="56">
        <f>D401-0.001*'IM CALIBRATION'!$D$4*A401^0.5</f>
        <v>22.664650394070282</v>
      </c>
      <c r="I401" s="56">
        <f>H401^'IM CALIBRATION'!$Q$15*ABS(B401)*(1/'CCS figures 3b table 1 9a'!C401+1/'IM CALIBRATION'!$D$5)^0.5</f>
        <v>10.281511102542304</v>
      </c>
    </row>
    <row r="402" spans="1:9">
      <c r="A402" s="113">
        <v>5492</v>
      </c>
      <c r="B402" s="67">
        <v>17</v>
      </c>
      <c r="C402" s="67">
        <v>94080</v>
      </c>
      <c r="D402" s="67">
        <v>22.963000000000001</v>
      </c>
      <c r="E402" s="112">
        <f>I402*'IM CALIBRATION'!$Q$17</f>
        <v>5827.6015228315428</v>
      </c>
      <c r="F402" s="111">
        <f>(H402*'IM CALIBRATION'!$Q$32+'IM CALIBRATION'!$Q$33)*ABS(B402)*(1/'CCS figures 3b table 1 9a'!C402+1/'IM CALIBRATION'!$D$5)^0.5</f>
        <v>5836.0110886681268</v>
      </c>
      <c r="G402" t="s">
        <v>126</v>
      </c>
      <c r="H402" s="56">
        <f>D402-0.001*'IM CALIBRATION'!$D$4*A402^0.5</f>
        <v>22.846650394070284</v>
      </c>
      <c r="I402" s="56">
        <f>H402^'IM CALIBRATION'!$Q$15*ABS(B402)*(1/'CCS figures 3b table 1 9a'!C402+1/'IM CALIBRATION'!$D$5)^0.5</f>
        <v>10.312203748553546</v>
      </c>
    </row>
    <row r="403" spans="1:9">
      <c r="A403" s="113">
        <v>5492</v>
      </c>
      <c r="B403" s="67">
        <v>17</v>
      </c>
      <c r="C403" s="67">
        <v>94080</v>
      </c>
      <c r="D403" s="67">
        <v>23.146000000000001</v>
      </c>
      <c r="E403" s="112">
        <f>I403*'IM CALIBRATION'!$Q$17</f>
        <v>5844.9545862726454</v>
      </c>
      <c r="F403" s="111">
        <f>(H403*'IM CALIBRATION'!$Q$32+'IM CALIBRATION'!$Q$33)*ABS(B403)*(1/'CCS figures 3b table 1 9a'!C403+1/'IM CALIBRATION'!$D$5)^0.5</f>
        <v>5856.0934061542139</v>
      </c>
      <c r="G403" t="s">
        <v>126</v>
      </c>
      <c r="H403" s="56">
        <f>D403-0.001*'IM CALIBRATION'!$D$4*A403^0.5</f>
        <v>23.029650394070284</v>
      </c>
      <c r="I403" s="56">
        <f>H403^'IM CALIBRATION'!$Q$15*ABS(B403)*(1/'CCS figures 3b table 1 9a'!C403+1/'IM CALIBRATION'!$D$5)^0.5</f>
        <v>10.342910777022315</v>
      </c>
    </row>
    <row r="404" spans="1:9">
      <c r="A404" s="113">
        <v>5492</v>
      </c>
      <c r="B404" s="67">
        <v>17</v>
      </c>
      <c r="C404" s="67">
        <v>94080</v>
      </c>
      <c r="D404" s="67">
        <v>23.327999999999999</v>
      </c>
      <c r="E404" s="112">
        <f>I404*'IM CALIBRATION'!$Q$17</f>
        <v>5862.1272407986435</v>
      </c>
      <c r="F404" s="111">
        <f>(H404*'IM CALIBRATION'!$Q$32+'IM CALIBRATION'!$Q$33)*ABS(B404)*(1/'CCS figures 3b table 1 9a'!C404+1/'IM CALIBRATION'!$D$5)^0.5</f>
        <v>5876.0659842004861</v>
      </c>
      <c r="G404" t="s">
        <v>126</v>
      </c>
      <c r="H404" s="56">
        <f>D404-0.001*'IM CALIBRATION'!$D$4*A404^0.5</f>
        <v>23.211650394070283</v>
      </c>
      <c r="I404" s="56">
        <f>H404^'IM CALIBRATION'!$Q$15*ABS(B404)*(1/'CCS figures 3b table 1 9a'!C404+1/'IM CALIBRATION'!$D$5)^0.5</f>
        <v>10.373298563778464</v>
      </c>
    </row>
    <row r="405" spans="1:9">
      <c r="A405" s="113">
        <v>5492</v>
      </c>
      <c r="B405" s="67">
        <v>17</v>
      </c>
      <c r="C405" s="67">
        <v>94080</v>
      </c>
      <c r="D405" s="67">
        <v>23.51</v>
      </c>
      <c r="E405" s="112">
        <f>I405*'IM CALIBRATION'!$Q$17</f>
        <v>5879.2156347278096</v>
      </c>
      <c r="F405" s="111">
        <f>(H405*'IM CALIBRATION'!$Q$32+'IM CALIBRATION'!$Q$33)*ABS(B405)*(1/'CCS figures 3b table 1 9a'!C405+1/'IM CALIBRATION'!$D$5)^0.5</f>
        <v>5896.0385622467584</v>
      </c>
      <c r="G405" t="s">
        <v>126</v>
      </c>
      <c r="H405" s="56">
        <f>D405-0.001*'IM CALIBRATION'!$D$4*A405^0.5</f>
        <v>23.393650394070285</v>
      </c>
      <c r="I405" s="56">
        <f>H405^'IM CALIBRATION'!$Q$15*ABS(B405)*(1/'CCS figures 3b table 1 9a'!C405+1/'IM CALIBRATION'!$D$5)^0.5</f>
        <v>10.403537247607945</v>
      </c>
    </row>
    <row r="406" spans="1:9">
      <c r="A406" s="113">
        <v>5492</v>
      </c>
      <c r="B406" s="67">
        <v>17</v>
      </c>
      <c r="C406" s="67">
        <v>94080</v>
      </c>
      <c r="D406" s="67">
        <v>23.692</v>
      </c>
      <c r="E406" s="112">
        <f>I406*'IM CALIBRATION'!$Q$17</f>
        <v>5896.2208322476645</v>
      </c>
      <c r="F406" s="111">
        <f>(H406*'IM CALIBRATION'!$Q$32+'IM CALIBRATION'!$Q$33)*ABS(B406)*(1/'CCS figures 3b table 1 9a'!C406+1/'IM CALIBRATION'!$D$5)^0.5</f>
        <v>5916.0111402930306</v>
      </c>
      <c r="G406" t="s">
        <v>126</v>
      </c>
      <c r="H406" s="56">
        <f>D406-0.001*'IM CALIBRATION'!$D$4*A406^0.5</f>
        <v>23.575650394070284</v>
      </c>
      <c r="I406" s="56">
        <f>H406^'IM CALIBRATION'!$Q$15*ABS(B406)*(1/'CCS figures 3b table 1 9a'!C406+1/'IM CALIBRATION'!$D$5)^0.5</f>
        <v>10.433628711638578</v>
      </c>
    </row>
    <row r="407" spans="1:9">
      <c r="A407" s="113">
        <v>5492</v>
      </c>
      <c r="B407" s="67">
        <v>17</v>
      </c>
      <c r="C407" s="67">
        <v>94080</v>
      </c>
      <c r="D407" s="67">
        <v>23.875</v>
      </c>
      <c r="E407" s="112">
        <f>I407*'IM CALIBRATION'!$Q$17</f>
        <v>5913.2366347289735</v>
      </c>
      <c r="F407" s="111">
        <f>(H407*'IM CALIBRATION'!$Q$32+'IM CALIBRATION'!$Q$33)*ABS(B407)*(1/'CCS figures 3b table 1 9a'!C407+1/'IM CALIBRATION'!$D$5)^0.5</f>
        <v>5936.0934577791168</v>
      </c>
      <c r="G407" t="s">
        <v>126</v>
      </c>
      <c r="H407" s="56">
        <f>D407-0.001*'IM CALIBRATION'!$D$4*A407^0.5</f>
        <v>23.758650394070283</v>
      </c>
      <c r="I407" s="56">
        <f>H407^'IM CALIBRATION'!$Q$15*ABS(B407)*(1/'CCS figures 3b table 1 9a'!C407+1/'IM CALIBRATION'!$D$5)^0.5</f>
        <v>10.46373894162684</v>
      </c>
    </row>
    <row r="408" spans="1:9">
      <c r="A408" s="113">
        <v>5492</v>
      </c>
      <c r="B408" s="67">
        <v>17</v>
      </c>
      <c r="C408" s="67">
        <v>94080</v>
      </c>
      <c r="D408" s="67">
        <v>24.056999999999999</v>
      </c>
      <c r="E408" s="112">
        <f>I408*'IM CALIBRATION'!$Q$17</f>
        <v>5930.0781034630872</v>
      </c>
      <c r="F408" s="111">
        <f>(H408*'IM CALIBRATION'!$Q$32+'IM CALIBRATION'!$Q$33)*ABS(B408)*(1/'CCS figures 3b table 1 9a'!C408+1/'IM CALIBRATION'!$D$5)^0.5</f>
        <v>5956.0660358253899</v>
      </c>
      <c r="G408" t="s">
        <v>126</v>
      </c>
      <c r="H408" s="56">
        <f>D408-0.001*'IM CALIBRATION'!$D$4*A408^0.5</f>
        <v>23.940650394070282</v>
      </c>
      <c r="I408" s="56">
        <f>H408^'IM CALIBRATION'!$Q$15*ABS(B408)*(1/'CCS figures 3b table 1 9a'!C408+1/'IM CALIBRATION'!$D$5)^0.5</f>
        <v>10.493540680186117</v>
      </c>
    </row>
    <row r="409" spans="1:9">
      <c r="A409" s="113">
        <v>5492</v>
      </c>
      <c r="B409" s="67">
        <v>17</v>
      </c>
      <c r="C409" s="67">
        <v>94080</v>
      </c>
      <c r="D409" s="67">
        <v>24.239000000000001</v>
      </c>
      <c r="E409" s="112">
        <f>I409*'IM CALIBRATION'!$Q$17</f>
        <v>5946.8394469679433</v>
      </c>
      <c r="F409" s="111">
        <f>(H409*'IM CALIBRATION'!$Q$32+'IM CALIBRATION'!$Q$33)*ABS(B409)*(1/'CCS figures 3b table 1 9a'!C409+1/'IM CALIBRATION'!$D$5)^0.5</f>
        <v>5976.0386138716613</v>
      </c>
      <c r="G409" t="s">
        <v>126</v>
      </c>
      <c r="H409" s="56">
        <f>D409-0.001*'IM CALIBRATION'!$D$4*A409^0.5</f>
        <v>24.122650394070284</v>
      </c>
      <c r="I409" s="56">
        <f>H409^'IM CALIBRATION'!$Q$15*ABS(B409)*(1/'CCS figures 3b table 1 9a'!C409+1/'IM CALIBRATION'!$D$5)^0.5</f>
        <v>10.523200633538176</v>
      </c>
    </row>
    <row r="410" spans="1:9">
      <c r="A410" s="113">
        <v>5492</v>
      </c>
      <c r="B410" s="67">
        <v>17</v>
      </c>
      <c r="C410" s="67">
        <v>94080</v>
      </c>
      <c r="D410" s="67">
        <v>24.420999999999999</v>
      </c>
      <c r="E410" s="112">
        <f>I410*'IM CALIBRATION'!$Q$17</f>
        <v>5963.5216466917145</v>
      </c>
      <c r="F410" s="111">
        <f>(H410*'IM CALIBRATION'!$Q$32+'IM CALIBRATION'!$Q$33)*ABS(B410)*(1/'CCS figures 3b table 1 9a'!C410+1/'IM CALIBRATION'!$D$5)^0.5</f>
        <v>5996.0111919179335</v>
      </c>
      <c r="G410" t="s">
        <v>126</v>
      </c>
      <c r="H410" s="56">
        <f>D410-0.001*'IM CALIBRATION'!$D$4*A410^0.5</f>
        <v>24.304650394070283</v>
      </c>
      <c r="I410" s="56">
        <f>H410^'IM CALIBRATION'!$Q$15*ABS(B410)*(1/'CCS figures 3b table 1 9a'!C410+1/'IM CALIBRATION'!$D$5)^0.5</f>
        <v>10.552720538399825</v>
      </c>
    </row>
    <row r="411" spans="1:9">
      <c r="A411" s="113">
        <v>5492</v>
      </c>
      <c r="B411" s="67">
        <v>17</v>
      </c>
      <c r="C411" s="67">
        <v>94080</v>
      </c>
      <c r="D411" s="67">
        <v>24.603999999999999</v>
      </c>
      <c r="E411" s="112">
        <f>I411*'IM CALIBRATION'!$Q$17</f>
        <v>5980.2166814730317</v>
      </c>
      <c r="F411" s="111">
        <f>(H411*'IM CALIBRATION'!$Q$32+'IM CALIBRATION'!$Q$33)*ABS(B411)*(1/'CCS figures 3b table 1 9a'!C411+1/'IM CALIBRATION'!$D$5)^0.5</f>
        <v>6016.0935094040206</v>
      </c>
      <c r="G411" t="s">
        <v>126</v>
      </c>
      <c r="H411" s="56">
        <f>D411-0.001*'IM CALIBRATION'!$D$4*A411^0.5</f>
        <v>24.487650394070283</v>
      </c>
      <c r="I411" s="56">
        <f>H411^'IM CALIBRATION'!$Q$15*ABS(B411)*(1/'CCS figures 3b table 1 9a'!C411+1/'IM CALIBRATION'!$D$5)^0.5</f>
        <v>10.582263155474728</v>
      </c>
    </row>
    <row r="412" spans="1:9">
      <c r="A412" s="113">
        <v>5492</v>
      </c>
      <c r="B412" s="67">
        <v>17</v>
      </c>
      <c r="C412" s="67">
        <v>94080</v>
      </c>
      <c r="D412" s="67">
        <v>24.786000000000001</v>
      </c>
      <c r="E412" s="112">
        <f>I412*'IM CALIBRATION'!$Q$17</f>
        <v>5996.7430396269656</v>
      </c>
      <c r="F412" s="111">
        <f>(H412*'IM CALIBRATION'!$Q$32+'IM CALIBRATION'!$Q$33)*ABS(B412)*(1/'CCS figures 3b table 1 9a'!C412+1/'IM CALIBRATION'!$D$5)^0.5</f>
        <v>6036.0660874502928</v>
      </c>
      <c r="G412" t="s">
        <v>126</v>
      </c>
      <c r="H412" s="56">
        <f>D412-0.001*'IM CALIBRATION'!$D$4*A412^0.5</f>
        <v>24.669650394070285</v>
      </c>
      <c r="I412" s="56">
        <f>H412^'IM CALIBRATION'!$Q$15*ABS(B412)*(1/'CCS figures 3b table 1 9a'!C412+1/'IM CALIBRATION'!$D$5)^0.5</f>
        <v>10.611507291649318</v>
      </c>
    </row>
    <row r="413" spans="1:9">
      <c r="A413" s="113">
        <v>5492</v>
      </c>
      <c r="B413" s="67">
        <v>17</v>
      </c>
      <c r="C413" s="67">
        <v>94080</v>
      </c>
      <c r="D413" s="67">
        <v>24.968</v>
      </c>
      <c r="E413" s="112">
        <f>I413*'IM CALIBRATION'!$Q$17</f>
        <v>6013.1930898478031</v>
      </c>
      <c r="F413" s="111">
        <f>(H413*'IM CALIBRATION'!$Q$32+'IM CALIBRATION'!$Q$33)*ABS(B413)*(1/'CCS figures 3b table 1 9a'!C413+1/'IM CALIBRATION'!$D$5)^0.5</f>
        <v>6056.038665496565</v>
      </c>
      <c r="G413" t="s">
        <v>126</v>
      </c>
      <c r="H413" s="56">
        <f>D413-0.001*'IM CALIBRATION'!$D$4*A413^0.5</f>
        <v>24.851650394070283</v>
      </c>
      <c r="I413" s="56">
        <f>H413^'IM CALIBRATION'!$Q$15*ABS(B413)*(1/'CCS figures 3b table 1 9a'!C413+1/'IM CALIBRATION'!$D$5)^0.5</f>
        <v>10.640616397494426</v>
      </c>
    </row>
    <row r="414" spans="1:9">
      <c r="A414" s="113">
        <v>5492</v>
      </c>
      <c r="B414" s="67">
        <v>17</v>
      </c>
      <c r="C414" s="67">
        <v>94080</v>
      </c>
      <c r="D414" s="67">
        <v>25.15</v>
      </c>
      <c r="E414" s="112">
        <f>I414*'IM CALIBRATION'!$Q$17</f>
        <v>6029.5677394695931</v>
      </c>
      <c r="F414" s="111">
        <f>(H414*'IM CALIBRATION'!$Q$32+'IM CALIBRATION'!$Q$33)*ABS(B414)*(1/'CCS figures 3b table 1 9a'!C414+1/'IM CALIBRATION'!$D$5)^0.5</f>
        <v>6076.0112435428373</v>
      </c>
      <c r="G414" t="s">
        <v>126</v>
      </c>
      <c r="H414" s="56">
        <f>D414-0.001*'IM CALIBRATION'!$D$4*A414^0.5</f>
        <v>25.033650394070282</v>
      </c>
      <c r="I414" s="56">
        <f>H414^'IM CALIBRATION'!$Q$15*ABS(B414)*(1/'CCS figures 3b table 1 9a'!C414+1/'IM CALIBRATION'!$D$5)^0.5</f>
        <v>10.669592078578576</v>
      </c>
    </row>
    <row r="415" spans="1:9">
      <c r="A415" s="113">
        <v>5492</v>
      </c>
      <c r="B415" s="67">
        <v>17</v>
      </c>
      <c r="C415" s="67">
        <v>94080</v>
      </c>
      <c r="D415" s="67">
        <v>25.332999999999998</v>
      </c>
      <c r="E415" s="112">
        <f>I415*'IM CALIBRATION'!$Q$17</f>
        <v>6045.9572355340188</v>
      </c>
      <c r="F415" s="111">
        <f>(H415*'IM CALIBRATION'!$Q$32+'IM CALIBRATION'!$Q$33)*ABS(B415)*(1/'CCS figures 3b table 1 9a'!C415+1/'IM CALIBRATION'!$D$5)^0.5</f>
        <v>6096.0935610289234</v>
      </c>
      <c r="G415" t="s">
        <v>126</v>
      </c>
      <c r="H415" s="56">
        <f>D415-0.001*'IM CALIBRATION'!$D$4*A415^0.5</f>
        <v>25.216650394070282</v>
      </c>
      <c r="I415" s="56">
        <f>H415^'IM CALIBRATION'!$Q$15*ABS(B415)*(1/'CCS figures 3b table 1 9a'!C415+1/'IM CALIBRATION'!$D$5)^0.5</f>
        <v>10.698594031112618</v>
      </c>
    </row>
    <row r="416" spans="1:9">
      <c r="A416" s="113">
        <v>5492</v>
      </c>
      <c r="B416" s="67">
        <v>17</v>
      </c>
      <c r="C416" s="67">
        <v>94080</v>
      </c>
      <c r="D416" s="67">
        <v>25.515000000000001</v>
      </c>
      <c r="E416" s="112">
        <f>I416*'IM CALIBRATION'!$Q$17</f>
        <v>6062.1833350241277</v>
      </c>
      <c r="F416" s="111">
        <f>(H416*'IM CALIBRATION'!$Q$32+'IM CALIBRATION'!$Q$33)*ABS(B416)*(1/'CCS figures 3b table 1 9a'!C416+1/'IM CALIBRATION'!$D$5)^0.5</f>
        <v>6116.0661390751966</v>
      </c>
      <c r="G416" t="s">
        <v>126</v>
      </c>
      <c r="H416" s="56">
        <f>D416-0.001*'IM CALIBRATION'!$D$4*A416^0.5</f>
        <v>25.398650394070284</v>
      </c>
      <c r="I416" s="56">
        <f>H416^'IM CALIBRATION'!$Q$15*ABS(B416)*(1/'CCS figures 3b table 1 9a'!C416+1/'IM CALIBRATION'!$D$5)^0.5</f>
        <v>10.727306846038406</v>
      </c>
    </row>
    <row r="417" spans="1:9">
      <c r="A417" s="113">
        <v>5492</v>
      </c>
      <c r="B417" s="67">
        <v>17</v>
      </c>
      <c r="C417" s="67">
        <v>94080</v>
      </c>
      <c r="D417" s="67">
        <v>25.696999999999999</v>
      </c>
      <c r="E417" s="112">
        <f>I417*'IM CALIBRATION'!$Q$17</f>
        <v>6078.3366586201073</v>
      </c>
      <c r="F417" s="111">
        <f>(H417*'IM CALIBRATION'!$Q$32+'IM CALIBRATION'!$Q$33)*ABS(B417)*(1/'CCS figures 3b table 1 9a'!C417+1/'IM CALIBRATION'!$D$5)^0.5</f>
        <v>6136.0387171214688</v>
      </c>
      <c r="G417" t="s">
        <v>126</v>
      </c>
      <c r="H417" s="56">
        <f>D417-0.001*'IM CALIBRATION'!$D$4*A417^0.5</f>
        <v>25.580650394070283</v>
      </c>
      <c r="I417" s="56">
        <f>H417^'IM CALIBRATION'!$Q$15*ABS(B417)*(1/'CCS figures 3b table 1 9a'!C417+1/'IM CALIBRATION'!$D$5)^0.5</f>
        <v>10.755890880736978</v>
      </c>
    </row>
    <row r="418" spans="1:9">
      <c r="A418" s="113">
        <v>5492</v>
      </c>
      <c r="B418" s="67">
        <v>17</v>
      </c>
      <c r="C418" s="67">
        <v>94080</v>
      </c>
      <c r="D418" s="67">
        <v>25.879000000000001</v>
      </c>
      <c r="E418" s="112">
        <f>I418*'IM CALIBRATION'!$Q$17</f>
        <v>6094.4180470522524</v>
      </c>
      <c r="F418" s="111">
        <f>(H418*'IM CALIBRATION'!$Q$32+'IM CALIBRATION'!$Q$33)*ABS(B418)*(1/'CCS figures 3b table 1 9a'!C418+1/'IM CALIBRATION'!$D$5)^0.5</f>
        <v>6156.0112951677411</v>
      </c>
      <c r="G418" t="s">
        <v>126</v>
      </c>
      <c r="H418" s="56">
        <f>D418-0.001*'IM CALIBRATION'!$D$4*A418^0.5</f>
        <v>25.762650394070285</v>
      </c>
      <c r="I418" s="56">
        <f>H418^'IM CALIBRATION'!$Q$15*ABS(B418)*(1/'CCS figures 3b table 1 9a'!C418+1/'IM CALIBRATION'!$D$5)^0.5</f>
        <v>10.784347622918508</v>
      </c>
    </row>
    <row r="419" spans="1:9">
      <c r="A419" s="113">
        <v>5492</v>
      </c>
      <c r="B419" s="67">
        <v>17</v>
      </c>
      <c r="C419" s="67">
        <v>94080</v>
      </c>
      <c r="D419" s="67">
        <v>26.062000000000001</v>
      </c>
      <c r="E419" s="112">
        <f>I419*'IM CALIBRATION'!$Q$17</f>
        <v>6110.5160991153898</v>
      </c>
      <c r="F419" s="111">
        <f>(H419*'IM CALIBRATION'!$Q$32+'IM CALIBRATION'!$Q$33)*ABS(B419)*(1/'CCS figures 3b table 1 9a'!C419+1/'IM CALIBRATION'!$D$5)^0.5</f>
        <v>6176.0936126538272</v>
      </c>
      <c r="G419" t="s">
        <v>126</v>
      </c>
      <c r="H419" s="56">
        <f>D419-0.001*'IM CALIBRATION'!$D$4*A419^0.5</f>
        <v>25.945650394070285</v>
      </c>
      <c r="I419" s="56">
        <f>H419^'IM CALIBRATION'!$Q$15*ABS(B419)*(1/'CCS figures 3b table 1 9a'!C419+1/'IM CALIBRATION'!$D$5)^0.5</f>
        <v>10.812833852146692</v>
      </c>
    </row>
    <row r="420" spans="1:9">
      <c r="A420" s="113">
        <v>5492</v>
      </c>
      <c r="B420" s="67">
        <v>17</v>
      </c>
      <c r="C420" s="67">
        <v>94080</v>
      </c>
      <c r="D420" s="67">
        <v>26.244</v>
      </c>
      <c r="E420" s="112">
        <f>I420*'IM CALIBRATION'!$Q$17</f>
        <v>6126.4556934709799</v>
      </c>
      <c r="F420" s="111">
        <f>(H420*'IM CALIBRATION'!$Q$32+'IM CALIBRATION'!$Q$33)*ABS(B420)*(1/'CCS figures 3b table 1 9a'!C420+1/'IM CALIBRATION'!$D$5)^0.5</f>
        <v>6196.0661907000995</v>
      </c>
      <c r="G420" t="s">
        <v>126</v>
      </c>
      <c r="H420" s="56">
        <f>D420-0.001*'IM CALIBRATION'!$D$4*A420^0.5</f>
        <v>26.127650394070283</v>
      </c>
      <c r="I420" s="56">
        <f>H420^'IM CALIBRATION'!$Q$15*ABS(B420)*(1/'CCS figures 3b table 1 9a'!C420+1/'IM CALIBRATION'!$D$5)^0.5</f>
        <v>10.841039683314138</v>
      </c>
    </row>
    <row r="421" spans="1:9">
      <c r="A421" s="113">
        <v>5492</v>
      </c>
      <c r="B421" s="67">
        <v>17</v>
      </c>
      <c r="C421" s="67">
        <v>94080</v>
      </c>
      <c r="D421" s="67">
        <v>26.425999999999998</v>
      </c>
      <c r="E421" s="112">
        <f>I421*'IM CALIBRATION'!$Q$17</f>
        <v>6142.3257873294251</v>
      </c>
      <c r="F421" s="111">
        <f>(H421*'IM CALIBRATION'!$Q$32+'IM CALIBRATION'!$Q$33)*ABS(B421)*(1/'CCS figures 3b table 1 9a'!C421+1/'IM CALIBRATION'!$D$5)^0.5</f>
        <v>6216.0387687463726</v>
      </c>
      <c r="G421" t="s">
        <v>126</v>
      </c>
      <c r="H421" s="56">
        <f>D421-0.001*'IM CALIBRATION'!$D$4*A421^0.5</f>
        <v>26.309650394070282</v>
      </c>
      <c r="I421" s="56">
        <f>H421^'IM CALIBRATION'!$Q$15*ABS(B421)*(1/'CCS figures 3b table 1 9a'!C421+1/'IM CALIBRATION'!$D$5)^0.5</f>
        <v>10.869122530217068</v>
      </c>
    </row>
    <row r="422" spans="1:9">
      <c r="A422" s="113">
        <v>5492</v>
      </c>
      <c r="B422" s="67">
        <v>17</v>
      </c>
      <c r="C422" s="67">
        <v>94080</v>
      </c>
      <c r="D422" s="67">
        <v>26.608000000000001</v>
      </c>
      <c r="E422" s="112">
        <f>I422*'IM CALIBRATION'!$Q$17</f>
        <v>6158.1271613831941</v>
      </c>
      <c r="F422" s="111">
        <f>(H422*'IM CALIBRATION'!$Q$32+'IM CALIBRATION'!$Q$33)*ABS(B422)*(1/'CCS figures 3b table 1 9a'!C422+1/'IM CALIBRATION'!$D$5)^0.5</f>
        <v>6236.011346792644</v>
      </c>
      <c r="G422" t="s">
        <v>126</v>
      </c>
      <c r="H422" s="56">
        <f>D422-0.001*'IM CALIBRATION'!$D$4*A422^0.5</f>
        <v>26.491650394070284</v>
      </c>
      <c r="I422" s="56">
        <f>H422^'IM CALIBRATION'!$Q$15*ABS(B422)*(1/'CCS figures 3b table 1 9a'!C422+1/'IM CALIBRATION'!$D$5)^0.5</f>
        <v>10.897083774326017</v>
      </c>
    </row>
    <row r="423" spans="1:9">
      <c r="A423" s="113">
        <v>5492</v>
      </c>
      <c r="B423" s="67">
        <v>17</v>
      </c>
      <c r="C423" s="67">
        <v>94080</v>
      </c>
      <c r="D423" s="67">
        <v>26.791</v>
      </c>
      <c r="E423" s="112">
        <f>I423*'IM CALIBRATION'!$Q$17</f>
        <v>6173.9468433171405</v>
      </c>
      <c r="F423" s="111">
        <f>(H423*'IM CALIBRATION'!$Q$32+'IM CALIBRATION'!$Q$33)*ABS(B423)*(1/'CCS figures 3b table 1 9a'!C423+1/'IM CALIBRATION'!$D$5)^0.5</f>
        <v>6256.0936642787301</v>
      </c>
      <c r="G423" t="s">
        <v>126</v>
      </c>
      <c r="H423" s="56">
        <f>D423-0.001*'IM CALIBRATION'!$D$4*A423^0.5</f>
        <v>26.674650394070284</v>
      </c>
      <c r="I423" s="56">
        <f>H423^'IM CALIBRATION'!$Q$15*ABS(B423)*(1/'CCS figures 3b table 1 9a'!C423+1/'IM CALIBRATION'!$D$5)^0.5</f>
        <v>10.925077415054716</v>
      </c>
    </row>
    <row r="424" spans="1:9">
      <c r="A424" s="113">
        <v>5492</v>
      </c>
      <c r="B424" s="67">
        <v>17</v>
      </c>
      <c r="C424" s="67">
        <v>94080</v>
      </c>
      <c r="D424" s="67">
        <v>26.972999999999999</v>
      </c>
      <c r="E424" s="112">
        <f>I424*'IM CALIBRATION'!$Q$17</f>
        <v>6189.6126967635591</v>
      </c>
      <c r="F424" s="111">
        <f>(H424*'IM CALIBRATION'!$Q$32+'IM CALIBRATION'!$Q$33)*ABS(B424)*(1/'CCS figures 3b table 1 9a'!C424+1/'IM CALIBRATION'!$D$5)^0.5</f>
        <v>6276.0662423250023</v>
      </c>
      <c r="G424" t="s">
        <v>126</v>
      </c>
      <c r="H424" s="56">
        <f>D424-0.001*'IM CALIBRATION'!$D$4*A424^0.5</f>
        <v>26.856650394070282</v>
      </c>
      <c r="I424" s="56">
        <f>H424^'IM CALIBRATION'!$Q$15*ABS(B424)*(1/'CCS figures 3b table 1 9a'!C424+1/'IM CALIBRATION'!$D$5)^0.5</f>
        <v>10.952798849336302</v>
      </c>
    </row>
    <row r="425" spans="1:9">
      <c r="A425" s="113">
        <v>5492</v>
      </c>
      <c r="B425" s="67">
        <v>17</v>
      </c>
      <c r="C425" s="67">
        <v>94080</v>
      </c>
      <c r="D425" s="67">
        <v>27.155000000000001</v>
      </c>
      <c r="E425" s="112">
        <f>I425*'IM CALIBRATION'!$Q$17</f>
        <v>6205.2120935198081</v>
      </c>
      <c r="F425" s="111">
        <f>(H425*'IM CALIBRATION'!$Q$32+'IM CALIBRATION'!$Q$33)*ABS(B425)*(1/'CCS figures 3b table 1 9a'!C425+1/'IM CALIBRATION'!$D$5)^0.5</f>
        <v>6296.0388203712755</v>
      </c>
      <c r="G425" t="s">
        <v>126</v>
      </c>
      <c r="H425" s="56">
        <f>D425-0.001*'IM CALIBRATION'!$D$4*A425^0.5</f>
        <v>27.038650394070284</v>
      </c>
      <c r="I425" s="56">
        <f>H425^'IM CALIBRATION'!$Q$15*ABS(B425)*(1/'CCS figures 3b table 1 9a'!C425+1/'IM CALIBRATION'!$D$5)^0.5</f>
        <v>10.980402685507105</v>
      </c>
    </row>
    <row r="426" spans="1:9">
      <c r="A426" s="113">
        <v>5492</v>
      </c>
      <c r="B426" s="67">
        <v>17</v>
      </c>
      <c r="C426" s="67">
        <v>94080</v>
      </c>
      <c r="D426" s="67">
        <v>27.337</v>
      </c>
      <c r="E426" s="112">
        <f>I426*'IM CALIBRATION'!$Q$17</f>
        <v>6220.7457600026773</v>
      </c>
      <c r="F426" s="111">
        <f>(H426*'IM CALIBRATION'!$Q$32+'IM CALIBRATION'!$Q$33)*ABS(B426)*(1/'CCS figures 3b table 1 9a'!C426+1/'IM CALIBRATION'!$D$5)^0.5</f>
        <v>6316.0113984175478</v>
      </c>
      <c r="G426" t="s">
        <v>126</v>
      </c>
      <c r="H426" s="56">
        <f>D426-0.001*'IM CALIBRATION'!$D$4*A426^0.5</f>
        <v>27.220650394070283</v>
      </c>
      <c r="I426" s="56">
        <f>H426^'IM CALIBRATION'!$Q$15*ABS(B426)*(1/'CCS figures 3b table 1 9a'!C426+1/'IM CALIBRATION'!$D$5)^0.5</f>
        <v>11.0078902089944</v>
      </c>
    </row>
    <row r="427" spans="1:9">
      <c r="A427" s="113">
        <v>5492</v>
      </c>
      <c r="B427" s="67">
        <v>17</v>
      </c>
      <c r="C427" s="67">
        <v>94080</v>
      </c>
      <c r="D427" s="67">
        <v>27.52</v>
      </c>
      <c r="E427" s="112">
        <f>I427*'IM CALIBRATION'!$Q$17</f>
        <v>6236.2992241788279</v>
      </c>
      <c r="F427" s="111">
        <f>(H427*'IM CALIBRATION'!$Q$32+'IM CALIBRATION'!$Q$33)*ABS(B427)*(1/'CCS figures 3b table 1 9a'!C427+1/'IM CALIBRATION'!$D$5)^0.5</f>
        <v>6336.0937159036339</v>
      </c>
      <c r="G427" t="s">
        <v>126</v>
      </c>
      <c r="H427" s="56">
        <f>D427-0.001*'IM CALIBRATION'!$D$4*A427^0.5</f>
        <v>27.403650394070283</v>
      </c>
      <c r="I427" s="56">
        <f>H427^'IM CALIBRATION'!$Q$15*ABS(B427)*(1/'CCS figures 3b table 1 9a'!C427+1/'IM CALIBRATION'!$D$5)^0.5</f>
        <v>11.03541276539293</v>
      </c>
    </row>
    <row r="428" spans="1:9">
      <c r="A428" s="113">
        <v>5492</v>
      </c>
      <c r="B428" s="67">
        <v>17</v>
      </c>
      <c r="C428" s="67">
        <v>94080</v>
      </c>
      <c r="D428" s="67">
        <v>27.702000000000002</v>
      </c>
      <c r="E428" s="112">
        <f>I428*'IM CALIBRATION'!$Q$17</f>
        <v>6251.7032072686206</v>
      </c>
      <c r="F428" s="111">
        <f>(H428*'IM CALIBRATION'!$Q$32+'IM CALIBRATION'!$Q$33)*ABS(B428)*(1/'CCS figures 3b table 1 9a'!C428+1/'IM CALIBRATION'!$D$5)^0.5</f>
        <v>6356.0662939499052</v>
      </c>
      <c r="G428" t="s">
        <v>126</v>
      </c>
      <c r="H428" s="56">
        <f>D428-0.001*'IM CALIBRATION'!$D$4*A428^0.5</f>
        <v>27.585650394070285</v>
      </c>
      <c r="I428" s="56">
        <f>H428^'IM CALIBRATION'!$Q$15*ABS(B428)*(1/'CCS figures 3b table 1 9a'!C428+1/'IM CALIBRATION'!$D$5)^0.5</f>
        <v>11.062670808266807</v>
      </c>
    </row>
    <row r="429" spans="1:9">
      <c r="A429" s="113">
        <v>5492</v>
      </c>
      <c r="B429" s="67">
        <v>17</v>
      </c>
      <c r="C429" s="67">
        <v>94080</v>
      </c>
      <c r="D429" s="67">
        <v>27.884</v>
      </c>
      <c r="E429" s="112">
        <f>I429*'IM CALIBRATION'!$Q$17</f>
        <v>6267.0435678994363</v>
      </c>
      <c r="F429" s="111">
        <f>(H429*'IM CALIBRATION'!$Q$32+'IM CALIBRATION'!$Q$33)*ABS(B429)*(1/'CCS figures 3b table 1 9a'!C429+1/'IM CALIBRATION'!$D$5)^0.5</f>
        <v>6376.0388719961793</v>
      </c>
      <c r="G429" t="s">
        <v>126</v>
      </c>
      <c r="H429" s="56">
        <f>D429-0.001*'IM CALIBRATION'!$D$4*A429^0.5</f>
        <v>27.767650394070284</v>
      </c>
      <c r="I429" s="56">
        <f>H429^'IM CALIBRATION'!$Q$15*ABS(B429)*(1/'CCS figures 3b table 1 9a'!C429+1/'IM CALIBRATION'!$D$5)^0.5</f>
        <v>11.089816268329836</v>
      </c>
    </row>
    <row r="430" spans="1:9">
      <c r="A430" s="113">
        <v>5492</v>
      </c>
      <c r="B430" s="67">
        <v>17</v>
      </c>
      <c r="C430" s="67">
        <v>94080</v>
      </c>
      <c r="D430" s="67">
        <v>28.065999999999999</v>
      </c>
      <c r="E430" s="112">
        <f>I430*'IM CALIBRATION'!$Q$17</f>
        <v>6282.3209832872726</v>
      </c>
      <c r="F430" s="111">
        <f>(H430*'IM CALIBRATION'!$Q$32+'IM CALIBRATION'!$Q$33)*ABS(B430)*(1/'CCS figures 3b table 1 9a'!C430+1/'IM CALIBRATION'!$D$5)^0.5</f>
        <v>6396.0114500424506</v>
      </c>
      <c r="G430" t="s">
        <v>126</v>
      </c>
      <c r="H430" s="56">
        <f>D430-0.001*'IM CALIBRATION'!$D$4*A430^0.5</f>
        <v>27.949650394070282</v>
      </c>
      <c r="I430" s="56">
        <f>H430^'IM CALIBRATION'!$Q$15*ABS(B430)*(1/'CCS figures 3b table 1 9a'!C430+1/'IM CALIBRATION'!$D$5)^0.5</f>
        <v>11.116850343946266</v>
      </c>
    </row>
    <row r="431" spans="1:9">
      <c r="A431" s="113">
        <v>5492</v>
      </c>
      <c r="B431" s="67">
        <v>17</v>
      </c>
      <c r="C431" s="67">
        <v>94080</v>
      </c>
      <c r="D431" s="67">
        <v>28.248999999999999</v>
      </c>
      <c r="E431" s="112">
        <f>I431*'IM CALIBRATION'!$Q$17</f>
        <v>6297.6195479083763</v>
      </c>
      <c r="F431" s="111">
        <f>(H431*'IM CALIBRATION'!$Q$32+'IM CALIBRATION'!$Q$33)*ABS(B431)*(1/'CCS figures 3b table 1 9a'!C431+1/'IM CALIBRATION'!$D$5)^0.5</f>
        <v>6416.0937675285368</v>
      </c>
      <c r="G431" t="s">
        <v>126</v>
      </c>
      <c r="H431" s="56">
        <f>D431-0.001*'IM CALIBRATION'!$D$4*A431^0.5</f>
        <v>28.132650394070282</v>
      </c>
      <c r="I431" s="56">
        <f>H431^'IM CALIBRATION'!$Q$15*ABS(B431)*(1/'CCS figures 3b table 1 9a'!C431+1/'IM CALIBRATION'!$D$5)^0.5</f>
        <v>11.143921844084899</v>
      </c>
    </row>
    <row r="432" spans="1:9">
      <c r="A432" s="113">
        <v>5492</v>
      </c>
      <c r="B432" s="67">
        <v>17</v>
      </c>
      <c r="C432" s="67">
        <v>94080</v>
      </c>
      <c r="D432" s="67">
        <v>28.431000000000001</v>
      </c>
      <c r="E432" s="112">
        <f>I432*'IM CALIBRATION'!$Q$17</f>
        <v>6312.7727216655931</v>
      </c>
      <c r="F432" s="111">
        <f>(H432*'IM CALIBRATION'!$Q$32+'IM CALIBRATION'!$Q$33)*ABS(B432)*(1/'CCS figures 3b table 1 9a'!C432+1/'IM CALIBRATION'!$D$5)^0.5</f>
        <v>6436.066345574809</v>
      </c>
      <c r="G432" t="s">
        <v>126</v>
      </c>
      <c r="H432" s="56">
        <f>D432-0.001*'IM CALIBRATION'!$D$4*A432^0.5</f>
        <v>28.314650394070284</v>
      </c>
      <c r="I432" s="56">
        <f>H432^'IM CALIBRATION'!$Q$15*ABS(B432)*(1/'CCS figures 3b table 1 9a'!C432+1/'IM CALIBRATION'!$D$5)^0.5</f>
        <v>11.170736068532031</v>
      </c>
    </row>
    <row r="433" spans="1:9">
      <c r="A433" s="113">
        <v>5492</v>
      </c>
      <c r="B433" s="67">
        <v>17</v>
      </c>
      <c r="C433" s="67">
        <v>94080</v>
      </c>
      <c r="D433" s="67">
        <v>28.613</v>
      </c>
      <c r="E433" s="112">
        <f>I433*'IM CALIBRATION'!$Q$17</f>
        <v>6327.8649170321996</v>
      </c>
      <c r="F433" s="111">
        <f>(H433*'IM CALIBRATION'!$Q$32+'IM CALIBRATION'!$Q$33)*ABS(B433)*(1/'CCS figures 3b table 1 9a'!C433+1/'IM CALIBRATION'!$D$5)^0.5</f>
        <v>6456.0389236210822</v>
      </c>
      <c r="G433" t="s">
        <v>126</v>
      </c>
      <c r="H433" s="56">
        <f>D433-0.001*'IM CALIBRATION'!$D$4*A433^0.5</f>
        <v>28.496650394070283</v>
      </c>
      <c r="I433" s="56">
        <f>H433^'IM CALIBRATION'!$Q$15*ABS(B433)*(1/'CCS figures 3b table 1 9a'!C433+1/'IM CALIBRATION'!$D$5)^0.5</f>
        <v>11.197442388966548</v>
      </c>
    </row>
    <row r="434" spans="1:9">
      <c r="A434" s="113">
        <v>5492</v>
      </c>
      <c r="B434" s="67">
        <v>17</v>
      </c>
      <c r="C434" s="67">
        <v>94080</v>
      </c>
      <c r="D434" s="67">
        <v>28.795000000000002</v>
      </c>
      <c r="E434" s="112">
        <f>I434*'IM CALIBRATION'!$Q$17</f>
        <v>6342.8967665082164</v>
      </c>
      <c r="F434" s="111">
        <f>(H434*'IM CALIBRATION'!$Q$32+'IM CALIBRATION'!$Q$33)*ABS(B434)*(1/'CCS figures 3b table 1 9a'!C434+1/'IM CALIBRATION'!$D$5)^0.5</f>
        <v>6476.0115016673544</v>
      </c>
      <c r="G434" t="s">
        <v>126</v>
      </c>
      <c r="H434" s="56">
        <f>D434-0.001*'IM CALIBRATION'!$D$4*A434^0.5</f>
        <v>28.678650394070285</v>
      </c>
      <c r="I434" s="56">
        <f>H434^'IM CALIBRATION'!$Q$15*ABS(B434)*(1/'CCS figures 3b table 1 9a'!C434+1/'IM CALIBRATION'!$D$5)^0.5</f>
        <v>11.224041924625768</v>
      </c>
    </row>
    <row r="435" spans="1:9">
      <c r="A435" s="113">
        <v>5492</v>
      </c>
      <c r="B435" s="67">
        <v>17</v>
      </c>
      <c r="C435" s="67">
        <v>94080</v>
      </c>
      <c r="D435" s="67">
        <v>28.978000000000002</v>
      </c>
      <c r="E435" s="112">
        <f>I435*'IM CALIBRATION'!$Q$17</f>
        <v>6357.9509926506707</v>
      </c>
      <c r="F435" s="111">
        <f>(H435*'IM CALIBRATION'!$Q$32+'IM CALIBRATION'!$Q$33)*ABS(B435)*(1/'CCS figures 3b table 1 9a'!C435+1/'IM CALIBRATION'!$D$5)^0.5</f>
        <v>6496.0938191534415</v>
      </c>
      <c r="G435" t="s">
        <v>126</v>
      </c>
      <c r="H435" s="56">
        <f>D435-0.001*'IM CALIBRATION'!$D$4*A435^0.5</f>
        <v>28.861650394070285</v>
      </c>
      <c r="I435" s="56">
        <f>H435^'IM CALIBRATION'!$Q$15*ABS(B435)*(1/'CCS figures 3b table 1 9a'!C435+1/'IM CALIBRATION'!$D$5)^0.5</f>
        <v>11.250681056805547</v>
      </c>
    </row>
    <row r="436" spans="1:9">
      <c r="A436" s="113">
        <v>5492</v>
      </c>
      <c r="B436" s="67">
        <v>17</v>
      </c>
      <c r="C436" s="67">
        <v>94080</v>
      </c>
      <c r="D436" s="67">
        <v>29.16</v>
      </c>
      <c r="E436" s="112">
        <f>I436*'IM CALIBRATION'!$Q$17</f>
        <v>6372.8636828638255</v>
      </c>
      <c r="F436" s="111">
        <f>(H436*'IM CALIBRATION'!$Q$32+'IM CALIBRATION'!$Q$33)*ABS(B436)*(1/'CCS figures 3b table 1 9a'!C436+1/'IM CALIBRATION'!$D$5)^0.5</f>
        <v>6516.0663971997137</v>
      </c>
      <c r="G436" t="s">
        <v>126</v>
      </c>
      <c r="H436" s="56">
        <f>D436-0.001*'IM CALIBRATION'!$D$4*A436^0.5</f>
        <v>29.043650394070283</v>
      </c>
      <c r="I436" s="56">
        <f>H436^'IM CALIBRATION'!$Q$15*ABS(B436)*(1/'CCS figures 3b table 1 9a'!C436+1/'IM CALIBRATION'!$D$5)^0.5</f>
        <v>11.277069734774454</v>
      </c>
    </row>
    <row r="437" spans="1:9">
      <c r="A437" s="113">
        <v>5492</v>
      </c>
      <c r="B437" s="67">
        <v>17</v>
      </c>
      <c r="C437" s="67">
        <v>94080</v>
      </c>
      <c r="D437" s="67">
        <v>29.341999999999999</v>
      </c>
      <c r="E437" s="112">
        <f>I437*'IM CALIBRATION'!$Q$17</f>
        <v>6387.7178657680788</v>
      </c>
      <c r="F437" s="111">
        <f>(H437*'IM CALIBRATION'!$Q$32+'IM CALIBRATION'!$Q$33)*ABS(B437)*(1/'CCS figures 3b table 1 9a'!C437+1/'IM CALIBRATION'!$D$5)^0.5</f>
        <v>6536.038975245986</v>
      </c>
      <c r="G437" t="s">
        <v>126</v>
      </c>
      <c r="H437" s="56">
        <f>D437-0.001*'IM CALIBRATION'!$D$4*A437^0.5</f>
        <v>29.225650394070282</v>
      </c>
      <c r="I437" s="56">
        <f>H437^'IM CALIBRATION'!$Q$15*ABS(B437)*(1/'CCS figures 3b table 1 9a'!C437+1/'IM CALIBRATION'!$D$5)^0.5</f>
        <v>11.303354881421287</v>
      </c>
    </row>
    <row r="438" spans="1:9">
      <c r="A438" s="113">
        <v>5492</v>
      </c>
      <c r="B438" s="67">
        <v>17</v>
      </c>
      <c r="C438" s="67">
        <v>94080</v>
      </c>
      <c r="D438" s="67">
        <v>29.524000000000001</v>
      </c>
      <c r="E438" s="112">
        <f>I438*'IM CALIBRATION'!$Q$17</f>
        <v>6402.5141331236064</v>
      </c>
      <c r="F438" s="111">
        <f>(H438*'IM CALIBRATION'!$Q$32+'IM CALIBRATION'!$Q$33)*ABS(B438)*(1/'CCS figures 3b table 1 9a'!C438+1/'IM CALIBRATION'!$D$5)^0.5</f>
        <v>6556.0115532922573</v>
      </c>
      <c r="G438" t="s">
        <v>126</v>
      </c>
      <c r="H438" s="56">
        <f>D438-0.001*'IM CALIBRATION'!$D$4*A438^0.5</f>
        <v>29.407650394070284</v>
      </c>
      <c r="I438" s="56">
        <f>H438^'IM CALIBRATION'!$Q$15*ABS(B438)*(1/'CCS figures 3b table 1 9a'!C438+1/'IM CALIBRATION'!$D$5)^0.5</f>
        <v>11.329537543892371</v>
      </c>
    </row>
    <row r="439" spans="1:9">
      <c r="A439" s="113">
        <v>5492</v>
      </c>
      <c r="B439" s="67">
        <v>17</v>
      </c>
      <c r="C439" s="67">
        <v>94080</v>
      </c>
      <c r="D439" s="67">
        <v>29.707000000000001</v>
      </c>
      <c r="E439" s="112">
        <f>I439*'IM CALIBRATION'!$Q$17</f>
        <v>6417.3338929278361</v>
      </c>
      <c r="F439" s="111">
        <f>(H439*'IM CALIBRATION'!$Q$32+'IM CALIBRATION'!$Q$33)*ABS(B439)*(1/'CCS figures 3b table 1 9a'!C439+1/'IM CALIBRATION'!$D$5)^0.5</f>
        <v>6576.0938707783453</v>
      </c>
      <c r="G439" t="s">
        <v>126</v>
      </c>
      <c r="H439" s="56">
        <f>D439-0.001*'IM CALIBRATION'!$D$4*A439^0.5</f>
        <v>29.590650394070284</v>
      </c>
      <c r="I439" s="56">
        <f>H439^'IM CALIBRATION'!$Q$15*ABS(B439)*(1/'CCS figures 3b table 1 9a'!C439+1/'IM CALIBRATION'!$D$5)^0.5</f>
        <v>11.355761777311059</v>
      </c>
    </row>
    <row r="440" spans="1:9">
      <c r="A440" s="113">
        <v>5492</v>
      </c>
      <c r="B440" s="67">
        <v>17</v>
      </c>
      <c r="C440" s="67">
        <v>94080</v>
      </c>
      <c r="D440" s="67">
        <v>29.888999999999999</v>
      </c>
      <c r="E440" s="112">
        <f>I440*'IM CALIBRATION'!$Q$17</f>
        <v>6432.0157559595464</v>
      </c>
      <c r="F440" s="111">
        <f>(H440*'IM CALIBRATION'!$Q$32+'IM CALIBRATION'!$Q$33)*ABS(B440)*(1/'CCS figures 3b table 1 9a'!C440+1/'IM CALIBRATION'!$D$5)^0.5</f>
        <v>6596.0664488246166</v>
      </c>
      <c r="G440" t="s">
        <v>126</v>
      </c>
      <c r="H440" s="56">
        <f>D440-0.001*'IM CALIBRATION'!$D$4*A440^0.5</f>
        <v>29.772650394070283</v>
      </c>
      <c r="I440" s="56">
        <f>H440^'IM CALIBRATION'!$Q$15*ABS(B440)*(1/'CCS figures 3b table 1 9a'!C440+1/'IM CALIBRATION'!$D$5)^0.5</f>
        <v>11.381741996170943</v>
      </c>
    </row>
    <row r="441" spans="1:9">
      <c r="A441" s="113">
        <v>5492</v>
      </c>
      <c r="B441" s="67">
        <v>17</v>
      </c>
      <c r="C441" s="67">
        <v>94080</v>
      </c>
      <c r="D441" s="67">
        <v>30.071000000000002</v>
      </c>
      <c r="E441" s="112">
        <f>I441*'IM CALIBRATION'!$Q$17</f>
        <v>6446.6414250226044</v>
      </c>
      <c r="F441" s="111">
        <f>(H441*'IM CALIBRATION'!$Q$32+'IM CALIBRATION'!$Q$33)*ABS(B441)*(1/'CCS figures 3b table 1 9a'!C441+1/'IM CALIBRATION'!$D$5)^0.5</f>
        <v>6616.0390268708888</v>
      </c>
      <c r="G441" t="s">
        <v>126</v>
      </c>
      <c r="H441" s="56">
        <f>D441-0.001*'IM CALIBRATION'!$D$4*A441^0.5</f>
        <v>29.954650394070285</v>
      </c>
      <c r="I441" s="56">
        <f>H441^'IM CALIBRATION'!$Q$15*ABS(B441)*(1/'CCS figures 3b table 1 9a'!C441+1/'IM CALIBRATION'!$D$5)^0.5</f>
        <v>11.407622777268667</v>
      </c>
    </row>
    <row r="442" spans="1:9">
      <c r="A442" s="113">
        <v>5492</v>
      </c>
      <c r="B442" s="67">
        <v>17</v>
      </c>
      <c r="C442" s="67">
        <v>94080</v>
      </c>
      <c r="D442" s="67">
        <v>30.253</v>
      </c>
      <c r="E442" s="112">
        <f>I442*'IM CALIBRATION'!$Q$17</f>
        <v>6461.2114546732637</v>
      </c>
      <c r="F442" s="111">
        <f>(H442*'IM CALIBRATION'!$Q$32+'IM CALIBRATION'!$Q$33)*ABS(B442)*(1/'CCS figures 3b table 1 9a'!C442+1/'IM CALIBRATION'!$D$5)^0.5</f>
        <v>6636.0116049171611</v>
      </c>
      <c r="G442" t="s">
        <v>126</v>
      </c>
      <c r="H442" s="56">
        <f>D442-0.001*'IM CALIBRATION'!$D$4*A442^0.5</f>
        <v>30.136650394070283</v>
      </c>
      <c r="I442" s="56">
        <f>H442^'IM CALIBRATION'!$Q$15*ABS(B442)*(1/'CCS figures 3b table 1 9a'!C442+1/'IM CALIBRATION'!$D$5)^0.5</f>
        <v>11.433405101916538</v>
      </c>
    </row>
    <row r="443" spans="1:9">
      <c r="A443" s="113">
        <v>5492</v>
      </c>
      <c r="B443" s="67">
        <v>17</v>
      </c>
      <c r="C443" s="67">
        <v>94080</v>
      </c>
      <c r="D443" s="67">
        <v>30.436</v>
      </c>
      <c r="E443" s="112">
        <f>I443*'IM CALIBRATION'!$Q$17</f>
        <v>6475.8059918890331</v>
      </c>
      <c r="F443" s="111">
        <f>(H443*'IM CALIBRATION'!$Q$32+'IM CALIBRATION'!$Q$33)*ABS(B443)*(1/'CCS figures 3b table 1 9a'!C443+1/'IM CALIBRATION'!$D$5)^0.5</f>
        <v>6656.0939224032481</v>
      </c>
      <c r="G443" t="s">
        <v>126</v>
      </c>
      <c r="H443" s="56">
        <f>D443-0.001*'IM CALIBRATION'!$D$4*A443^0.5</f>
        <v>30.319650394070283</v>
      </c>
      <c r="I443" s="56">
        <f>H443^'IM CALIBRATION'!$Q$15*ABS(B443)*(1/'CCS figures 3b table 1 9a'!C443+1/'IM CALIBRATION'!$D$5)^0.5</f>
        <v>11.459230793806285</v>
      </c>
    </row>
    <row r="444" spans="1:9">
      <c r="A444" s="113">
        <v>5492</v>
      </c>
      <c r="B444" s="67">
        <v>17</v>
      </c>
      <c r="C444" s="67">
        <v>94080</v>
      </c>
      <c r="D444" s="67">
        <v>30.617999999999999</v>
      </c>
      <c r="E444" s="112">
        <f>I444*'IM CALIBRATION'!$Q$17</f>
        <v>6490.2660731520464</v>
      </c>
      <c r="F444" s="111">
        <f>(H444*'IM CALIBRATION'!$Q$32+'IM CALIBRATION'!$Q$33)*ABS(B444)*(1/'CCS figures 3b table 1 9a'!C444+1/'IM CALIBRATION'!$D$5)^0.5</f>
        <v>6676.0665004495186</v>
      </c>
      <c r="G444" t="s">
        <v>126</v>
      </c>
      <c r="H444" s="56">
        <f>D444-0.001*'IM CALIBRATION'!$D$4*A444^0.5</f>
        <v>30.501650394070282</v>
      </c>
      <c r="I444" s="56">
        <f>H444^'IM CALIBRATION'!$Q$15*ABS(B444)*(1/'CCS figures 3b table 1 9a'!C444+1/'IM CALIBRATION'!$D$5)^0.5</f>
        <v>11.484818559822994</v>
      </c>
    </row>
    <row r="445" spans="1:9">
      <c r="A445" s="113">
        <v>5492</v>
      </c>
      <c r="B445" s="67">
        <v>17</v>
      </c>
      <c r="C445" s="67">
        <v>94080</v>
      </c>
      <c r="D445" s="67">
        <v>30.8</v>
      </c>
      <c r="E445" s="112">
        <f>I445*'IM CALIBRATION'!$Q$17</f>
        <v>6504.672129617129</v>
      </c>
      <c r="F445" s="111">
        <f>(H445*'IM CALIBRATION'!$Q$32+'IM CALIBRATION'!$Q$33)*ABS(B445)*(1/'CCS figures 3b table 1 9a'!C445+1/'IM CALIBRATION'!$D$5)^0.5</f>
        <v>6696.0390784957935</v>
      </c>
      <c r="G445" t="s">
        <v>126</v>
      </c>
      <c r="H445" s="56">
        <f>D445-0.001*'IM CALIBRATION'!$D$4*A445^0.5</f>
        <v>30.683650394070284</v>
      </c>
      <c r="I445" s="56">
        <f>H445^'IM CALIBRATION'!$Q$15*ABS(B445)*(1/'CCS figures 3b table 1 9a'!C445+1/'IM CALIBRATION'!$D$5)^0.5</f>
        <v>11.510310726522977</v>
      </c>
    </row>
    <row r="446" spans="1:9">
      <c r="A446" s="113">
        <v>5492</v>
      </c>
      <c r="B446" s="67">
        <v>17</v>
      </c>
      <c r="C446" s="67">
        <v>94080</v>
      </c>
      <c r="D446" s="67">
        <v>30.983000000000001</v>
      </c>
      <c r="E446" s="112">
        <f>I446*'IM CALIBRATION'!$Q$17</f>
        <v>6519.1033951195041</v>
      </c>
      <c r="F446" s="111">
        <f>(H446*'IM CALIBRATION'!$Q$32+'IM CALIBRATION'!$Q$33)*ABS(B446)*(1/'CCS figures 3b table 1 9a'!C446+1/'IM CALIBRATION'!$D$5)^0.5</f>
        <v>6716.1213959818788</v>
      </c>
      <c r="G446" t="s">
        <v>126</v>
      </c>
      <c r="H446" s="56">
        <f>D446-0.001*'IM CALIBRATION'!$D$4*A446^0.5</f>
        <v>30.866650394070284</v>
      </c>
      <c r="I446" s="56">
        <f>H446^'IM CALIBRATION'!$Q$15*ABS(B446)*(1/'CCS figures 3b table 1 9a'!C446+1/'IM CALIBRATION'!$D$5)^0.5</f>
        <v>11.535847501751503</v>
      </c>
    </row>
    <row r="447" spans="1:9">
      <c r="A447" s="113">
        <v>5492</v>
      </c>
      <c r="B447" s="67">
        <v>17</v>
      </c>
      <c r="C447" s="67">
        <v>94080</v>
      </c>
      <c r="D447" s="67">
        <v>31.164999999999999</v>
      </c>
      <c r="E447" s="112">
        <f>I447*'IM CALIBRATION'!$Q$17</f>
        <v>6533.402665694648</v>
      </c>
      <c r="F447" s="111">
        <f>(H447*'IM CALIBRATION'!$Q$32+'IM CALIBRATION'!$Q$33)*ABS(B447)*(1/'CCS figures 3b table 1 9a'!C447+1/'IM CALIBRATION'!$D$5)^0.5</f>
        <v>6736.0939740281519</v>
      </c>
      <c r="G447" t="s">
        <v>126</v>
      </c>
      <c r="H447" s="56">
        <f>D447-0.001*'IM CALIBRATION'!$D$4*A447^0.5</f>
        <v>31.048650394070282</v>
      </c>
      <c r="I447" s="56">
        <f>H447^'IM CALIBRATION'!$Q$15*ABS(B447)*(1/'CCS figures 3b table 1 9a'!C447+1/'IM CALIBRATION'!$D$5)^0.5</f>
        <v>11.561150706002664</v>
      </c>
    </row>
    <row r="448" spans="1:9">
      <c r="A448" s="113">
        <v>5492</v>
      </c>
      <c r="B448" s="67">
        <v>17</v>
      </c>
      <c r="C448" s="67">
        <v>94080</v>
      </c>
      <c r="D448" s="67">
        <v>31.347000000000001</v>
      </c>
      <c r="E448" s="112">
        <f>I448*'IM CALIBRATION'!$Q$17</f>
        <v>6547.6494517647197</v>
      </c>
      <c r="F448" s="111">
        <f>(H448*'IM CALIBRATION'!$Q$32+'IM CALIBRATION'!$Q$33)*ABS(B448)*(1/'CCS figures 3b table 1 9a'!C448+1/'IM CALIBRATION'!$D$5)^0.5</f>
        <v>6756.0665520744233</v>
      </c>
      <c r="G448" t="s">
        <v>126</v>
      </c>
      <c r="H448" s="56">
        <f>D448-0.001*'IM CALIBRATION'!$D$4*A448^0.5</f>
        <v>31.230650394070285</v>
      </c>
      <c r="I448" s="56">
        <f>H448^'IM CALIBRATION'!$Q$15*ABS(B448)*(1/'CCS figures 3b table 1 9a'!C448+1/'IM CALIBRATION'!$D$5)^0.5</f>
        <v>11.586361036554786</v>
      </c>
    </row>
    <row r="449" spans="1:9">
      <c r="A449" s="113">
        <v>5492</v>
      </c>
      <c r="B449" s="67">
        <v>17</v>
      </c>
      <c r="C449" s="67">
        <v>94080</v>
      </c>
      <c r="D449" s="67">
        <v>31.529</v>
      </c>
      <c r="E449" s="112">
        <f>I449*'IM CALIBRATION'!$Q$17</f>
        <v>6561.844250154908</v>
      </c>
      <c r="F449" s="111">
        <f>(H449*'IM CALIBRATION'!$Q$32+'IM CALIBRATION'!$Q$33)*ABS(B449)*(1/'CCS figures 3b table 1 9a'!C449+1/'IM CALIBRATION'!$D$5)^0.5</f>
        <v>6776.0391301206937</v>
      </c>
      <c r="G449" t="s">
        <v>126</v>
      </c>
      <c r="H449" s="56">
        <f>D449-0.001*'IM CALIBRATION'!$D$4*A449^0.5</f>
        <v>31.412650394070283</v>
      </c>
      <c r="I449" s="56">
        <f>H449^'IM CALIBRATION'!$Q$15*ABS(B449)*(1/'CCS figures 3b table 1 9a'!C449+1/'IM CALIBRATION'!$D$5)^0.5</f>
        <v>11.611479372562449</v>
      </c>
    </row>
    <row r="450" spans="1:9">
      <c r="A450" s="113">
        <v>5492</v>
      </c>
      <c r="B450" s="67">
        <v>17</v>
      </c>
      <c r="C450" s="67">
        <v>94080</v>
      </c>
      <c r="D450" s="67">
        <v>31.712</v>
      </c>
      <c r="E450" s="112">
        <f>I450*'IM CALIBRATION'!$Q$17</f>
        <v>6576.0651192174228</v>
      </c>
      <c r="F450" s="111">
        <f>(H450*'IM CALIBRATION'!$Q$32+'IM CALIBRATION'!$Q$33)*ABS(B450)*(1/'CCS figures 3b table 1 9a'!C450+1/'IM CALIBRATION'!$D$5)^0.5</f>
        <v>6796.1214476067817</v>
      </c>
      <c r="G450" t="s">
        <v>126</v>
      </c>
      <c r="H450" s="56">
        <f>D450-0.001*'IM CALIBRATION'!$D$4*A450^0.5</f>
        <v>31.595650394070283</v>
      </c>
      <c r="I450" s="56">
        <f>H450^'IM CALIBRATION'!$Q$15*ABS(B450)*(1/'CCS figures 3b table 1 9a'!C450+1/'IM CALIBRATION'!$D$5)^0.5</f>
        <v>11.636643841800714</v>
      </c>
    </row>
    <row r="451" spans="1:9">
      <c r="A451" s="113">
        <v>5492</v>
      </c>
      <c r="B451" s="67">
        <v>17</v>
      </c>
      <c r="C451" s="67">
        <v>94080</v>
      </c>
      <c r="D451" s="67">
        <v>31.893999999999998</v>
      </c>
      <c r="E451" s="112">
        <f>I451*'IM CALIBRATION'!$Q$17</f>
        <v>6590.1571236912896</v>
      </c>
      <c r="F451" s="111">
        <f>(H451*'IM CALIBRATION'!$Q$32+'IM CALIBRATION'!$Q$33)*ABS(B451)*(1/'CCS figures 3b table 1 9a'!C451+1/'IM CALIBRATION'!$D$5)^0.5</f>
        <v>6816.0940256530539</v>
      </c>
      <c r="G451" t="s">
        <v>126</v>
      </c>
      <c r="H451" s="56">
        <f>D451-0.001*'IM CALIBRATION'!$D$4*A451^0.5</f>
        <v>31.777650394070282</v>
      </c>
      <c r="I451" s="56">
        <f>H451^'IM CALIBRATION'!$Q$15*ABS(B451)*(1/'CCS figures 3b table 1 9a'!C451+1/'IM CALIBRATION'!$D$5)^0.5</f>
        <v>11.661580279336929</v>
      </c>
    </row>
    <row r="452" spans="1:9">
      <c r="A452" s="113">
        <v>5492</v>
      </c>
      <c r="B452" s="67">
        <v>17</v>
      </c>
      <c r="C452" s="67">
        <v>94080</v>
      </c>
      <c r="D452" s="67">
        <v>32.076000000000001</v>
      </c>
      <c r="E452" s="112">
        <f>I452*'IM CALIBRATION'!$Q$17</f>
        <v>6604.1985888796553</v>
      </c>
      <c r="F452" s="111">
        <f>(H452*'IM CALIBRATION'!$Q$32+'IM CALIBRATION'!$Q$33)*ABS(B452)*(1/'CCS figures 3b table 1 9a'!C452+1/'IM CALIBRATION'!$D$5)^0.5</f>
        <v>6836.0666036993271</v>
      </c>
      <c r="G452" t="s">
        <v>126</v>
      </c>
      <c r="H452" s="56">
        <f>D452-0.001*'IM CALIBRATION'!$D$4*A452^0.5</f>
        <v>31.959650394070284</v>
      </c>
      <c r="I452" s="56">
        <f>H452^'IM CALIBRATION'!$Q$15*ABS(B452)*(1/'CCS figures 3b table 1 9a'!C452+1/'IM CALIBRATION'!$D$5)^0.5</f>
        <v>11.686427285327877</v>
      </c>
    </row>
    <row r="453" spans="1:9">
      <c r="A453" s="113">
        <v>5492</v>
      </c>
      <c r="B453" s="67">
        <v>17</v>
      </c>
      <c r="C453" s="67">
        <v>94080</v>
      </c>
      <c r="D453" s="67">
        <v>32.258000000000003</v>
      </c>
      <c r="E453" s="112">
        <f>I453*'IM CALIBRATION'!$Q$17</f>
        <v>6618.1899823006743</v>
      </c>
      <c r="F453" s="111">
        <f>(H453*'IM CALIBRATION'!$Q$32+'IM CALIBRATION'!$Q$33)*ABS(B453)*(1/'CCS figures 3b table 1 9a'!C453+1/'IM CALIBRATION'!$D$5)^0.5</f>
        <v>6856.0391817455984</v>
      </c>
      <c r="G453" t="s">
        <v>126</v>
      </c>
      <c r="H453" s="56">
        <f>D453-0.001*'IM CALIBRATION'!$D$4*A453^0.5</f>
        <v>32.14165039407029</v>
      </c>
      <c r="I453" s="56">
        <f>H453^'IM CALIBRATION'!$Q$15*ABS(B453)*(1/'CCS figures 3b table 1 9a'!C453+1/'IM CALIBRATION'!$D$5)^0.5</f>
        <v>11.711185687068017</v>
      </c>
    </row>
    <row r="454" spans="1:9">
      <c r="A454" s="113">
        <v>5492</v>
      </c>
      <c r="B454" s="67">
        <v>17</v>
      </c>
      <c r="C454" s="67">
        <v>94080</v>
      </c>
      <c r="D454" s="67">
        <v>32.44</v>
      </c>
      <c r="E454" s="112">
        <f>I454*'IM CALIBRATION'!$Q$17</f>
        <v>6632.131764529473</v>
      </c>
      <c r="F454" s="111">
        <f>(H454*'IM CALIBRATION'!$Q$32+'IM CALIBRATION'!$Q$33)*ABS(B454)*(1/'CCS figures 3b table 1 9a'!C454+1/'IM CALIBRATION'!$D$5)^0.5</f>
        <v>6876.0117597918706</v>
      </c>
      <c r="G454" t="s">
        <v>126</v>
      </c>
      <c r="H454" s="56">
        <f>D454-0.001*'IM CALIBRATION'!$D$4*A454^0.5</f>
        <v>32.323650394070285</v>
      </c>
      <c r="I454" s="56">
        <f>H454^'IM CALIBRATION'!$Q$15*ABS(B454)*(1/'CCS figures 3b table 1 9a'!C454+1/'IM CALIBRATION'!$D$5)^0.5</f>
        <v>11.735856299565812</v>
      </c>
    </row>
    <row r="455" spans="1:9">
      <c r="A455" s="113">
        <v>5492</v>
      </c>
      <c r="B455" s="67">
        <v>17</v>
      </c>
      <c r="C455" s="67">
        <v>94080</v>
      </c>
      <c r="D455" s="67">
        <v>32.622999999999998</v>
      </c>
      <c r="E455" s="112">
        <f>I455*'IM CALIBRATION'!$Q$17</f>
        <v>6646.1005874818629</v>
      </c>
      <c r="F455" s="111">
        <f>(H455*'IM CALIBRATION'!$Q$32+'IM CALIBRATION'!$Q$33)*ABS(B455)*(1/'CCS figures 3b table 1 9a'!C455+1/'IM CALIBRATION'!$D$5)^0.5</f>
        <v>6896.0940772779568</v>
      </c>
      <c r="G455" t="s">
        <v>126</v>
      </c>
      <c r="H455" s="56">
        <f>D455-0.001*'IM CALIBRATION'!$D$4*A455^0.5</f>
        <v>32.506650394070284</v>
      </c>
      <c r="I455" s="56">
        <f>H455^'IM CALIBRATION'!$Q$15*ABS(B455)*(1/'CCS figures 3b table 1 9a'!C455+1/'IM CALIBRATION'!$D$5)^0.5</f>
        <v>11.760574761843673</v>
      </c>
    </row>
    <row r="456" spans="1:9">
      <c r="A456" s="113">
        <v>5492</v>
      </c>
      <c r="B456" s="67">
        <v>17</v>
      </c>
      <c r="C456" s="67">
        <v>94080</v>
      </c>
      <c r="D456" s="67">
        <v>32.805</v>
      </c>
      <c r="E456" s="112">
        <f>I456*'IM CALIBRATION'!$Q$17</f>
        <v>6659.9442355675419</v>
      </c>
      <c r="F456" s="111">
        <f>(H456*'IM CALIBRATION'!$Q$32+'IM CALIBRATION'!$Q$33)*ABS(B456)*(1/'CCS figures 3b table 1 9a'!C456+1/'IM CALIBRATION'!$D$5)^0.5</f>
        <v>6916.0666553242299</v>
      </c>
      <c r="G456" t="s">
        <v>126</v>
      </c>
      <c r="H456" s="56">
        <f>D456-0.001*'IM CALIBRATION'!$D$4*A456^0.5</f>
        <v>32.688650394070287</v>
      </c>
      <c r="I456" s="56">
        <f>H456^'IM CALIBRATION'!$Q$15*ABS(B456)*(1/'CCS figures 3b table 1 9a'!C456+1/'IM CALIBRATION'!$D$5)^0.5</f>
        <v>11.785071721548878</v>
      </c>
    </row>
    <row r="457" spans="1:9">
      <c r="A457" s="113">
        <v>5492</v>
      </c>
      <c r="B457" s="67">
        <v>17</v>
      </c>
      <c r="C457" s="67">
        <v>94080</v>
      </c>
      <c r="D457" s="67">
        <v>32.987000000000002</v>
      </c>
      <c r="E457" s="112">
        <f>I457*'IM CALIBRATION'!$Q$17</f>
        <v>6673.7396163286094</v>
      </c>
      <c r="F457" s="111">
        <f>(H457*'IM CALIBRATION'!$Q$32+'IM CALIBRATION'!$Q$33)*ABS(B457)*(1/'CCS figures 3b table 1 9a'!C457+1/'IM CALIBRATION'!$D$5)^0.5</f>
        <v>6936.0392333705022</v>
      </c>
      <c r="G457" t="s">
        <v>126</v>
      </c>
      <c r="H457" s="56">
        <f>D457-0.001*'IM CALIBRATION'!$D$4*A457^0.5</f>
        <v>32.870650394070289</v>
      </c>
      <c r="I457" s="56">
        <f>H457^'IM CALIBRATION'!$Q$15*ABS(B457)*(1/'CCS figures 3b table 1 9a'!C457+1/'IM CALIBRATION'!$D$5)^0.5</f>
        <v>11.809483270046085</v>
      </c>
    </row>
    <row r="458" spans="1:9">
      <c r="A458" s="113">
        <v>5492</v>
      </c>
      <c r="B458" s="67">
        <v>17</v>
      </c>
      <c r="C458" s="67">
        <v>94080</v>
      </c>
      <c r="D458" s="67">
        <v>33.168999999999997</v>
      </c>
      <c r="E458" s="112">
        <f>I458*'IM CALIBRATION'!$Q$17</f>
        <v>6687.4871639128132</v>
      </c>
      <c r="F458" s="111">
        <f>(H458*'IM CALIBRATION'!$Q$32+'IM CALIBRATION'!$Q$33)*ABS(B458)*(1/'CCS figures 3b table 1 9a'!C458+1/'IM CALIBRATION'!$D$5)^0.5</f>
        <v>6956.0118114167753</v>
      </c>
      <c r="G458" t="s">
        <v>126</v>
      </c>
      <c r="H458" s="56">
        <f>D458-0.001*'IM CALIBRATION'!$D$4*A458^0.5</f>
        <v>33.052650394070284</v>
      </c>
      <c r="I458" s="56">
        <f>H458^'IM CALIBRATION'!$Q$15*ABS(B458)*(1/'CCS figures 3b table 1 9a'!C458+1/'IM CALIBRATION'!$D$5)^0.5</f>
        <v>11.833810175579318</v>
      </c>
    </row>
    <row r="459" spans="1:9">
      <c r="A459" s="113">
        <v>5492</v>
      </c>
      <c r="B459" s="67">
        <v>17</v>
      </c>
      <c r="C459" s="67">
        <v>94080</v>
      </c>
      <c r="D459" s="67">
        <v>33.351999999999997</v>
      </c>
      <c r="E459" s="112">
        <f>I459*'IM CALIBRATION'!$Q$17</f>
        <v>6701.2624515365897</v>
      </c>
      <c r="F459" s="111">
        <f>(H459*'IM CALIBRATION'!$Q$32+'IM CALIBRATION'!$Q$33)*ABS(B459)*(1/'CCS figures 3b table 1 9a'!C459+1/'IM CALIBRATION'!$D$5)^0.5</f>
        <v>6976.0941289028606</v>
      </c>
      <c r="G459" t="s">
        <v>126</v>
      </c>
      <c r="H459" s="56">
        <f>D459-0.001*'IM CALIBRATION'!$D$4*A459^0.5</f>
        <v>33.235650394070284</v>
      </c>
      <c r="I459" s="56">
        <f>H459^'IM CALIBRATION'!$Q$15*ABS(B459)*(1/'CCS figures 3b table 1 9a'!C459+1/'IM CALIBRATION'!$D$5)^0.5</f>
        <v>11.858186168363789</v>
      </c>
    </row>
    <row r="460" spans="1:9">
      <c r="A460" s="113">
        <v>5492</v>
      </c>
      <c r="B460" s="67">
        <v>17</v>
      </c>
      <c r="C460" s="67">
        <v>94080</v>
      </c>
      <c r="D460" s="67">
        <v>33.533999999999999</v>
      </c>
      <c r="E460" s="112">
        <f>I460*'IM CALIBRATION'!$Q$17</f>
        <v>6714.9153532568334</v>
      </c>
      <c r="F460" s="111">
        <f>(H460*'IM CALIBRATION'!$Q$32+'IM CALIBRATION'!$Q$33)*ABS(B460)*(1/'CCS figures 3b table 1 9a'!C460+1/'IM CALIBRATION'!$D$5)^0.5</f>
        <v>6996.0667069491337</v>
      </c>
      <c r="G460" t="s">
        <v>126</v>
      </c>
      <c r="H460" s="56">
        <f>D460-0.001*'IM CALIBRATION'!$D$4*A460^0.5</f>
        <v>33.417650394070286</v>
      </c>
      <c r="I460" s="56">
        <f>H460^'IM CALIBRATION'!$Q$15*ABS(B460)*(1/'CCS figures 3b table 1 9a'!C460+1/'IM CALIBRATION'!$D$5)^0.5</f>
        <v>11.882345593771744</v>
      </c>
    </row>
    <row r="461" spans="1:9">
      <c r="A461" s="113">
        <v>5492</v>
      </c>
      <c r="B461" s="67">
        <v>17</v>
      </c>
      <c r="C461" s="67">
        <v>94080</v>
      </c>
      <c r="D461" s="67">
        <v>33.716000000000001</v>
      </c>
      <c r="E461" s="112">
        <f>I461*'IM CALIBRATION'!$Q$17</f>
        <v>6728.5216893851366</v>
      </c>
      <c r="F461" s="111">
        <f>(H461*'IM CALIBRATION'!$Q$32+'IM CALIBRATION'!$Q$33)*ABS(B461)*(1/'CCS figures 3b table 1 9a'!C461+1/'IM CALIBRATION'!$D$5)^0.5</f>
        <v>7016.0392849954051</v>
      </c>
      <c r="G461" t="s">
        <v>126</v>
      </c>
      <c r="H461" s="56">
        <f>D461-0.001*'IM CALIBRATION'!$D$4*A461^0.5</f>
        <v>33.599650394070288</v>
      </c>
      <c r="I461" s="56">
        <f>H461^'IM CALIBRATION'!$Q$15*ABS(B461)*(1/'CCS figures 3b table 1 9a'!C461+1/'IM CALIBRATION'!$D$5)^0.5</f>
        <v>11.906422619264418</v>
      </c>
    </row>
    <row r="462" spans="1:9">
      <c r="A462" s="113">
        <v>5492</v>
      </c>
      <c r="B462" s="67">
        <v>17</v>
      </c>
      <c r="C462" s="67">
        <v>94080</v>
      </c>
      <c r="D462" s="67">
        <v>33.898000000000003</v>
      </c>
      <c r="E462" s="112">
        <f>I462*'IM CALIBRATION'!$Q$17</f>
        <v>6742.0818696905544</v>
      </c>
      <c r="F462" s="111">
        <f>(H462*'IM CALIBRATION'!$Q$32+'IM CALIBRATION'!$Q$33)*ABS(B462)*(1/'CCS figures 3b table 1 9a'!C462+1/'IM CALIBRATION'!$D$5)^0.5</f>
        <v>7036.0118630416791</v>
      </c>
      <c r="G462" t="s">
        <v>126</v>
      </c>
      <c r="H462" s="56">
        <f>D462-0.001*'IM CALIBRATION'!$D$4*A462^0.5</f>
        <v>33.78165039407029</v>
      </c>
      <c r="I462" s="56">
        <f>H462^'IM CALIBRATION'!$Q$15*ABS(B462)*(1/'CCS figures 3b table 1 9a'!C462+1/'IM CALIBRATION'!$D$5)^0.5</f>
        <v>11.930417969946641</v>
      </c>
    </row>
    <row r="463" spans="1:9">
      <c r="A463" s="113">
        <v>5492</v>
      </c>
      <c r="B463" s="67">
        <v>17</v>
      </c>
      <c r="C463" s="67">
        <v>94080</v>
      </c>
      <c r="D463" s="67">
        <v>34.081000000000003</v>
      </c>
      <c r="E463" s="112">
        <f>I463*'IM CALIBRATION'!$Q$17</f>
        <v>6755.6704276087139</v>
      </c>
      <c r="F463" s="111">
        <f>(H463*'IM CALIBRATION'!$Q$32+'IM CALIBRATION'!$Q$33)*ABS(B463)*(1/'CCS figures 3b table 1 9a'!C463+1/'IM CALIBRATION'!$D$5)^0.5</f>
        <v>7056.0941805277653</v>
      </c>
      <c r="G463" t="s">
        <v>126</v>
      </c>
      <c r="H463" s="56">
        <f>D463-0.001*'IM CALIBRATION'!$D$4*A463^0.5</f>
        <v>33.96465039407029</v>
      </c>
      <c r="I463" s="56">
        <f>H463^'IM CALIBRATION'!$Q$15*ABS(B463)*(1/'CCS figures 3b table 1 9a'!C463+1/'IM CALIBRATION'!$D$5)^0.5</f>
        <v>11.954463536094581</v>
      </c>
    </row>
    <row r="464" spans="1:9">
      <c r="A464" s="113">
        <v>5492</v>
      </c>
      <c r="B464" s="67">
        <v>17</v>
      </c>
      <c r="C464" s="67">
        <v>94080</v>
      </c>
      <c r="D464" s="67">
        <v>34.262999999999998</v>
      </c>
      <c r="E464" s="112">
        <f>I464*'IM CALIBRATION'!$Q$17</f>
        <v>6769.1392544206701</v>
      </c>
      <c r="F464" s="111">
        <f>(H464*'IM CALIBRATION'!$Q$32+'IM CALIBRATION'!$Q$33)*ABS(B464)*(1/'CCS figures 3b table 1 9a'!C464+1/'IM CALIBRATION'!$D$5)^0.5</f>
        <v>7076.0667585740366</v>
      </c>
      <c r="G464" t="s">
        <v>126</v>
      </c>
      <c r="H464" s="56">
        <f>D464-0.001*'IM CALIBRATION'!$D$4*A464^0.5</f>
        <v>34.146650394070285</v>
      </c>
      <c r="I464" s="56">
        <f>H464^'IM CALIBRATION'!$Q$15*ABS(B464)*(1/'CCS figures 3b table 1 9a'!C464+1/'IM CALIBRATION'!$D$5)^0.5</f>
        <v>11.978297232649624</v>
      </c>
    </row>
    <row r="465" spans="1:9">
      <c r="A465" s="113">
        <v>5492</v>
      </c>
      <c r="B465" s="67">
        <v>17</v>
      </c>
      <c r="C465" s="67">
        <v>94080</v>
      </c>
      <c r="D465" s="67">
        <v>34.445</v>
      </c>
      <c r="E465" s="112">
        <f>I465*'IM CALIBRATION'!$Q$17</f>
        <v>6782.5631225635225</v>
      </c>
      <c r="F465" s="111">
        <f>(H465*'IM CALIBRATION'!$Q$32+'IM CALIBRATION'!$Q$33)*ABS(B465)*(1/'CCS figures 3b table 1 9a'!C465+1/'IM CALIBRATION'!$D$5)^0.5</f>
        <v>7096.0393366203089</v>
      </c>
      <c r="G465" t="s">
        <v>126</v>
      </c>
      <c r="H465" s="56">
        <f>D465-0.001*'IM CALIBRATION'!$D$4*A465^0.5</f>
        <v>34.328650394070287</v>
      </c>
      <c r="I465" s="56">
        <f>H465^'IM CALIBRATION'!$Q$15*ABS(B465)*(1/'CCS figures 3b table 1 9a'!C465+1/'IM CALIBRATION'!$D$5)^0.5</f>
        <v>12.002051372811826</v>
      </c>
    </row>
    <row r="466" spans="1:9">
      <c r="A466" s="113">
        <v>5492</v>
      </c>
      <c r="B466" s="67">
        <v>17</v>
      </c>
      <c r="C466" s="67">
        <v>94080</v>
      </c>
      <c r="D466" s="67">
        <v>34.627000000000002</v>
      </c>
      <c r="E466" s="112">
        <f>I466*'IM CALIBRATION'!$Q$17</f>
        <v>6795.9424192779607</v>
      </c>
      <c r="F466" s="111">
        <f>(H466*'IM CALIBRATION'!$Q$32+'IM CALIBRATION'!$Q$33)*ABS(B466)*(1/'CCS figures 3b table 1 9a'!C466+1/'IM CALIBRATION'!$D$5)^0.5</f>
        <v>7116.011914666582</v>
      </c>
      <c r="G466" t="s">
        <v>126</v>
      </c>
      <c r="H466" s="56">
        <f>D466-0.001*'IM CALIBRATION'!$D$4*A466^0.5</f>
        <v>34.510650394070289</v>
      </c>
      <c r="I466" s="56">
        <f>H466^'IM CALIBRATION'!$Q$15*ABS(B466)*(1/'CCS figures 3b table 1 9a'!C466+1/'IM CALIBRATION'!$D$5)^0.5</f>
        <v>12.025726641821057</v>
      </c>
    </row>
    <row r="467" spans="1:9">
      <c r="A467" s="113">
        <v>5492</v>
      </c>
      <c r="B467" s="67">
        <v>17</v>
      </c>
      <c r="C467" s="67">
        <v>94080</v>
      </c>
      <c r="D467" s="67">
        <v>34.81</v>
      </c>
      <c r="E467" s="112">
        <f>I467*'IM CALIBRATION'!$Q$17</f>
        <v>6809.3506748985865</v>
      </c>
      <c r="F467" s="111">
        <f>(H467*'IM CALIBRATION'!$Q$32+'IM CALIBRATION'!$Q$33)*ABS(B467)*(1/'CCS figures 3b table 1 9a'!C467+1/'IM CALIBRATION'!$D$5)^0.5</f>
        <v>7136.0942321526682</v>
      </c>
      <c r="G467" t="s">
        <v>126</v>
      </c>
      <c r="H467" s="56">
        <f>D467-0.001*'IM CALIBRATION'!$D$4*A467^0.5</f>
        <v>34.693650394070289</v>
      </c>
      <c r="I467" s="56">
        <f>H467^'IM CALIBRATION'!$Q$15*ABS(B467)*(1/'CCS figures 3b table 1 9a'!C467+1/'IM CALIBRATION'!$D$5)^0.5</f>
        <v>12.049453154920979</v>
      </c>
    </row>
    <row r="468" spans="1:9">
      <c r="A468" s="113">
        <v>5492</v>
      </c>
      <c r="B468" s="67">
        <v>17</v>
      </c>
      <c r="C468" s="67">
        <v>94080</v>
      </c>
      <c r="D468" s="67">
        <v>34.991999999999997</v>
      </c>
      <c r="E468" s="112">
        <f>I468*'IM CALIBRATION'!$Q$17</f>
        <v>6822.6417294537232</v>
      </c>
      <c r="F468" s="111">
        <f>(H468*'IM CALIBRATION'!$Q$32+'IM CALIBRATION'!$Q$33)*ABS(B468)*(1/'CCS figures 3b table 1 9a'!C468+1/'IM CALIBRATION'!$D$5)^0.5</f>
        <v>7156.0668101989404</v>
      </c>
      <c r="G468" t="s">
        <v>126</v>
      </c>
      <c r="H468" s="56">
        <f>D468-0.001*'IM CALIBRATION'!$D$4*A468^0.5</f>
        <v>34.875650394070284</v>
      </c>
      <c r="I468" s="56">
        <f>H468^'IM CALIBRATION'!$Q$15*ABS(B468)*(1/'CCS figures 3b table 1 9a'!C468+1/'IM CALIBRATION'!$D$5)^0.5</f>
        <v>12.072972275449164</v>
      </c>
    </row>
    <row r="469" spans="1:9">
      <c r="A469" s="113">
        <v>5492</v>
      </c>
      <c r="B469" s="67">
        <v>17</v>
      </c>
      <c r="C469" s="67">
        <v>94080</v>
      </c>
      <c r="D469" s="67">
        <v>35.173999999999999</v>
      </c>
      <c r="E469" s="112">
        <f>I469*'IM CALIBRATION'!$Q$17</f>
        <v>6835.8893445938966</v>
      </c>
      <c r="F469" s="111">
        <f>(H469*'IM CALIBRATION'!$Q$32+'IM CALIBRATION'!$Q$33)*ABS(B469)*(1/'CCS figures 3b table 1 9a'!C469+1/'IM CALIBRATION'!$D$5)^0.5</f>
        <v>7176.0393882452117</v>
      </c>
      <c r="G469" t="s">
        <v>126</v>
      </c>
      <c r="H469" s="56">
        <f>D469-0.001*'IM CALIBRATION'!$D$4*A469^0.5</f>
        <v>35.057650394070286</v>
      </c>
      <c r="I469" s="56">
        <f>H469^'IM CALIBRATION'!$Q$15*ABS(B469)*(1/'CCS figures 3b table 1 9a'!C469+1/'IM CALIBRATION'!$D$5)^0.5</f>
        <v>12.096414527973236</v>
      </c>
    </row>
    <row r="470" spans="1:9">
      <c r="A470" s="113">
        <v>5492</v>
      </c>
      <c r="B470" s="67">
        <v>17</v>
      </c>
      <c r="C470" s="67">
        <v>94080</v>
      </c>
      <c r="D470" s="67">
        <v>35.356000000000002</v>
      </c>
      <c r="E470" s="112">
        <f>I470*'IM CALIBRATION'!$Q$17</f>
        <v>6849.0938867062878</v>
      </c>
      <c r="F470" s="111">
        <f>(H470*'IM CALIBRATION'!$Q$32+'IM CALIBRATION'!$Q$33)*ABS(B470)*(1/'CCS figures 3b table 1 9a'!C470+1/'IM CALIBRATION'!$D$5)^0.5</f>
        <v>7196.0119662914849</v>
      </c>
      <c r="G470" t="s">
        <v>126</v>
      </c>
      <c r="H470" s="56">
        <f>D470-0.001*'IM CALIBRATION'!$D$4*A470^0.5</f>
        <v>35.239650394070289</v>
      </c>
      <c r="I470" s="56">
        <f>H470^'IM CALIBRATION'!$Q$15*ABS(B470)*(1/'CCS figures 3b table 1 9a'!C470+1/'IM CALIBRATION'!$D$5)^0.5</f>
        <v>12.11978056083184</v>
      </c>
    </row>
    <row r="471" spans="1:9">
      <c r="A471" s="113">
        <v>5492</v>
      </c>
      <c r="B471" s="67">
        <v>17</v>
      </c>
      <c r="C471" s="67">
        <v>94080</v>
      </c>
      <c r="D471" s="67">
        <v>35.539000000000001</v>
      </c>
      <c r="E471" s="112">
        <f>I471*'IM CALIBRATION'!$Q$17</f>
        <v>6862.3279176408996</v>
      </c>
      <c r="F471" s="111">
        <f>(H471*'IM CALIBRATION'!$Q$32+'IM CALIBRATION'!$Q$33)*ABS(B471)*(1/'CCS figures 3b table 1 9a'!C471+1/'IM CALIBRATION'!$D$5)^0.5</f>
        <v>7216.0942837775719</v>
      </c>
      <c r="G471" t="s">
        <v>126</v>
      </c>
      <c r="H471" s="56">
        <f>D471-0.001*'IM CALIBRATION'!$D$4*A471^0.5</f>
        <v>35.422650394070288</v>
      </c>
      <c r="I471" s="56">
        <f>H471^'IM CALIBRATION'!$Q$15*ABS(B471)*(1/'CCS figures 3b table 1 9a'!C471+1/'IM CALIBRATION'!$D$5)^0.5</f>
        <v>12.143198775491458</v>
      </c>
    </row>
    <row r="472" spans="1:9">
      <c r="A472" s="113">
        <v>5492</v>
      </c>
      <c r="B472" s="67">
        <v>17</v>
      </c>
      <c r="C472" s="67">
        <v>94080</v>
      </c>
      <c r="D472" s="67">
        <v>35.720999999999997</v>
      </c>
      <c r="E472" s="112">
        <f>I472*'IM CALIBRATION'!$Q$17</f>
        <v>6875.4471613533842</v>
      </c>
      <c r="F472" s="111">
        <f>(H472*'IM CALIBRATION'!$Q$32+'IM CALIBRATION'!$Q$33)*ABS(B472)*(1/'CCS figures 3b table 1 9a'!C472+1/'IM CALIBRATION'!$D$5)^0.5</f>
        <v>7236.0668618238433</v>
      </c>
      <c r="G472" t="s">
        <v>126</v>
      </c>
      <c r="H472" s="56">
        <f>D472-0.001*'IM CALIBRATION'!$D$4*A472^0.5</f>
        <v>35.604650394070283</v>
      </c>
      <c r="I472" s="56">
        <f>H472^'IM CALIBRATION'!$Q$15*ABS(B472)*(1/'CCS figures 3b table 1 9a'!C472+1/'IM CALIBRATION'!$D$5)^0.5</f>
        <v>12.166413868984044</v>
      </c>
    </row>
    <row r="473" spans="1:9">
      <c r="A473" s="113">
        <v>5492</v>
      </c>
      <c r="B473" s="67">
        <v>17</v>
      </c>
      <c r="C473" s="67">
        <v>94080</v>
      </c>
      <c r="D473" s="67">
        <v>35.902999999999999</v>
      </c>
      <c r="E473" s="112">
        <f>I473*'IM CALIBRATION'!$Q$17</f>
        <v>6888.5244037052989</v>
      </c>
      <c r="F473" s="111">
        <f>(H473*'IM CALIBRATION'!$Q$32+'IM CALIBRATION'!$Q$33)*ABS(B473)*(1/'CCS figures 3b table 1 9a'!C473+1/'IM CALIBRATION'!$D$5)^0.5</f>
        <v>7256.0394398701155</v>
      </c>
      <c r="G473" t="s">
        <v>126</v>
      </c>
      <c r="H473" s="56">
        <f>D473-0.001*'IM CALIBRATION'!$D$4*A473^0.5</f>
        <v>35.786650394070286</v>
      </c>
      <c r="I473" s="56">
        <f>H473^'IM CALIBRATION'!$Q$15*ABS(B473)*(1/'CCS figures 3b table 1 9a'!C473+1/'IM CALIBRATION'!$D$5)^0.5</f>
        <v>12.189554639174631</v>
      </c>
    </row>
    <row r="474" spans="1:9">
      <c r="A474" s="113">
        <v>5492</v>
      </c>
      <c r="B474" s="67">
        <v>17</v>
      </c>
      <c r="C474" s="67">
        <v>94080</v>
      </c>
      <c r="D474" s="67">
        <v>36.085000000000001</v>
      </c>
      <c r="E474" s="112">
        <f>I474*'IM CALIBRATION'!$Q$17</f>
        <v>6901.5599917495301</v>
      </c>
      <c r="F474" s="111">
        <f>(H474*'IM CALIBRATION'!$Q$32+'IM CALIBRATION'!$Q$33)*ABS(B474)*(1/'CCS figures 3b table 1 9a'!C474+1/'IM CALIBRATION'!$D$5)^0.5</f>
        <v>7276.0120179163869</v>
      </c>
      <c r="G474" t="s">
        <v>126</v>
      </c>
      <c r="H474" s="56">
        <f>D474-0.001*'IM CALIBRATION'!$D$4*A474^0.5</f>
        <v>35.968650394070288</v>
      </c>
      <c r="I474" s="56">
        <f>H474^'IM CALIBRATION'!$Q$15*ABS(B474)*(1/'CCS figures 3b table 1 9a'!C474+1/'IM CALIBRATION'!$D$5)^0.5</f>
        <v>12.212621700188954</v>
      </c>
    </row>
    <row r="475" spans="1:9">
      <c r="A475" s="113">
        <v>5492</v>
      </c>
      <c r="B475" s="67">
        <v>17</v>
      </c>
      <c r="C475" s="67">
        <v>94080</v>
      </c>
      <c r="D475" s="67">
        <v>36.268000000000001</v>
      </c>
      <c r="E475" s="112">
        <f>I475*'IM CALIBRATION'!$Q$17</f>
        <v>6914.6255515627136</v>
      </c>
      <c r="F475" s="111">
        <f>(H475*'IM CALIBRATION'!$Q$32+'IM CALIBRATION'!$Q$33)*ABS(B475)*(1/'CCS figures 3b table 1 9a'!C475+1/'IM CALIBRATION'!$D$5)^0.5</f>
        <v>7296.0943354024748</v>
      </c>
      <c r="G475" t="s">
        <v>126</v>
      </c>
      <c r="H475" s="56">
        <f>D475-0.001*'IM CALIBRATION'!$D$4*A475^0.5</f>
        <v>36.151650394070288</v>
      </c>
      <c r="I475" s="56">
        <f>H475^'IM CALIBRATION'!$Q$15*ABS(B475)*(1/'CCS figures 3b table 1 9a'!C475+1/'IM CALIBRATION'!$D$5)^0.5</f>
        <v>12.235741797600316</v>
      </c>
    </row>
    <row r="476" spans="1:9">
      <c r="A476" s="113">
        <v>5850</v>
      </c>
      <c r="B476" s="67">
        <v>16</v>
      </c>
      <c r="C476" s="67">
        <v>94080</v>
      </c>
      <c r="D476" s="67">
        <v>1.0940000000000001</v>
      </c>
      <c r="E476" s="112">
        <f>I476*'IM CALIBRATION'!$Q$17</f>
        <v>1692.2572951485338</v>
      </c>
      <c r="F476" s="111">
        <f>(H476*'IM CALIBRATION'!$Q$32+'IM CALIBRATION'!$Q$33)*ABS(B476)*(1/'CCS figures 3b table 1 9a'!C476+1/'IM CALIBRATION'!$D$5)^0.5</f>
        <v>3233.6091279556417</v>
      </c>
      <c r="G476" t="s">
        <v>126</v>
      </c>
      <c r="H476" s="56">
        <f>D476-0.001*'IM CALIBRATION'!$D$4*A476^0.5</f>
        <v>0.97391809045488997</v>
      </c>
      <c r="I476" s="56">
        <f>H476^'IM CALIBRATION'!$Q$15*ABS(B476)*(1/'CCS figures 3b table 1 9a'!C476+1/'IM CALIBRATION'!$D$5)^0.5</f>
        <v>2.9945256130121725</v>
      </c>
    </row>
    <row r="477" spans="1:9">
      <c r="A477" s="113">
        <v>5850</v>
      </c>
      <c r="B477" s="67">
        <v>16</v>
      </c>
      <c r="C477" s="67">
        <v>94080</v>
      </c>
      <c r="D477" s="67">
        <v>1.276</v>
      </c>
      <c r="E477" s="112">
        <f>I477*'IM CALIBRATION'!$Q$17</f>
        <v>1803.8321070475179</v>
      </c>
      <c r="F477" s="111">
        <f>(H477*'IM CALIBRATION'!$Q$32+'IM CALIBRATION'!$Q$33)*ABS(B477)*(1/'CCS figures 3b table 1 9a'!C477+1/'IM CALIBRATION'!$D$5)^0.5</f>
        <v>3252.4068484697805</v>
      </c>
      <c r="G477" t="s">
        <v>126</v>
      </c>
      <c r="H477" s="56">
        <f>D477-0.001*'IM CALIBRATION'!$D$4*A477^0.5</f>
        <v>1.15591809045489</v>
      </c>
      <c r="I477" s="56">
        <f>H477^'IM CALIBRATION'!$Q$15*ABS(B477)*(1/'CCS figures 3b table 1 9a'!C477+1/'IM CALIBRATION'!$D$5)^0.5</f>
        <v>3.1919622752480987</v>
      </c>
    </row>
    <row r="478" spans="1:9">
      <c r="A478" s="113">
        <v>5850</v>
      </c>
      <c r="B478" s="67">
        <v>16</v>
      </c>
      <c r="C478" s="67">
        <v>94080</v>
      </c>
      <c r="D478" s="67">
        <v>1.458</v>
      </c>
      <c r="E478" s="112">
        <f>I478*'IM CALIBRATION'!$Q$17</f>
        <v>1904.8585198671667</v>
      </c>
      <c r="F478" s="111">
        <f>(H478*'IM CALIBRATION'!$Q$32+'IM CALIBRATION'!$Q$33)*ABS(B478)*(1/'CCS figures 3b table 1 9a'!C478+1/'IM CALIBRATION'!$D$5)^0.5</f>
        <v>3271.2045689839188</v>
      </c>
      <c r="G478" t="s">
        <v>126</v>
      </c>
      <c r="H478" s="56">
        <f>D478-0.001*'IM CALIBRATION'!$D$4*A478^0.5</f>
        <v>1.33791809045489</v>
      </c>
      <c r="I478" s="56">
        <f>H478^'IM CALIBRATION'!$Q$15*ABS(B478)*(1/'CCS figures 3b table 1 9a'!C478+1/'IM CALIBRATION'!$D$5)^0.5</f>
        <v>3.370733069527716</v>
      </c>
    </row>
    <row r="479" spans="1:9">
      <c r="A479" s="113">
        <v>5850</v>
      </c>
      <c r="B479" s="67">
        <v>16</v>
      </c>
      <c r="C479" s="67">
        <v>94080</v>
      </c>
      <c r="D479" s="67">
        <v>1.64</v>
      </c>
      <c r="E479" s="112">
        <f>I479*'IM CALIBRATION'!$Q$17</f>
        <v>1997.58911447939</v>
      </c>
      <c r="F479" s="111">
        <f>(H479*'IM CALIBRATION'!$Q$32+'IM CALIBRATION'!$Q$33)*ABS(B479)*(1/'CCS figures 3b table 1 9a'!C479+1/'IM CALIBRATION'!$D$5)^0.5</f>
        <v>3290.0022894980575</v>
      </c>
      <c r="G479" t="s">
        <v>126</v>
      </c>
      <c r="H479" s="56">
        <f>D479-0.001*'IM CALIBRATION'!$D$4*A479^0.5</f>
        <v>1.5199180904548899</v>
      </c>
      <c r="I479" s="56">
        <f>H479^'IM CALIBRATION'!$Q$15*ABS(B479)*(1/'CCS figures 3b table 1 9a'!C479+1/'IM CALIBRATION'!$D$5)^0.5</f>
        <v>3.5348240393065038</v>
      </c>
    </row>
    <row r="480" spans="1:9">
      <c r="A480" s="113">
        <v>5850</v>
      </c>
      <c r="B480" s="67">
        <v>16</v>
      </c>
      <c r="C480" s="67">
        <v>94080</v>
      </c>
      <c r="D480" s="67">
        <v>1.8220000000000001</v>
      </c>
      <c r="E480" s="112">
        <f>I480*'IM CALIBRATION'!$Q$17</f>
        <v>2083.5888811471896</v>
      </c>
      <c r="F480" s="111">
        <f>(H480*'IM CALIBRATION'!$Q$32+'IM CALIBRATION'!$Q$33)*ABS(B480)*(1/'CCS figures 3b table 1 9a'!C480+1/'IM CALIBRATION'!$D$5)^0.5</f>
        <v>3308.8000100121963</v>
      </c>
      <c r="G480" t="s">
        <v>126</v>
      </c>
      <c r="H480" s="56">
        <f>D480-0.001*'IM CALIBRATION'!$D$4*A480^0.5</f>
        <v>1.7019180904548901</v>
      </c>
      <c r="I480" s="56">
        <f>H480^'IM CALIBRATION'!$Q$15*ABS(B480)*(1/'CCS figures 3b table 1 9a'!C480+1/'IM CALIBRATION'!$D$5)^0.5</f>
        <v>3.6870045054437131</v>
      </c>
    </row>
    <row r="481" spans="1:9">
      <c r="A481" s="113">
        <v>5850</v>
      </c>
      <c r="B481" s="67">
        <v>16</v>
      </c>
      <c r="C481" s="67">
        <v>94080</v>
      </c>
      <c r="D481" s="67">
        <v>2.0049999999999999</v>
      </c>
      <c r="E481" s="112">
        <f>I481*'IM CALIBRATION'!$Q$17</f>
        <v>2164.4231690325746</v>
      </c>
      <c r="F481" s="111">
        <f>(H481*'IM CALIBRATION'!$Q$32+'IM CALIBRATION'!$Q$33)*ABS(B481)*(1/'CCS figures 3b table 1 9a'!C481+1/'IM CALIBRATION'!$D$5)^0.5</f>
        <v>3327.7010147049837</v>
      </c>
      <c r="G481" t="s">
        <v>126</v>
      </c>
      <c r="H481" s="56">
        <f>D481-0.001*'IM CALIBRATION'!$D$4*A481^0.5</f>
        <v>1.8849180904548899</v>
      </c>
      <c r="I481" s="56">
        <f>H481^'IM CALIBRATION'!$Q$15*ABS(B481)*(1/'CCS figures 3b table 1 9a'!C481+1/'IM CALIBRATION'!$D$5)^0.5</f>
        <v>3.8300444238865747</v>
      </c>
    </row>
    <row r="482" spans="1:9">
      <c r="A482" s="113">
        <v>5850</v>
      </c>
      <c r="B482" s="67">
        <v>16</v>
      </c>
      <c r="C482" s="67">
        <v>94080</v>
      </c>
      <c r="D482" s="67">
        <v>2.1869999999999998</v>
      </c>
      <c r="E482" s="112">
        <f>I482*'IM CALIBRATION'!$Q$17</f>
        <v>2240.0678352755617</v>
      </c>
      <c r="F482" s="111">
        <f>(H482*'IM CALIBRATION'!$Q$32+'IM CALIBRATION'!$Q$33)*ABS(B482)*(1/'CCS figures 3b table 1 9a'!C482+1/'IM CALIBRATION'!$D$5)^0.5</f>
        <v>3346.4987352191224</v>
      </c>
      <c r="G482" t="s">
        <v>126</v>
      </c>
      <c r="H482" s="56">
        <f>D482-0.001*'IM CALIBRATION'!$D$4*A482^0.5</f>
        <v>2.0669180904548896</v>
      </c>
      <c r="I482" s="56">
        <f>H482^'IM CALIBRATION'!$Q$15*ABS(B482)*(1/'CCS figures 3b table 1 9a'!C482+1/'IM CALIBRATION'!$D$5)^0.5</f>
        <v>3.9639010727553869</v>
      </c>
    </row>
    <row r="483" spans="1:9">
      <c r="A483" s="113">
        <v>5850</v>
      </c>
      <c r="B483" s="67">
        <v>16</v>
      </c>
      <c r="C483" s="67">
        <v>94080</v>
      </c>
      <c r="D483" s="67">
        <v>2.3690000000000002</v>
      </c>
      <c r="E483" s="112">
        <f>I483*'IM CALIBRATION'!$Q$17</f>
        <v>2311.6406705239465</v>
      </c>
      <c r="F483" s="111">
        <f>(H483*'IM CALIBRATION'!$Q$32+'IM CALIBRATION'!$Q$33)*ABS(B483)*(1/'CCS figures 3b table 1 9a'!C483+1/'IM CALIBRATION'!$D$5)^0.5</f>
        <v>3365.2964557332602</v>
      </c>
      <c r="G483" t="s">
        <v>126</v>
      </c>
      <c r="H483" s="56">
        <f>D483-0.001*'IM CALIBRATION'!$D$4*A483^0.5</f>
        <v>2.24891809045489</v>
      </c>
      <c r="I483" s="56">
        <f>H483^'IM CALIBRATION'!$Q$15*ABS(B483)*(1/'CCS figures 3b table 1 9a'!C483+1/'IM CALIBRATION'!$D$5)^0.5</f>
        <v>4.090552433019357</v>
      </c>
    </row>
    <row r="484" spans="1:9">
      <c r="A484" s="113">
        <v>5850</v>
      </c>
      <c r="B484" s="67">
        <v>16</v>
      </c>
      <c r="C484" s="67">
        <v>94080</v>
      </c>
      <c r="D484" s="67">
        <v>2.552</v>
      </c>
      <c r="E484" s="112">
        <f>I484*'IM CALIBRATION'!$Q$17</f>
        <v>2380.030475470292</v>
      </c>
      <c r="F484" s="111">
        <f>(H484*'IM CALIBRATION'!$Q$32+'IM CALIBRATION'!$Q$33)*ABS(B484)*(1/'CCS figures 3b table 1 9a'!C484+1/'IM CALIBRATION'!$D$5)^0.5</f>
        <v>3384.1974604260486</v>
      </c>
      <c r="G484" t="s">
        <v>126</v>
      </c>
      <c r="H484" s="56">
        <f>D484-0.001*'IM CALIBRATION'!$D$4*A484^0.5</f>
        <v>2.4319180904548898</v>
      </c>
      <c r="I484" s="56">
        <f>H484^'IM CALIBRATION'!$Q$15*ABS(B484)*(1/'CCS figures 3b table 1 9a'!C484+1/'IM CALIBRATION'!$D$5)^0.5</f>
        <v>4.2115712775933218</v>
      </c>
    </row>
    <row r="485" spans="1:9">
      <c r="A485" s="113">
        <v>5850</v>
      </c>
      <c r="B485" s="67">
        <v>16</v>
      </c>
      <c r="C485" s="67">
        <v>94080</v>
      </c>
      <c r="D485" s="67">
        <v>2.734</v>
      </c>
      <c r="E485" s="112">
        <f>I485*'IM CALIBRATION'!$Q$17</f>
        <v>2444.9145897864655</v>
      </c>
      <c r="F485" s="111">
        <f>(H485*'IM CALIBRATION'!$Q$32+'IM CALIBRATION'!$Q$33)*ABS(B485)*(1/'CCS figures 3b table 1 9a'!C485+1/'IM CALIBRATION'!$D$5)^0.5</f>
        <v>3402.9951809401864</v>
      </c>
      <c r="G485" t="s">
        <v>126</v>
      </c>
      <c r="H485" s="56">
        <f>D485-0.001*'IM CALIBRATION'!$D$4*A485^0.5</f>
        <v>2.6139180904548898</v>
      </c>
      <c r="I485" s="56">
        <f>H485^'IM CALIBRATION'!$Q$15*ABS(B485)*(1/'CCS figures 3b table 1 9a'!C485+1/'IM CALIBRATION'!$D$5)^0.5</f>
        <v>4.3263866444730592</v>
      </c>
    </row>
    <row r="486" spans="1:9">
      <c r="A486" s="113">
        <v>5850</v>
      </c>
      <c r="B486" s="67">
        <v>16</v>
      </c>
      <c r="C486" s="67">
        <v>94080</v>
      </c>
      <c r="D486" s="67">
        <v>2.9159999999999999</v>
      </c>
      <c r="E486" s="112">
        <f>I486*'IM CALIBRATION'!$Q$17</f>
        <v>2507.0228087111959</v>
      </c>
      <c r="F486" s="111">
        <f>(H486*'IM CALIBRATION'!$Q$32+'IM CALIBRATION'!$Q$33)*ABS(B486)*(1/'CCS figures 3b table 1 9a'!C486+1/'IM CALIBRATION'!$D$5)^0.5</f>
        <v>3421.7929014543251</v>
      </c>
      <c r="G486" t="s">
        <v>126</v>
      </c>
      <c r="H486" s="56">
        <f>D486-0.001*'IM CALIBRATION'!$D$4*A486^0.5</f>
        <v>2.7959180904548897</v>
      </c>
      <c r="I486" s="56">
        <f>H486^'IM CALIBRATION'!$Q$15*ABS(B486)*(1/'CCS figures 3b table 1 9a'!C486+1/'IM CALIBRATION'!$D$5)^0.5</f>
        <v>4.4362899392509068</v>
      </c>
    </row>
    <row r="487" spans="1:9">
      <c r="A487" s="113">
        <v>5850</v>
      </c>
      <c r="B487" s="67">
        <v>16</v>
      </c>
      <c r="C487" s="67">
        <v>94080</v>
      </c>
      <c r="D487" s="67">
        <v>3.0979999999999999</v>
      </c>
      <c r="E487" s="112">
        <f>I487*'IM CALIBRATION'!$Q$17</f>
        <v>2566.6436716882631</v>
      </c>
      <c r="F487" s="111">
        <f>(H487*'IM CALIBRATION'!$Q$32+'IM CALIBRATION'!$Q$33)*ABS(B487)*(1/'CCS figures 3b table 1 9a'!C487+1/'IM CALIBRATION'!$D$5)^0.5</f>
        <v>3440.5906219684634</v>
      </c>
      <c r="G487" t="s">
        <v>126</v>
      </c>
      <c r="H487" s="56">
        <f>D487-0.001*'IM CALIBRATION'!$D$4*A487^0.5</f>
        <v>2.9779180904548896</v>
      </c>
      <c r="I487" s="56">
        <f>H487^'IM CALIBRATION'!$Q$15*ABS(B487)*(1/'CCS figures 3b table 1 9a'!C487+1/'IM CALIBRATION'!$D$5)^0.5</f>
        <v>4.5417917454872017</v>
      </c>
    </row>
    <row r="488" spans="1:9">
      <c r="A488" s="113">
        <v>5850</v>
      </c>
      <c r="B488" s="67">
        <v>16</v>
      </c>
      <c r="C488" s="67">
        <v>94080</v>
      </c>
      <c r="D488" s="67">
        <v>3.28</v>
      </c>
      <c r="E488" s="112">
        <f>I488*'IM CALIBRATION'!$Q$17</f>
        <v>2624.0201841031903</v>
      </c>
      <c r="F488" s="111">
        <f>(H488*'IM CALIBRATION'!$Q$32+'IM CALIBRATION'!$Q$33)*ABS(B488)*(1/'CCS figures 3b table 1 9a'!C488+1/'IM CALIBRATION'!$D$5)^0.5</f>
        <v>3459.3883424826022</v>
      </c>
      <c r="G488" t="s">
        <v>126</v>
      </c>
      <c r="H488" s="56">
        <f>D488-0.001*'IM CALIBRATION'!$D$4*A488^0.5</f>
        <v>3.1599180904548896</v>
      </c>
      <c r="I488" s="56">
        <f>H488^'IM CALIBRATION'!$Q$15*ABS(B488)*(1/'CCS figures 3b table 1 9a'!C488+1/'IM CALIBRATION'!$D$5)^0.5</f>
        <v>4.6433220721723822</v>
      </c>
    </row>
    <row r="489" spans="1:9">
      <c r="A489" s="113">
        <v>5850</v>
      </c>
      <c r="B489" s="67">
        <v>16</v>
      </c>
      <c r="C489" s="67">
        <v>94080</v>
      </c>
      <c r="D489" s="67">
        <v>3.4630000000000001</v>
      </c>
      <c r="E489" s="112">
        <f>I489*'IM CALIBRATION'!$Q$17</f>
        <v>2679.6579512500266</v>
      </c>
      <c r="F489" s="111">
        <f>(H489*'IM CALIBRATION'!$Q$32+'IM CALIBRATION'!$Q$33)*ABS(B489)*(1/'CCS figures 3b table 1 9a'!C489+1/'IM CALIBRATION'!$D$5)^0.5</f>
        <v>3478.2893471753896</v>
      </c>
      <c r="G489" t="s">
        <v>126</v>
      </c>
      <c r="H489" s="56">
        <f>D489-0.001*'IM CALIBRATION'!$D$4*A489^0.5</f>
        <v>3.3429180904548899</v>
      </c>
      <c r="I489" s="56">
        <f>H489^'IM CALIBRATION'!$Q$15*ABS(B489)*(1/'CCS figures 3b table 1 9a'!C489+1/'IM CALIBRATION'!$D$5)^0.5</f>
        <v>4.7417756106795892</v>
      </c>
    </row>
    <row r="490" spans="1:9">
      <c r="A490" s="113">
        <v>5850</v>
      </c>
      <c r="B490" s="67">
        <v>16</v>
      </c>
      <c r="C490" s="67">
        <v>94080</v>
      </c>
      <c r="D490" s="67">
        <v>3.645</v>
      </c>
      <c r="E490" s="112">
        <f>I490*'IM CALIBRATION'!$Q$17</f>
        <v>2733.1273538933247</v>
      </c>
      <c r="F490" s="111">
        <f>(H490*'IM CALIBRATION'!$Q$32+'IM CALIBRATION'!$Q$33)*ABS(B490)*(1/'CCS figures 3b table 1 9a'!C490+1/'IM CALIBRATION'!$D$5)^0.5</f>
        <v>3497.0870676895283</v>
      </c>
      <c r="G490" t="s">
        <v>126</v>
      </c>
      <c r="H490" s="56">
        <f>D490-0.001*'IM CALIBRATION'!$D$4*A490^0.5</f>
        <v>3.5249180904548898</v>
      </c>
      <c r="I490" s="56">
        <f>H490^'IM CALIBRATION'!$Q$15*ABS(B490)*(1/'CCS figures 3b table 1 9a'!C490+1/'IM CALIBRATION'!$D$5)^0.5</f>
        <v>4.8363921303937278</v>
      </c>
    </row>
    <row r="491" spans="1:9">
      <c r="A491" s="113">
        <v>5850</v>
      </c>
      <c r="B491" s="67">
        <v>16</v>
      </c>
      <c r="C491" s="67">
        <v>94080</v>
      </c>
      <c r="D491" s="67">
        <v>3.827</v>
      </c>
      <c r="E491" s="112">
        <f>I491*'IM CALIBRATION'!$Q$17</f>
        <v>2784.8916694947129</v>
      </c>
      <c r="F491" s="111">
        <f>(H491*'IM CALIBRATION'!$Q$32+'IM CALIBRATION'!$Q$33)*ABS(B491)*(1/'CCS figures 3b table 1 9a'!C491+1/'IM CALIBRATION'!$D$5)^0.5</f>
        <v>3515.8847882036666</v>
      </c>
      <c r="G491" t="s">
        <v>126</v>
      </c>
      <c r="H491" s="56">
        <f>D491-0.001*'IM CALIBRATION'!$D$4*A491^0.5</f>
        <v>3.7069180904548897</v>
      </c>
      <c r="I491" s="56">
        <f>H491^'IM CALIBRATION'!$Q$15*ABS(B491)*(1/'CCS figures 3b table 1 9a'!C491+1/'IM CALIBRATION'!$D$5)^0.5</f>
        <v>4.9279914216792751</v>
      </c>
    </row>
    <row r="492" spans="1:9">
      <c r="A492" s="113">
        <v>5850</v>
      </c>
      <c r="B492" s="67">
        <v>16</v>
      </c>
      <c r="C492" s="67">
        <v>94080</v>
      </c>
      <c r="D492" s="67">
        <v>4.01</v>
      </c>
      <c r="E492" s="112">
        <f>I492*'IM CALIBRATION'!$Q$17</f>
        <v>2835.3568350814653</v>
      </c>
      <c r="F492" s="111">
        <f>(H492*'IM CALIBRATION'!$Q$32+'IM CALIBRATION'!$Q$33)*ABS(B492)*(1/'CCS figures 3b table 1 9a'!C492+1/'IM CALIBRATION'!$D$5)^0.5</f>
        <v>3534.7857928964545</v>
      </c>
      <c r="G492" t="s">
        <v>126</v>
      </c>
      <c r="H492" s="56">
        <f>D492-0.001*'IM CALIBRATION'!$D$4*A492^0.5</f>
        <v>3.8899180904548896</v>
      </c>
      <c r="I492" s="56">
        <f>H492^'IM CALIBRATION'!$Q$15*ABS(B492)*(1/'CCS figures 3b table 1 9a'!C492+1/'IM CALIBRATION'!$D$5)^0.5</f>
        <v>5.0172918084157772</v>
      </c>
    </row>
    <row r="493" spans="1:9">
      <c r="A493" s="113">
        <v>5850</v>
      </c>
      <c r="B493" s="67">
        <v>16</v>
      </c>
      <c r="C493" s="67">
        <v>94080</v>
      </c>
      <c r="D493" s="67">
        <v>4.1920000000000002</v>
      </c>
      <c r="E493" s="112">
        <f>I493*'IM CALIBRATION'!$Q$17</f>
        <v>2884.0897979859969</v>
      </c>
      <c r="F493" s="111">
        <f>(H493*'IM CALIBRATION'!$Q$32+'IM CALIBRATION'!$Q$33)*ABS(B493)*(1/'CCS figures 3b table 1 9a'!C493+1/'IM CALIBRATION'!$D$5)^0.5</f>
        <v>3553.5835134105932</v>
      </c>
      <c r="G493" t="s">
        <v>126</v>
      </c>
      <c r="H493" s="56">
        <f>D493-0.001*'IM CALIBRATION'!$D$4*A493^0.5</f>
        <v>4.0719180904548899</v>
      </c>
      <c r="I493" s="56">
        <f>H493^'IM CALIBRATION'!$Q$15*ABS(B493)*(1/'CCS figures 3b table 1 9a'!C493+1/'IM CALIBRATION'!$D$5)^0.5</f>
        <v>5.1035269843751063</v>
      </c>
    </row>
    <row r="494" spans="1:9">
      <c r="A494" s="113">
        <v>5850</v>
      </c>
      <c r="B494" s="67">
        <v>16</v>
      </c>
      <c r="C494" s="67">
        <v>94080</v>
      </c>
      <c r="D494" s="67">
        <v>4.3739999999999997</v>
      </c>
      <c r="E494" s="112">
        <f>I494*'IM CALIBRATION'!$Q$17</f>
        <v>2931.4747546951326</v>
      </c>
      <c r="F494" s="111">
        <f>(H494*'IM CALIBRATION'!$Q$32+'IM CALIBRATION'!$Q$33)*ABS(B494)*(1/'CCS figures 3b table 1 9a'!C494+1/'IM CALIBRATION'!$D$5)^0.5</f>
        <v>3572.3812339247315</v>
      </c>
      <c r="G494" t="s">
        <v>126</v>
      </c>
      <c r="H494" s="56">
        <f>D494-0.001*'IM CALIBRATION'!$D$4*A494^0.5</f>
        <v>4.2539180904548894</v>
      </c>
      <c r="I494" s="56">
        <f>H494^'IM CALIBRATION'!$Q$15*ABS(B494)*(1/'CCS figures 3b table 1 9a'!C494+1/'IM CALIBRATION'!$D$5)^0.5</f>
        <v>5.1873768025698777</v>
      </c>
    </row>
    <row r="495" spans="1:9">
      <c r="A495" s="113">
        <v>5850</v>
      </c>
      <c r="B495" s="67">
        <v>16</v>
      </c>
      <c r="C495" s="67">
        <v>94080</v>
      </c>
      <c r="D495" s="67">
        <v>4.556</v>
      </c>
      <c r="E495" s="112">
        <f>I495*'IM CALIBRATION'!$Q$17</f>
        <v>2977.6043662070715</v>
      </c>
      <c r="F495" s="111">
        <f>(H495*'IM CALIBRATION'!$Q$32+'IM CALIBRATION'!$Q$33)*ABS(B495)*(1/'CCS figures 3b table 1 9a'!C495+1/'IM CALIBRATION'!$D$5)^0.5</f>
        <v>3591.1789544388703</v>
      </c>
      <c r="G495" t="s">
        <v>126</v>
      </c>
      <c r="H495" s="56">
        <f>D495-0.001*'IM CALIBRATION'!$D$4*A495^0.5</f>
        <v>4.4359180904548898</v>
      </c>
      <c r="I495" s="56">
        <f>H495^'IM CALIBRATION'!$Q$15*ABS(B495)*(1/'CCS figures 3b table 1 9a'!C495+1/'IM CALIBRATION'!$D$5)^0.5</f>
        <v>5.2690052308158775</v>
      </c>
    </row>
    <row r="496" spans="1:9">
      <c r="A496" s="113">
        <v>5850</v>
      </c>
      <c r="B496" s="67">
        <v>16</v>
      </c>
      <c r="C496" s="67">
        <v>94080</v>
      </c>
      <c r="D496" s="67">
        <v>4.7389999999999999</v>
      </c>
      <c r="E496" s="112">
        <f>I496*'IM CALIBRATION'!$Q$17</f>
        <v>3022.8053435020443</v>
      </c>
      <c r="F496" s="111">
        <f>(H496*'IM CALIBRATION'!$Q$32+'IM CALIBRATION'!$Q$33)*ABS(B496)*(1/'CCS figures 3b table 1 9a'!C496+1/'IM CALIBRATION'!$D$5)^0.5</f>
        <v>3610.0799591316577</v>
      </c>
      <c r="G496" t="s">
        <v>126</v>
      </c>
      <c r="H496" s="56">
        <f>D496-0.001*'IM CALIBRATION'!$D$4*A496^0.5</f>
        <v>4.6189180904548897</v>
      </c>
      <c r="I496" s="56">
        <f>H496^'IM CALIBRATION'!$Q$15*ABS(B496)*(1/'CCS figures 3b table 1 9a'!C496+1/'IM CALIBRATION'!$D$5)^0.5</f>
        <v>5.3489903989289198</v>
      </c>
    </row>
    <row r="497" spans="1:9">
      <c r="A497" s="113">
        <v>5850</v>
      </c>
      <c r="B497" s="67">
        <v>16</v>
      </c>
      <c r="C497" s="67">
        <v>94080</v>
      </c>
      <c r="D497" s="67">
        <v>4.9210000000000003</v>
      </c>
      <c r="E497" s="112">
        <f>I497*'IM CALIBRATION'!$Q$17</f>
        <v>3066.6583249774594</v>
      </c>
      <c r="F497" s="111">
        <f>(H497*'IM CALIBRATION'!$Q$32+'IM CALIBRATION'!$Q$33)*ABS(B497)*(1/'CCS figures 3b table 1 9a'!C497+1/'IM CALIBRATION'!$D$5)^0.5</f>
        <v>3628.8776796457964</v>
      </c>
      <c r="G497" t="s">
        <v>126</v>
      </c>
      <c r="H497" s="56">
        <f>D497-0.001*'IM CALIBRATION'!$D$4*A497^0.5</f>
        <v>4.80091809045489</v>
      </c>
      <c r="I497" s="56">
        <f>H497^'IM CALIBRATION'!$Q$15*ABS(B497)*(1/'CCS figures 3b table 1 9a'!C497+1/'IM CALIBRATION'!$D$5)^0.5</f>
        <v>5.4265902276379183</v>
      </c>
    </row>
    <row r="498" spans="1:9">
      <c r="A498" s="113">
        <v>5850</v>
      </c>
      <c r="B498" s="67">
        <v>16</v>
      </c>
      <c r="C498" s="67">
        <v>94080</v>
      </c>
      <c r="D498" s="67">
        <v>5.1029999999999998</v>
      </c>
      <c r="E498" s="112">
        <f>I498*'IM CALIBRATION'!$Q$17</f>
        <v>3109.4804193397367</v>
      </c>
      <c r="F498" s="111">
        <f>(H498*'IM CALIBRATION'!$Q$32+'IM CALIBRATION'!$Q$33)*ABS(B498)*(1/'CCS figures 3b table 1 9a'!C498+1/'IM CALIBRATION'!$D$5)^0.5</f>
        <v>3647.6754001599343</v>
      </c>
      <c r="G498" t="s">
        <v>126</v>
      </c>
      <c r="H498" s="56">
        <f>D498-0.001*'IM CALIBRATION'!$D$4*A498^0.5</f>
        <v>4.9829180904548895</v>
      </c>
      <c r="I498" s="56">
        <f>H498^'IM CALIBRATION'!$Q$15*ABS(B498)*(1/'CCS figures 3b table 1 9a'!C498+1/'IM CALIBRATION'!$D$5)^0.5</f>
        <v>5.5023658551020667</v>
      </c>
    </row>
    <row r="499" spans="1:9">
      <c r="A499" s="113">
        <v>5850</v>
      </c>
      <c r="B499" s="67">
        <v>16</v>
      </c>
      <c r="C499" s="67">
        <v>94080</v>
      </c>
      <c r="D499" s="67">
        <v>5.2850000000000001</v>
      </c>
      <c r="E499" s="112">
        <f>I499*'IM CALIBRATION'!$Q$17</f>
        <v>3151.3322301314834</v>
      </c>
      <c r="F499" s="111">
        <f>(H499*'IM CALIBRATION'!$Q$32+'IM CALIBRATION'!$Q$33)*ABS(B499)*(1/'CCS figures 3b table 1 9a'!C499+1/'IM CALIBRATION'!$D$5)^0.5</f>
        <v>3666.4731206740735</v>
      </c>
      <c r="G499" t="s">
        <v>126</v>
      </c>
      <c r="H499" s="56">
        <f>D499-0.001*'IM CALIBRATION'!$D$4*A499^0.5</f>
        <v>5.1649180904548899</v>
      </c>
      <c r="I499" s="56">
        <f>H499^'IM CALIBRATION'!$Q$15*ABS(B499)*(1/'CCS figures 3b table 1 9a'!C499+1/'IM CALIBRATION'!$D$5)^0.5</f>
        <v>5.5764245220235322</v>
      </c>
    </row>
    <row r="500" spans="1:9">
      <c r="A500" s="113">
        <v>5850</v>
      </c>
      <c r="B500" s="67">
        <v>16</v>
      </c>
      <c r="C500" s="67">
        <v>94080</v>
      </c>
      <c r="D500" s="67">
        <v>5.468</v>
      </c>
      <c r="E500" s="112">
        <f>I500*'IM CALIBRATION'!$Q$17</f>
        <v>3192.4913013805672</v>
      </c>
      <c r="F500" s="111">
        <f>(H500*'IM CALIBRATION'!$Q$32+'IM CALIBRATION'!$Q$33)*ABS(B500)*(1/'CCS figures 3b table 1 9a'!C500+1/'IM CALIBRATION'!$D$5)^0.5</f>
        <v>3685.3741253668604</v>
      </c>
      <c r="G500" t="s">
        <v>126</v>
      </c>
      <c r="H500" s="56">
        <f>D500-0.001*'IM CALIBRATION'!$D$4*A500^0.5</f>
        <v>5.3479180904548898</v>
      </c>
      <c r="I500" s="56">
        <f>H500^'IM CALIBRATION'!$Q$15*ABS(B500)*(1/'CCS figures 3b table 1 9a'!C500+1/'IM CALIBRATION'!$D$5)^0.5</f>
        <v>5.6492573550782454</v>
      </c>
    </row>
    <row r="501" spans="1:9">
      <c r="A501" s="113">
        <v>5850</v>
      </c>
      <c r="B501" s="67">
        <v>16</v>
      </c>
      <c r="C501" s="67">
        <v>94080</v>
      </c>
      <c r="D501" s="67">
        <v>5.65</v>
      </c>
      <c r="E501" s="112">
        <f>I501*'IM CALIBRATION'!$Q$17</f>
        <v>3232.5582025290073</v>
      </c>
      <c r="F501" s="111">
        <f>(H501*'IM CALIBRATION'!$Q$32+'IM CALIBRATION'!$Q$33)*ABS(B501)*(1/'CCS figures 3b table 1 9a'!C501+1/'IM CALIBRATION'!$D$5)^0.5</f>
        <v>3704.1718458809992</v>
      </c>
      <c r="G501" t="s">
        <v>126</v>
      </c>
      <c r="H501" s="56">
        <f>D501-0.001*'IM CALIBRATION'!$D$4*A501^0.5</f>
        <v>5.5299180904548901</v>
      </c>
      <c r="I501" s="56">
        <f>H501^'IM CALIBRATION'!$Q$15*ABS(B501)*(1/'CCS figures 3b table 1 9a'!C501+1/'IM CALIBRATION'!$D$5)^0.5</f>
        <v>5.7201575438775496</v>
      </c>
    </row>
    <row r="502" spans="1:9">
      <c r="A502" s="113">
        <v>5850</v>
      </c>
      <c r="B502" s="67">
        <v>16</v>
      </c>
      <c r="C502" s="67">
        <v>94080</v>
      </c>
      <c r="D502" s="67">
        <v>5.8319999999999999</v>
      </c>
      <c r="E502" s="112">
        <f>I502*'IM CALIBRATION'!$Q$17</f>
        <v>3271.8061705296982</v>
      </c>
      <c r="F502" s="111">
        <f>(H502*'IM CALIBRATION'!$Q$32+'IM CALIBRATION'!$Q$33)*ABS(B502)*(1/'CCS figures 3b table 1 9a'!C502+1/'IM CALIBRATION'!$D$5)^0.5</f>
        <v>3722.9695663951384</v>
      </c>
      <c r="G502" t="s">
        <v>126</v>
      </c>
      <c r="H502" s="56">
        <f>D502-0.001*'IM CALIBRATION'!$D$4*A502^0.5</f>
        <v>5.7119180904548896</v>
      </c>
      <c r="I502" s="56">
        <f>H502^'IM CALIBRATION'!$Q$15*ABS(B502)*(1/'CCS figures 3b table 1 9a'!C502+1/'IM CALIBRATION'!$D$5)^0.5</f>
        <v>5.7896085935339405</v>
      </c>
    </row>
    <row r="503" spans="1:9">
      <c r="A503" s="113">
        <v>5850</v>
      </c>
      <c r="B503" s="67">
        <v>16</v>
      </c>
      <c r="C503" s="67">
        <v>94080</v>
      </c>
      <c r="D503" s="67">
        <v>6.0140000000000002</v>
      </c>
      <c r="E503" s="112">
        <f>I503*'IM CALIBRATION'!$Q$17</f>
        <v>3310.2772609290146</v>
      </c>
      <c r="F503" s="111">
        <f>(H503*'IM CALIBRATION'!$Q$32+'IM CALIBRATION'!$Q$33)*ABS(B503)*(1/'CCS figures 3b table 1 9a'!C503+1/'IM CALIBRATION'!$D$5)^0.5</f>
        <v>3741.7672869092762</v>
      </c>
      <c r="G503" t="s">
        <v>126</v>
      </c>
      <c r="H503" s="56">
        <f>D503-0.001*'IM CALIBRATION'!$D$4*A503^0.5</f>
        <v>5.89391809045489</v>
      </c>
      <c r="I503" s="56">
        <f>H503^'IM CALIBRATION'!$Q$15*ABS(B503)*(1/'CCS figures 3b table 1 9a'!C503+1/'IM CALIBRATION'!$D$5)^0.5</f>
        <v>5.8576849232336441</v>
      </c>
    </row>
    <row r="504" spans="1:9">
      <c r="A504" s="113">
        <v>5850</v>
      </c>
      <c r="B504" s="67">
        <v>16</v>
      </c>
      <c r="C504" s="67">
        <v>94080</v>
      </c>
      <c r="D504" s="67">
        <v>6.1959999999999997</v>
      </c>
      <c r="E504" s="112">
        <f>I504*'IM CALIBRATION'!$Q$17</f>
        <v>3348.0101486877438</v>
      </c>
      <c r="F504" s="111">
        <f>(H504*'IM CALIBRATION'!$Q$32+'IM CALIBRATION'!$Q$33)*ABS(B504)*(1/'CCS figures 3b table 1 9a'!C504+1/'IM CALIBRATION'!$D$5)^0.5</f>
        <v>3760.565007423415</v>
      </c>
      <c r="G504" t="s">
        <v>126</v>
      </c>
      <c r="H504" s="56">
        <f>D504-0.001*'IM CALIBRATION'!$D$4*A504^0.5</f>
        <v>6.0759180904548895</v>
      </c>
      <c r="I504" s="56">
        <f>H504^'IM CALIBRATION'!$Q$15*ABS(B504)*(1/'CCS figures 3b table 1 9a'!C504+1/'IM CALIBRATION'!$D$5)^0.5</f>
        <v>5.9244549700642066</v>
      </c>
    </row>
    <row r="505" spans="1:9">
      <c r="A505" s="113">
        <v>5850</v>
      </c>
      <c r="B505" s="67">
        <v>16</v>
      </c>
      <c r="C505" s="67">
        <v>94080</v>
      </c>
      <c r="D505" s="67">
        <v>6.3789999999999996</v>
      </c>
      <c r="E505" s="112">
        <f>I505*'IM CALIBRATION'!$Q$17</f>
        <v>3385.2420770307249</v>
      </c>
      <c r="F505" s="111">
        <f>(H505*'IM CALIBRATION'!$Q$32+'IM CALIBRATION'!$Q$33)*ABS(B505)*(1/'CCS figures 3b table 1 9a'!C505+1/'IM CALIBRATION'!$D$5)^0.5</f>
        <v>3779.4660121162024</v>
      </c>
      <c r="G505" t="s">
        <v>126</v>
      </c>
      <c r="H505" s="56">
        <f>D505-0.001*'IM CALIBRATION'!$D$4*A505^0.5</f>
        <v>6.2589180904548893</v>
      </c>
      <c r="I505" s="56">
        <f>H505^'IM CALIBRATION'!$Q$15*ABS(B505)*(1/'CCS figures 3b table 1 9a'!C505+1/'IM CALIBRATION'!$D$5)^0.5</f>
        <v>5.9903385466128327</v>
      </c>
    </row>
    <row r="506" spans="1:9">
      <c r="A506" s="113">
        <v>5850</v>
      </c>
      <c r="B506" s="67">
        <v>16</v>
      </c>
      <c r="C506" s="67">
        <v>94080</v>
      </c>
      <c r="D506" s="67">
        <v>6.5609999999999999</v>
      </c>
      <c r="E506" s="112">
        <f>I506*'IM CALIBRATION'!$Q$17</f>
        <v>3421.5992412312498</v>
      </c>
      <c r="F506" s="111">
        <f>(H506*'IM CALIBRATION'!$Q$32+'IM CALIBRATION'!$Q$33)*ABS(B506)*(1/'CCS figures 3b table 1 9a'!C506+1/'IM CALIBRATION'!$D$5)^0.5</f>
        <v>3798.2637326303411</v>
      </c>
      <c r="G506" t="s">
        <v>126</v>
      </c>
      <c r="H506" s="56">
        <f>D506-0.001*'IM CALIBRATION'!$D$4*A506^0.5</f>
        <v>6.4409180904548897</v>
      </c>
      <c r="I506" s="56">
        <f>H506^'IM CALIBRATION'!$Q$15*ABS(B506)*(1/'CCS figures 3b table 1 9a'!C506+1/'IM CALIBRATION'!$D$5)^0.5</f>
        <v>6.0546741885551567</v>
      </c>
    </row>
    <row r="507" spans="1:9">
      <c r="A507" s="113">
        <v>5850</v>
      </c>
      <c r="B507" s="67">
        <v>16</v>
      </c>
      <c r="C507" s="67">
        <v>94080</v>
      </c>
      <c r="D507" s="67">
        <v>6.7430000000000003</v>
      </c>
      <c r="E507" s="112">
        <f>I507*'IM CALIBRATION'!$Q$17</f>
        <v>3457.3175111638507</v>
      </c>
      <c r="F507" s="111">
        <f>(H507*'IM CALIBRATION'!$Q$32+'IM CALIBRATION'!$Q$33)*ABS(B507)*(1/'CCS figures 3b table 1 9a'!C507+1/'IM CALIBRATION'!$D$5)^0.5</f>
        <v>3817.0614531444794</v>
      </c>
      <c r="G507" t="s">
        <v>126</v>
      </c>
      <c r="H507" s="56">
        <f>D507-0.001*'IM CALIBRATION'!$D$4*A507^0.5</f>
        <v>6.6229180904548901</v>
      </c>
      <c r="I507" s="56">
        <f>H507^'IM CALIBRATION'!$Q$15*ABS(B507)*(1/'CCS figures 3b table 1 9a'!C507+1/'IM CALIBRATION'!$D$5)^0.5</f>
        <v>6.1178792782730698</v>
      </c>
    </row>
    <row r="508" spans="1:9">
      <c r="A508" s="113">
        <v>5850</v>
      </c>
      <c r="B508" s="67">
        <v>16</v>
      </c>
      <c r="C508" s="67">
        <v>94080</v>
      </c>
      <c r="D508" s="67">
        <v>6.9249999999999998</v>
      </c>
      <c r="E508" s="112">
        <f>I508*'IM CALIBRATION'!$Q$17</f>
        <v>3492.4252198990412</v>
      </c>
      <c r="F508" s="111">
        <f>(H508*'IM CALIBRATION'!$Q$32+'IM CALIBRATION'!$Q$33)*ABS(B508)*(1/'CCS figures 3b table 1 9a'!C508+1/'IM CALIBRATION'!$D$5)^0.5</f>
        <v>3835.8591736586181</v>
      </c>
      <c r="G508" t="s">
        <v>126</v>
      </c>
      <c r="H508" s="56">
        <f>D508-0.001*'IM CALIBRATION'!$D$4*A508^0.5</f>
        <v>6.8049180904548896</v>
      </c>
      <c r="I508" s="56">
        <f>H508^'IM CALIBRATION'!$Q$15*ABS(B508)*(1/'CCS figures 3b table 1 9a'!C508+1/'IM CALIBRATION'!$D$5)^0.5</f>
        <v>6.1800039524128092</v>
      </c>
    </row>
    <row r="509" spans="1:9">
      <c r="A509" s="113">
        <v>5850</v>
      </c>
      <c r="B509" s="67">
        <v>16</v>
      </c>
      <c r="C509" s="67">
        <v>94080</v>
      </c>
      <c r="D509" s="67">
        <v>7.1079999999999997</v>
      </c>
      <c r="E509" s="112">
        <f>I509*'IM CALIBRATION'!$Q$17</f>
        <v>3527.1368475151226</v>
      </c>
      <c r="F509" s="111">
        <f>(H509*'IM CALIBRATION'!$Q$32+'IM CALIBRATION'!$Q$33)*ABS(B509)*(1/'CCS figures 3b table 1 9a'!C509+1/'IM CALIBRATION'!$D$5)^0.5</f>
        <v>3854.7601783514056</v>
      </c>
      <c r="G509" t="s">
        <v>126</v>
      </c>
      <c r="H509" s="56">
        <f>D509-0.001*'IM CALIBRATION'!$D$4*A509^0.5</f>
        <v>6.9879180904548894</v>
      </c>
      <c r="I509" s="56">
        <f>H509^'IM CALIBRATION'!$Q$15*ABS(B509)*(1/'CCS figures 3b table 1 9a'!C509+1/'IM CALIBRATION'!$D$5)^0.5</f>
        <v>6.2414277431470504</v>
      </c>
    </row>
    <row r="510" spans="1:9">
      <c r="A510" s="113">
        <v>5850</v>
      </c>
      <c r="B510" s="67">
        <v>16</v>
      </c>
      <c r="C510" s="67">
        <v>94080</v>
      </c>
      <c r="D510" s="67">
        <v>7.29</v>
      </c>
      <c r="E510" s="112">
        <f>I510*'IM CALIBRATION'!$Q$17</f>
        <v>3561.0977082877066</v>
      </c>
      <c r="F510" s="111">
        <f>(H510*'IM CALIBRATION'!$Q$32+'IM CALIBRATION'!$Q$33)*ABS(B510)*(1/'CCS figures 3b table 1 9a'!C510+1/'IM CALIBRATION'!$D$5)^0.5</f>
        <v>3873.5578988655443</v>
      </c>
      <c r="G510" t="s">
        <v>126</v>
      </c>
      <c r="H510" s="56">
        <f>D510-0.001*'IM CALIBRATION'!$D$4*A510^0.5</f>
        <v>7.1699180904548898</v>
      </c>
      <c r="I510" s="56">
        <f>H510^'IM CALIBRATION'!$Q$15*ABS(B510)*(1/'CCS figures 3b table 1 9a'!C510+1/'IM CALIBRATION'!$D$5)^0.5</f>
        <v>6.3015230180883925</v>
      </c>
    </row>
    <row r="511" spans="1:9">
      <c r="A511" s="113">
        <v>5850</v>
      </c>
      <c r="B511" s="67">
        <v>16</v>
      </c>
      <c r="C511" s="67">
        <v>94080</v>
      </c>
      <c r="D511" s="67">
        <v>7.4720000000000004</v>
      </c>
      <c r="E511" s="112">
        <f>I511*'IM CALIBRATION'!$Q$17</f>
        <v>3594.5219982472709</v>
      </c>
      <c r="F511" s="111">
        <f>(H511*'IM CALIBRATION'!$Q$32+'IM CALIBRATION'!$Q$33)*ABS(B511)*(1/'CCS figures 3b table 1 9a'!C511+1/'IM CALIBRATION'!$D$5)^0.5</f>
        <v>3892.355619379683</v>
      </c>
      <c r="G511" t="s">
        <v>126</v>
      </c>
      <c r="H511" s="56">
        <f>D511-0.001*'IM CALIBRATION'!$D$4*A511^0.5</f>
        <v>7.3519180904548902</v>
      </c>
      <c r="I511" s="56">
        <f>H511^'IM CALIBRATION'!$Q$15*ABS(B511)*(1/'CCS figures 3b table 1 9a'!C511+1/'IM CALIBRATION'!$D$5)^0.5</f>
        <v>6.3606688067740755</v>
      </c>
    </row>
    <row r="512" spans="1:9">
      <c r="A512" s="113">
        <v>5850</v>
      </c>
      <c r="B512" s="67">
        <v>16</v>
      </c>
      <c r="C512" s="67">
        <v>94080</v>
      </c>
      <c r="D512" s="67">
        <v>7.6550000000000002</v>
      </c>
      <c r="E512" s="112">
        <f>I512*'IM CALIBRATION'!$Q$17</f>
        <v>3627.6106048843426</v>
      </c>
      <c r="F512" s="111">
        <f>(H512*'IM CALIBRATION'!$Q$32+'IM CALIBRATION'!$Q$33)*ABS(B512)*(1/'CCS figures 3b table 1 9a'!C512+1/'IM CALIBRATION'!$D$5)^0.5</f>
        <v>3911.2566240724705</v>
      </c>
      <c r="G512" t="s">
        <v>126</v>
      </c>
      <c r="H512" s="56">
        <f>D512-0.001*'IM CALIBRATION'!$D$4*A512^0.5</f>
        <v>7.53491809045489</v>
      </c>
      <c r="I512" s="56">
        <f>H512^'IM CALIBRATION'!$Q$15*ABS(B512)*(1/'CCS figures 3b table 1 9a'!C512+1/'IM CALIBRATION'!$D$5)^0.5</f>
        <v>6.4192205886796154</v>
      </c>
    </row>
    <row r="513" spans="1:9">
      <c r="A513" s="113">
        <v>5850</v>
      </c>
      <c r="B513" s="67">
        <v>16</v>
      </c>
      <c r="C513" s="67">
        <v>94080</v>
      </c>
      <c r="D513" s="67">
        <v>7.8369999999999997</v>
      </c>
      <c r="E513" s="112">
        <f>I513*'IM CALIBRATION'!$Q$17</f>
        <v>3660.0220941092111</v>
      </c>
      <c r="F513" s="111">
        <f>(H513*'IM CALIBRATION'!$Q$32+'IM CALIBRATION'!$Q$33)*ABS(B513)*(1/'CCS figures 3b table 1 9a'!C513+1/'IM CALIBRATION'!$D$5)^0.5</f>
        <v>3930.0543445866083</v>
      </c>
      <c r="G513" t="s">
        <v>126</v>
      </c>
      <c r="H513" s="56">
        <f>D513-0.001*'IM CALIBRATION'!$D$4*A513^0.5</f>
        <v>7.7169180904548895</v>
      </c>
      <c r="I513" s="56">
        <f>H513^'IM CALIBRATION'!$Q$15*ABS(B513)*(1/'CCS figures 3b table 1 9a'!C513+1/'IM CALIBRATION'!$D$5)^0.5</f>
        <v>6.4765741807828885</v>
      </c>
    </row>
    <row r="514" spans="1:9">
      <c r="A514" s="113">
        <v>5850</v>
      </c>
      <c r="B514" s="67">
        <v>16</v>
      </c>
      <c r="C514" s="67">
        <v>94080</v>
      </c>
      <c r="D514" s="67">
        <v>8.0190000000000001</v>
      </c>
      <c r="E514" s="112">
        <f>I514*'IM CALIBRATION'!$Q$17</f>
        <v>3691.9575319518704</v>
      </c>
      <c r="F514" s="111">
        <f>(H514*'IM CALIBRATION'!$Q$32+'IM CALIBRATION'!$Q$33)*ABS(B514)*(1/'CCS figures 3b table 1 9a'!C514+1/'IM CALIBRATION'!$D$5)^0.5</f>
        <v>3948.8520651007475</v>
      </c>
      <c r="G514" t="s">
        <v>126</v>
      </c>
      <c r="H514" s="56">
        <f>D514-0.001*'IM CALIBRATION'!$D$4*A514^0.5</f>
        <v>7.8989180904548899</v>
      </c>
      <c r="I514" s="56">
        <f>H514^'IM CALIBRATION'!$Q$15*ABS(B514)*(1/'CCS figures 3b table 1 9a'!C514+1/'IM CALIBRATION'!$D$5)^0.5</f>
        <v>6.5330853784930492</v>
      </c>
    </row>
    <row r="515" spans="1:9">
      <c r="A515" s="113">
        <v>5850</v>
      </c>
      <c r="B515" s="67">
        <v>16</v>
      </c>
      <c r="C515" s="67">
        <v>94080</v>
      </c>
      <c r="D515" s="67">
        <v>8.2010000000000005</v>
      </c>
      <c r="E515" s="112">
        <f>I515*'IM CALIBRATION'!$Q$17</f>
        <v>3723.4346427774312</v>
      </c>
      <c r="F515" s="111">
        <f>(H515*'IM CALIBRATION'!$Q$32+'IM CALIBRATION'!$Q$33)*ABS(B515)*(1/'CCS figures 3b table 1 9a'!C515+1/'IM CALIBRATION'!$D$5)^0.5</f>
        <v>3967.6497856148862</v>
      </c>
      <c r="G515" t="s">
        <v>126</v>
      </c>
      <c r="H515" s="56">
        <f>D515-0.001*'IM CALIBRATION'!$D$4*A515^0.5</f>
        <v>8.0809180904548903</v>
      </c>
      <c r="I515" s="56">
        <f>H515^'IM CALIBRATION'!$Q$15*ABS(B515)*(1/'CCS figures 3b table 1 9a'!C515+1/'IM CALIBRATION'!$D$5)^0.5</f>
        <v>6.5887855458736198</v>
      </c>
    </row>
    <row r="516" spans="1:9">
      <c r="A516" s="113">
        <v>5850</v>
      </c>
      <c r="B516" s="67">
        <v>16</v>
      </c>
      <c r="C516" s="67">
        <v>94080</v>
      </c>
      <c r="D516" s="67">
        <v>8.3840000000000003</v>
      </c>
      <c r="E516" s="112">
        <f>I516*'IM CALIBRATION'!$Q$17</f>
        <v>3754.6394433053124</v>
      </c>
      <c r="F516" s="111">
        <f>(H516*'IM CALIBRATION'!$Q$32+'IM CALIBRATION'!$Q$33)*ABS(B516)*(1/'CCS figures 3b table 1 9a'!C516+1/'IM CALIBRATION'!$D$5)^0.5</f>
        <v>3986.5507903076732</v>
      </c>
      <c r="G516" t="s">
        <v>126</v>
      </c>
      <c r="H516" s="56">
        <f>D516-0.001*'IM CALIBRATION'!$D$4*A516^0.5</f>
        <v>8.2639180904548901</v>
      </c>
      <c r="I516" s="56">
        <f>H516^'IM CALIBRATION'!$Q$15*ABS(B516)*(1/'CCS figures 3b table 1 9a'!C516+1/'IM CALIBRATION'!$D$5)^0.5</f>
        <v>6.6440038478998931</v>
      </c>
    </row>
    <row r="517" spans="1:9">
      <c r="A517" s="113">
        <v>5850</v>
      </c>
      <c r="B517" s="67">
        <v>16</v>
      </c>
      <c r="C517" s="67">
        <v>94080</v>
      </c>
      <c r="D517" s="67">
        <v>8.5660000000000007</v>
      </c>
      <c r="E517" s="112">
        <f>I517*'IM CALIBRATION'!$Q$17</f>
        <v>3785.24669074649</v>
      </c>
      <c r="F517" s="111">
        <f>(H517*'IM CALIBRATION'!$Q$32+'IM CALIBRATION'!$Q$33)*ABS(B517)*(1/'CCS figures 3b table 1 9a'!C517+1/'IM CALIBRATION'!$D$5)^0.5</f>
        <v>4005.3485108218124</v>
      </c>
      <c r="G517" t="s">
        <v>126</v>
      </c>
      <c r="H517" s="56">
        <f>D517-0.001*'IM CALIBRATION'!$D$4*A517^0.5</f>
        <v>8.4459180904548905</v>
      </c>
      <c r="I517" s="56">
        <f>H517^'IM CALIBRATION'!$Q$15*ABS(B517)*(1/'CCS figures 3b table 1 9a'!C517+1/'IM CALIBRATION'!$D$5)^0.5</f>
        <v>6.698164752786619</v>
      </c>
    </row>
    <row r="518" spans="1:9">
      <c r="A518" s="113">
        <v>5850</v>
      </c>
      <c r="B518" s="67">
        <v>16</v>
      </c>
      <c r="C518" s="67">
        <v>94080</v>
      </c>
      <c r="D518" s="67">
        <v>8.7479999999999993</v>
      </c>
      <c r="E518" s="112">
        <f>I518*'IM CALIBRATION'!$Q$17</f>
        <v>3815.4429359935016</v>
      </c>
      <c r="F518" s="111">
        <f>(H518*'IM CALIBRATION'!$Q$32+'IM CALIBRATION'!$Q$33)*ABS(B518)*(1/'CCS figures 3b table 1 9a'!C518+1/'IM CALIBRATION'!$D$5)^0.5</f>
        <v>4024.1462313359502</v>
      </c>
      <c r="G518" t="s">
        <v>126</v>
      </c>
      <c r="H518" s="56">
        <f>D518-0.001*'IM CALIBRATION'!$D$4*A518^0.5</f>
        <v>8.6279180904548891</v>
      </c>
      <c r="I518" s="56">
        <f>H518^'IM CALIBRATION'!$Q$15*ABS(B518)*(1/'CCS figures 3b table 1 9a'!C518+1/'IM CALIBRATION'!$D$5)^0.5</f>
        <v>6.751598370752518</v>
      </c>
    </row>
    <row r="519" spans="1:9">
      <c r="A519" s="113">
        <v>5850</v>
      </c>
      <c r="B519" s="67">
        <v>16</v>
      </c>
      <c r="C519" s="67">
        <v>94080</v>
      </c>
      <c r="D519" s="67">
        <v>8.93</v>
      </c>
      <c r="E519" s="112">
        <f>I519*'IM CALIBRATION'!$Q$17</f>
        <v>3845.2421966788529</v>
      </c>
      <c r="F519" s="111">
        <f>(H519*'IM CALIBRATION'!$Q$32+'IM CALIBRATION'!$Q$33)*ABS(B519)*(1/'CCS figures 3b table 1 9a'!C519+1/'IM CALIBRATION'!$D$5)^0.5</f>
        <v>4042.943951850089</v>
      </c>
      <c r="G519" t="s">
        <v>126</v>
      </c>
      <c r="H519" s="56">
        <f>D519-0.001*'IM CALIBRATION'!$D$4*A519^0.5</f>
        <v>8.8099180904548895</v>
      </c>
      <c r="I519" s="56">
        <f>H519^'IM CALIBRATION'!$Q$15*ABS(B519)*(1/'CCS figures 3b table 1 9a'!C519+1/'IM CALIBRATION'!$D$5)^0.5</f>
        <v>6.8043295066305758</v>
      </c>
    </row>
    <row r="520" spans="1:9">
      <c r="A520" s="113">
        <v>5850</v>
      </c>
      <c r="B520" s="67">
        <v>16</v>
      </c>
      <c r="C520" s="67">
        <v>94080</v>
      </c>
      <c r="D520" s="67">
        <v>9.1129999999999995</v>
      </c>
      <c r="E520" s="112">
        <f>I520*'IM CALIBRATION'!$Q$17</f>
        <v>3874.8183217300584</v>
      </c>
      <c r="F520" s="111">
        <f>(H520*'IM CALIBRATION'!$Q$32+'IM CALIBRATION'!$Q$33)*ABS(B520)*(1/'CCS figures 3b table 1 9a'!C520+1/'IM CALIBRATION'!$D$5)^0.5</f>
        <v>4061.8449565428764</v>
      </c>
      <c r="G520" t="s">
        <v>126</v>
      </c>
      <c r="H520" s="56">
        <f>D520-0.001*'IM CALIBRATION'!$D$4*A520^0.5</f>
        <v>8.9929180904548893</v>
      </c>
      <c r="I520" s="56">
        <f>H520^'IM CALIBRATION'!$Q$15*ABS(B520)*(1/'CCS figures 3b table 1 9a'!C520+1/'IM CALIBRATION'!$D$5)^0.5</f>
        <v>6.8566657939394817</v>
      </c>
    </row>
    <row r="521" spans="1:9">
      <c r="A521" s="113">
        <v>5850</v>
      </c>
      <c r="B521" s="67">
        <v>16</v>
      </c>
      <c r="C521" s="67">
        <v>94080</v>
      </c>
      <c r="D521" s="67">
        <v>9.2949999999999999</v>
      </c>
      <c r="E521" s="112">
        <f>I521*'IM CALIBRATION'!$Q$17</f>
        <v>3903.860691222475</v>
      </c>
      <c r="F521" s="111">
        <f>(H521*'IM CALIBRATION'!$Q$32+'IM CALIBRATION'!$Q$33)*ABS(B521)*(1/'CCS figures 3b table 1 9a'!C521+1/'IM CALIBRATION'!$D$5)^0.5</f>
        <v>4080.6426770570151</v>
      </c>
      <c r="G521" t="s">
        <v>126</v>
      </c>
      <c r="H521" s="56">
        <f>D521-0.001*'IM CALIBRATION'!$D$4*A521^0.5</f>
        <v>9.1749180904548897</v>
      </c>
      <c r="I521" s="56">
        <f>H521^'IM CALIBRATION'!$Q$15*ABS(B521)*(1/'CCS figures 3b table 1 9a'!C521+1/'IM CALIBRATION'!$D$5)^0.5</f>
        <v>6.9080575767120722</v>
      </c>
    </row>
    <row r="522" spans="1:9">
      <c r="A522" s="113">
        <v>5850</v>
      </c>
      <c r="B522" s="67">
        <v>16</v>
      </c>
      <c r="C522" s="67">
        <v>94080</v>
      </c>
      <c r="D522" s="67">
        <v>9.4770000000000003</v>
      </c>
      <c r="E522" s="112">
        <f>I522*'IM CALIBRATION'!$Q$17</f>
        <v>3932.5438720404195</v>
      </c>
      <c r="F522" s="111">
        <f>(H522*'IM CALIBRATION'!$Q$32+'IM CALIBRATION'!$Q$33)*ABS(B522)*(1/'CCS figures 3b table 1 9a'!C522+1/'IM CALIBRATION'!$D$5)^0.5</f>
        <v>4099.440397571153</v>
      </c>
      <c r="G522" t="s">
        <v>126</v>
      </c>
      <c r="H522" s="56">
        <f>D522-0.001*'IM CALIBRATION'!$D$4*A522^0.5</f>
        <v>9.3569180904548901</v>
      </c>
      <c r="I522" s="56">
        <f>H522^'IM CALIBRATION'!$Q$15*ABS(B522)*(1/'CCS figures 3b table 1 9a'!C522+1/'IM CALIBRATION'!$D$5)^0.5</f>
        <v>6.9588137589239825</v>
      </c>
    </row>
    <row r="523" spans="1:9">
      <c r="A523" s="113">
        <v>5850</v>
      </c>
      <c r="B523" s="67">
        <v>16</v>
      </c>
      <c r="C523" s="67">
        <v>94080</v>
      </c>
      <c r="D523" s="67">
        <v>9.6590000000000007</v>
      </c>
      <c r="E523" s="112">
        <f>I523*'IM CALIBRATION'!$Q$17</f>
        <v>3960.8791657870274</v>
      </c>
      <c r="F523" s="111">
        <f>(H523*'IM CALIBRATION'!$Q$32+'IM CALIBRATION'!$Q$33)*ABS(B523)*(1/'CCS figures 3b table 1 9a'!C523+1/'IM CALIBRATION'!$D$5)^0.5</f>
        <v>4118.2381180852926</v>
      </c>
      <c r="G523" t="s">
        <v>126</v>
      </c>
      <c r="H523" s="56">
        <f>D523-0.001*'IM CALIBRATION'!$D$4*A523^0.5</f>
        <v>9.5389180904548905</v>
      </c>
      <c r="I523" s="56">
        <f>H523^'IM CALIBRATION'!$Q$15*ABS(B523)*(1/'CCS figures 3b table 1 9a'!C523+1/'IM CALIBRATION'!$D$5)^0.5</f>
        <v>7.0089543392717211</v>
      </c>
    </row>
    <row r="524" spans="1:9">
      <c r="A524" s="113">
        <v>5850</v>
      </c>
      <c r="B524" s="67">
        <v>16</v>
      </c>
      <c r="C524" s="67">
        <v>94080</v>
      </c>
      <c r="D524" s="67">
        <v>9.8420000000000005</v>
      </c>
      <c r="E524" s="112">
        <f>I524*'IM CALIBRATION'!$Q$17</f>
        <v>3989.0302345489149</v>
      </c>
      <c r="F524" s="111">
        <f>(H524*'IM CALIBRATION'!$Q$32+'IM CALIBRATION'!$Q$33)*ABS(B524)*(1/'CCS figures 3b table 1 9a'!C524+1/'IM CALIBRATION'!$D$5)^0.5</f>
        <v>4137.1391227780805</v>
      </c>
      <c r="G524" t="s">
        <v>126</v>
      </c>
      <c r="H524" s="56">
        <f>D524-0.001*'IM CALIBRATION'!$D$4*A524^0.5</f>
        <v>9.7219180904548903</v>
      </c>
      <c r="I524" s="56">
        <f>H524^'IM CALIBRATION'!$Q$15*ABS(B524)*(1/'CCS figures 3b table 1 9a'!C524+1/'IM CALIBRATION'!$D$5)^0.5</f>
        <v>7.05876892519953</v>
      </c>
    </row>
    <row r="525" spans="1:9">
      <c r="A525" s="113">
        <v>5850</v>
      </c>
      <c r="B525" s="67">
        <v>16</v>
      </c>
      <c r="C525" s="67">
        <v>94080</v>
      </c>
      <c r="D525" s="67">
        <v>10.023999999999999</v>
      </c>
      <c r="E525" s="112">
        <f>I525*'IM CALIBRATION'!$Q$17</f>
        <v>4016.6996749502932</v>
      </c>
      <c r="F525" s="111">
        <f>(H525*'IM CALIBRATION'!$Q$32+'IM CALIBRATION'!$Q$33)*ABS(B525)*(1/'CCS figures 3b table 1 9a'!C525+1/'IM CALIBRATION'!$D$5)^0.5</f>
        <v>4155.9368432922183</v>
      </c>
      <c r="G525" t="s">
        <v>126</v>
      </c>
      <c r="H525" s="56">
        <f>D525-0.001*'IM CALIBRATION'!$D$4*A525^0.5</f>
        <v>9.9039180904548889</v>
      </c>
      <c r="I525" s="56">
        <f>H525^'IM CALIBRATION'!$Q$15*ABS(B525)*(1/'CCS figures 3b table 1 9a'!C525+1/'IM CALIBRATION'!$D$5)^0.5</f>
        <v>7.1077312480195767</v>
      </c>
    </row>
    <row r="526" spans="1:9">
      <c r="A526" s="113">
        <v>5850</v>
      </c>
      <c r="B526" s="67">
        <v>16</v>
      </c>
      <c r="C526" s="67">
        <v>94080</v>
      </c>
      <c r="D526" s="67">
        <v>10.206</v>
      </c>
      <c r="E526" s="112">
        <f>I526*'IM CALIBRATION'!$Q$17</f>
        <v>4044.0519546573637</v>
      </c>
      <c r="F526" s="111">
        <f>(H526*'IM CALIBRATION'!$Q$32+'IM CALIBRATION'!$Q$33)*ABS(B526)*(1/'CCS figures 3b table 1 9a'!C526+1/'IM CALIBRATION'!$D$5)^0.5</f>
        <v>4174.7345638063562</v>
      </c>
      <c r="G526" t="s">
        <v>126</v>
      </c>
      <c r="H526" s="56">
        <f>D526-0.001*'IM CALIBRATION'!$D$4*A526^0.5</f>
        <v>10.085918090454889</v>
      </c>
      <c r="I526" s="56">
        <f>H526^'IM CALIBRATION'!$Q$15*ABS(B526)*(1/'CCS figures 3b table 1 9a'!C526+1/'IM CALIBRATION'!$D$5)^0.5</f>
        <v>7.1561323406855157</v>
      </c>
    </row>
    <row r="527" spans="1:9">
      <c r="A527" s="113">
        <v>5850</v>
      </c>
      <c r="B527" s="67">
        <v>16</v>
      </c>
      <c r="C527" s="67">
        <v>94080</v>
      </c>
      <c r="D527" s="67">
        <v>10.388</v>
      </c>
      <c r="E527" s="112">
        <f>I527*'IM CALIBRATION'!$Q$17</f>
        <v>4071.0963355178587</v>
      </c>
      <c r="F527" s="111">
        <f>(H527*'IM CALIBRATION'!$Q$32+'IM CALIBRATION'!$Q$33)*ABS(B527)*(1/'CCS figures 3b table 1 9a'!C527+1/'IM CALIBRATION'!$D$5)^0.5</f>
        <v>4193.5322843204949</v>
      </c>
      <c r="G527" t="s">
        <v>126</v>
      </c>
      <c r="H527" s="56">
        <f>D527-0.001*'IM CALIBRATION'!$D$4*A527^0.5</f>
        <v>10.26791809045489</v>
      </c>
      <c r="I527" s="56">
        <f>H527^'IM CALIBRATION'!$Q$15*ABS(B527)*(1/'CCS figures 3b table 1 9a'!C527+1/'IM CALIBRATION'!$D$5)^0.5</f>
        <v>7.2039885924546656</v>
      </c>
    </row>
    <row r="528" spans="1:9">
      <c r="A528" s="113">
        <v>5850</v>
      </c>
      <c r="B528" s="67">
        <v>16</v>
      </c>
      <c r="C528" s="67">
        <v>94080</v>
      </c>
      <c r="D528" s="67">
        <v>10.571</v>
      </c>
      <c r="E528" s="112">
        <f>I528*'IM CALIBRATION'!$Q$17</f>
        <v>4097.9877922903061</v>
      </c>
      <c r="F528" s="111">
        <f>(H528*'IM CALIBRATION'!$Q$32+'IM CALIBRATION'!$Q$33)*ABS(B528)*(1/'CCS figures 3b table 1 9a'!C528+1/'IM CALIBRATION'!$D$5)^0.5</f>
        <v>4212.4332890132828</v>
      </c>
      <c r="G528" t="s">
        <v>126</v>
      </c>
      <c r="H528" s="56">
        <f>D528-0.001*'IM CALIBRATION'!$D$4*A528^0.5</f>
        <v>10.45091809045489</v>
      </c>
      <c r="I528" s="56">
        <f>H528^'IM CALIBRATION'!$Q$15*ABS(B528)*(1/'CCS figures 3b table 1 9a'!C528+1/'IM CALIBRATION'!$D$5)^0.5</f>
        <v>7.2515742381523758</v>
      </c>
    </row>
    <row r="529" spans="1:9">
      <c r="A529" s="113">
        <v>5850</v>
      </c>
      <c r="B529" s="67">
        <v>16</v>
      </c>
      <c r="C529" s="67">
        <v>94080</v>
      </c>
      <c r="D529" s="67">
        <v>10.753</v>
      </c>
      <c r="E529" s="112">
        <f>I529*'IM CALIBRATION'!$Q$17</f>
        <v>4124.4408976818677</v>
      </c>
      <c r="F529" s="111">
        <f>(H529*'IM CALIBRATION'!$Q$32+'IM CALIBRATION'!$Q$33)*ABS(B529)*(1/'CCS figures 3b table 1 9a'!C529+1/'IM CALIBRATION'!$D$5)^0.5</f>
        <v>4231.2310095274215</v>
      </c>
      <c r="G529" t="s">
        <v>126</v>
      </c>
      <c r="H529" s="56">
        <f>D529-0.001*'IM CALIBRATION'!$D$4*A529^0.5</f>
        <v>10.63291809045489</v>
      </c>
      <c r="I529" s="56">
        <f>H529^'IM CALIBRATION'!$Q$15*ABS(B529)*(1/'CCS figures 3b table 1 9a'!C529+1/'IM CALIBRATION'!$D$5)^0.5</f>
        <v>7.2983842013097746</v>
      </c>
    </row>
    <row r="530" spans="1:9">
      <c r="A530" s="113">
        <v>5850</v>
      </c>
      <c r="B530" s="67">
        <v>16</v>
      </c>
      <c r="C530" s="67">
        <v>94080</v>
      </c>
      <c r="D530" s="67">
        <v>10.935</v>
      </c>
      <c r="E530" s="112">
        <f>I530*'IM CALIBRATION'!$Q$17</f>
        <v>4150.6114647879531</v>
      </c>
      <c r="F530" s="111">
        <f>(H530*'IM CALIBRATION'!$Q$32+'IM CALIBRATION'!$Q$33)*ABS(B530)*(1/'CCS figures 3b table 1 9a'!C530+1/'IM CALIBRATION'!$D$5)^0.5</f>
        <v>4250.0287300415603</v>
      </c>
      <c r="G530" t="s">
        <v>126</v>
      </c>
      <c r="H530" s="56">
        <f>D530-0.001*'IM CALIBRATION'!$D$4*A530^0.5</f>
        <v>10.81491809045489</v>
      </c>
      <c r="I530" s="56">
        <f>H530^'IM CALIBRATION'!$Q$15*ABS(B530)*(1/'CCS figures 3b table 1 9a'!C530+1/'IM CALIBRATION'!$D$5)^0.5</f>
        <v>7.3446942002271358</v>
      </c>
    </row>
    <row r="531" spans="1:9">
      <c r="A531" s="113">
        <v>5850</v>
      </c>
      <c r="B531" s="67">
        <v>16</v>
      </c>
      <c r="C531" s="67">
        <v>94080</v>
      </c>
      <c r="D531" s="67">
        <v>11.117000000000001</v>
      </c>
      <c r="E531" s="112">
        <f>I531*'IM CALIBRATION'!$Q$17</f>
        <v>4176.5071910608731</v>
      </c>
      <c r="F531" s="111">
        <f>(H531*'IM CALIBRATION'!$Q$32+'IM CALIBRATION'!$Q$33)*ABS(B531)*(1/'CCS figures 3b table 1 9a'!C531+1/'IM CALIBRATION'!$D$5)^0.5</f>
        <v>4268.8264505556981</v>
      </c>
      <c r="G531" t="s">
        <v>126</v>
      </c>
      <c r="H531" s="56">
        <f>D531-0.001*'IM CALIBRATION'!$D$4*A531^0.5</f>
        <v>10.996918090454891</v>
      </c>
      <c r="I531" s="56">
        <f>H531^'IM CALIBRATION'!$Q$15*ABS(B531)*(1/'CCS figures 3b table 1 9a'!C531+1/'IM CALIBRATION'!$D$5)^0.5</f>
        <v>7.3905178558935196</v>
      </c>
    </row>
    <row r="532" spans="1:9">
      <c r="A532" s="113">
        <v>5850</v>
      </c>
      <c r="B532" s="67">
        <v>16</v>
      </c>
      <c r="C532" s="67">
        <v>94080</v>
      </c>
      <c r="D532" s="67">
        <v>11.3</v>
      </c>
      <c r="E532" s="112">
        <f>I532*'IM CALIBRATION'!$Q$17</f>
        <v>4202.2755297969024</v>
      </c>
      <c r="F532" s="111">
        <f>(H532*'IM CALIBRATION'!$Q$32+'IM CALIBRATION'!$Q$33)*ABS(B532)*(1/'CCS figures 3b table 1 9a'!C532+1/'IM CALIBRATION'!$D$5)^0.5</f>
        <v>4287.727455248486</v>
      </c>
      <c r="G532" t="s">
        <v>126</v>
      </c>
      <c r="H532" s="56">
        <f>D532-0.001*'IM CALIBRATION'!$D$4*A532^0.5</f>
        <v>11.17991809045489</v>
      </c>
      <c r="I532" s="56">
        <f>H532^'IM CALIBRATION'!$Q$15*ABS(B532)*(1/'CCS figures 3b table 1 9a'!C532+1/'IM CALIBRATION'!$D$5)^0.5</f>
        <v>7.436116093567561</v>
      </c>
    </row>
    <row r="533" spans="1:9">
      <c r="A533" s="113">
        <v>5850</v>
      </c>
      <c r="B533" s="67">
        <v>16</v>
      </c>
      <c r="C533" s="67">
        <v>94080</v>
      </c>
      <c r="D533" s="67">
        <v>11.481999999999999</v>
      </c>
      <c r="E533" s="112">
        <f>I533*'IM CALIBRATION'!$Q$17</f>
        <v>4227.6419422950676</v>
      </c>
      <c r="F533" s="111">
        <f>(H533*'IM CALIBRATION'!$Q$32+'IM CALIBRATION'!$Q$33)*ABS(B533)*(1/'CCS figures 3b table 1 9a'!C533+1/'IM CALIBRATION'!$D$5)^0.5</f>
        <v>4306.5251757626247</v>
      </c>
      <c r="G533" t="s">
        <v>126</v>
      </c>
      <c r="H533" s="56">
        <f>D533-0.001*'IM CALIBRATION'!$D$4*A533^0.5</f>
        <v>11.361918090454889</v>
      </c>
      <c r="I533" s="56">
        <f>H533^'IM CALIBRATION'!$Q$15*ABS(B533)*(1/'CCS figures 3b table 1 9a'!C533+1/'IM CALIBRATION'!$D$5)^0.5</f>
        <v>7.4810031046348238</v>
      </c>
    </row>
    <row r="534" spans="1:9">
      <c r="A534" s="113">
        <v>5850</v>
      </c>
      <c r="B534" s="67">
        <v>16</v>
      </c>
      <c r="C534" s="67">
        <v>94080</v>
      </c>
      <c r="D534" s="67">
        <v>11.664</v>
      </c>
      <c r="E534" s="112">
        <f>I534*'IM CALIBRATION'!$Q$17</f>
        <v>4252.7547214097531</v>
      </c>
      <c r="F534" s="111">
        <f>(H534*'IM CALIBRATION'!$Q$32+'IM CALIBRATION'!$Q$33)*ABS(B534)*(1/'CCS figures 3b table 1 9a'!C534+1/'IM CALIBRATION'!$D$5)^0.5</f>
        <v>4325.3228962767635</v>
      </c>
      <c r="G534" t="s">
        <v>126</v>
      </c>
      <c r="H534" s="56">
        <f>D534-0.001*'IM CALIBRATION'!$D$4*A534^0.5</f>
        <v>11.543918090454889</v>
      </c>
      <c r="I534" s="56">
        <f>H534^'IM CALIBRATION'!$Q$15*ABS(B534)*(1/'CCS figures 3b table 1 9a'!C534+1/'IM CALIBRATION'!$D$5)^0.5</f>
        <v>7.525441299989887</v>
      </c>
    </row>
    <row r="535" spans="1:9">
      <c r="A535" s="113">
        <v>5850</v>
      </c>
      <c r="B535" s="67">
        <v>16</v>
      </c>
      <c r="C535" s="67">
        <v>94080</v>
      </c>
      <c r="D535" s="67">
        <v>11.846</v>
      </c>
      <c r="E535" s="112">
        <f>I535*'IM CALIBRATION'!$Q$17</f>
        <v>4277.620342824217</v>
      </c>
      <c r="F535" s="111">
        <f>(H535*'IM CALIBRATION'!$Q$32+'IM CALIBRATION'!$Q$33)*ABS(B535)*(1/'CCS figures 3b table 1 9a'!C535+1/'IM CALIBRATION'!$D$5)^0.5</f>
        <v>4344.1206167909013</v>
      </c>
      <c r="G535" t="s">
        <v>126</v>
      </c>
      <c r="H535" s="56">
        <f>D535-0.001*'IM CALIBRATION'!$D$4*A535^0.5</f>
        <v>11.72591809045489</v>
      </c>
      <c r="I535" s="56">
        <f>H535^'IM CALIBRATION'!$Q$15*ABS(B535)*(1/'CCS figures 3b table 1 9a'!C535+1/'IM CALIBRATION'!$D$5)^0.5</f>
        <v>7.5694421386463642</v>
      </c>
    </row>
    <row r="536" spans="1:9">
      <c r="A536" s="113">
        <v>5850</v>
      </c>
      <c r="B536" s="67">
        <v>16</v>
      </c>
      <c r="C536" s="67">
        <v>94080</v>
      </c>
      <c r="D536" s="67">
        <v>12.028</v>
      </c>
      <c r="E536" s="112">
        <f>I536*'IM CALIBRATION'!$Q$17</f>
        <v>4302.2450194028715</v>
      </c>
      <c r="F536" s="111">
        <f>(H536*'IM CALIBRATION'!$Q$32+'IM CALIBRATION'!$Q$33)*ABS(B536)*(1/'CCS figures 3b table 1 9a'!C536+1/'IM CALIBRATION'!$D$5)^0.5</f>
        <v>4362.91833730504</v>
      </c>
      <c r="G536" t="s">
        <v>126</v>
      </c>
      <c r="H536" s="56">
        <f>D536-0.001*'IM CALIBRATION'!$D$4*A536^0.5</f>
        <v>11.90791809045489</v>
      </c>
      <c r="I536" s="56">
        <f>H536^'IM CALIBRATION'!$Q$15*ABS(B536)*(1/'CCS figures 3b table 1 9a'!C536+1/'IM CALIBRATION'!$D$5)^0.5</f>
        <v>7.6130166145480622</v>
      </c>
    </row>
    <row r="537" spans="1:9">
      <c r="A537" s="113">
        <v>5850</v>
      </c>
      <c r="B537" s="67">
        <v>16</v>
      </c>
      <c r="C537" s="67">
        <v>94080</v>
      </c>
      <c r="D537" s="67">
        <v>12.211</v>
      </c>
      <c r="E537" s="112">
        <f>I537*'IM CALIBRATION'!$Q$17</f>
        <v>4326.7680866021492</v>
      </c>
      <c r="F537" s="111">
        <f>(H537*'IM CALIBRATION'!$Q$32+'IM CALIBRATION'!$Q$33)*ABS(B537)*(1/'CCS figures 3b table 1 9a'!C537+1/'IM CALIBRATION'!$D$5)^0.5</f>
        <v>4381.8193419978279</v>
      </c>
      <c r="G537" t="s">
        <v>126</v>
      </c>
      <c r="H537" s="56">
        <f>D537-0.001*'IM CALIBRATION'!$D$4*A537^0.5</f>
        <v>12.09091809045489</v>
      </c>
      <c r="I537" s="56">
        <f>H537^'IM CALIBRATION'!$Q$15*ABS(B537)*(1/'CCS figures 3b table 1 9a'!C537+1/'IM CALIBRATION'!$D$5)^0.5</f>
        <v>7.6564112880698616</v>
      </c>
    </row>
    <row r="538" spans="1:9">
      <c r="A538" s="113">
        <v>5850</v>
      </c>
      <c r="B538" s="67">
        <v>16</v>
      </c>
      <c r="C538" s="67">
        <v>94080</v>
      </c>
      <c r="D538" s="67">
        <v>12.393000000000001</v>
      </c>
      <c r="E538" s="112">
        <f>I538*'IM CALIBRATION'!$Q$17</f>
        <v>4350.9272881289407</v>
      </c>
      <c r="F538" s="111">
        <f>(H538*'IM CALIBRATION'!$Q$32+'IM CALIBRATION'!$Q$33)*ABS(B538)*(1/'CCS figures 3b table 1 9a'!C538+1/'IM CALIBRATION'!$D$5)^0.5</f>
        <v>4400.6170625119667</v>
      </c>
      <c r="G538" t="s">
        <v>126</v>
      </c>
      <c r="H538" s="56">
        <f>D538-0.001*'IM CALIBRATION'!$D$4*A538^0.5</f>
        <v>12.27291809045489</v>
      </c>
      <c r="I538" s="56">
        <f>H538^'IM CALIBRATION'!$Q$15*ABS(B538)*(1/'CCS figures 3b table 1 9a'!C538+1/'IM CALIBRATION'!$D$5)^0.5</f>
        <v>7.6991620848720403</v>
      </c>
    </row>
    <row r="539" spans="1:9">
      <c r="A539" s="113">
        <v>5850</v>
      </c>
      <c r="B539" s="67">
        <v>16</v>
      </c>
      <c r="C539" s="67">
        <v>94080</v>
      </c>
      <c r="D539" s="67">
        <v>12.574999999999999</v>
      </c>
      <c r="E539" s="112">
        <f>I539*'IM CALIBRATION'!$Q$17</f>
        <v>4374.8627762532724</v>
      </c>
      <c r="F539" s="111">
        <f>(H539*'IM CALIBRATION'!$Q$32+'IM CALIBRATION'!$Q$33)*ABS(B539)*(1/'CCS figures 3b table 1 9a'!C539+1/'IM CALIBRATION'!$D$5)^0.5</f>
        <v>4419.4147830261045</v>
      </c>
      <c r="G539" t="s">
        <v>126</v>
      </c>
      <c r="H539" s="56">
        <f>D539-0.001*'IM CALIBRATION'!$D$4*A539^0.5</f>
        <v>12.454918090454889</v>
      </c>
      <c r="I539" s="56">
        <f>H539^'IM CALIBRATION'!$Q$15*ABS(B539)*(1/'CCS figures 3b table 1 9a'!C539+1/'IM CALIBRATION'!$D$5)^0.5</f>
        <v>7.7415170107179767</v>
      </c>
    </row>
    <row r="540" spans="1:9">
      <c r="A540" s="113">
        <v>5850</v>
      </c>
      <c r="B540" s="67">
        <v>16</v>
      </c>
      <c r="C540" s="67">
        <v>94080</v>
      </c>
      <c r="D540" s="67">
        <v>12.757</v>
      </c>
      <c r="E540" s="112">
        <f>I540*'IM CALIBRATION'!$Q$17</f>
        <v>4398.5798468204775</v>
      </c>
      <c r="F540" s="111">
        <f>(H540*'IM CALIBRATION'!$Q$32+'IM CALIBRATION'!$Q$33)*ABS(B540)*(1/'CCS figures 3b table 1 9a'!C540+1/'IM CALIBRATION'!$D$5)^0.5</f>
        <v>4438.2125035402432</v>
      </c>
      <c r="G540" t="s">
        <v>126</v>
      </c>
      <c r="H540" s="56">
        <f>D540-0.001*'IM CALIBRATION'!$D$4*A540^0.5</f>
        <v>12.636918090454889</v>
      </c>
      <c r="I540" s="56">
        <f>H540^'IM CALIBRATION'!$Q$15*ABS(B540)*(1/'CCS figures 3b table 1 9a'!C540+1/'IM CALIBRATION'!$D$5)^0.5</f>
        <v>7.7834854368448552</v>
      </c>
    </row>
    <row r="541" spans="1:9">
      <c r="A541" s="113">
        <v>5850</v>
      </c>
      <c r="B541" s="67">
        <v>16</v>
      </c>
      <c r="C541" s="67">
        <v>94080</v>
      </c>
      <c r="D541" s="67">
        <v>12.94</v>
      </c>
      <c r="E541" s="112">
        <f>I541*'IM CALIBRATION'!$Q$17</f>
        <v>4422.2121575274887</v>
      </c>
      <c r="F541" s="111">
        <f>(H541*'IM CALIBRATION'!$Q$32+'IM CALIBRATION'!$Q$33)*ABS(B541)*(1/'CCS figures 3b table 1 9a'!C541+1/'IM CALIBRATION'!$D$5)^0.5</f>
        <v>4457.1135082330311</v>
      </c>
      <c r="G541" t="s">
        <v>126</v>
      </c>
      <c r="H541" s="56">
        <f>D541-0.001*'IM CALIBRATION'!$D$4*A541^0.5</f>
        <v>12.819918090454889</v>
      </c>
      <c r="I541" s="56">
        <f>H541^'IM CALIBRATION'!$Q$15*ABS(B541)*(1/'CCS figures 3b table 1 9a'!C541+1/'IM CALIBRATION'!$D$5)^0.5</f>
        <v>7.8253038765760277</v>
      </c>
    </row>
    <row r="542" spans="1:9">
      <c r="A542" s="113">
        <v>5850</v>
      </c>
      <c r="B542" s="67">
        <v>16</v>
      </c>
      <c r="C542" s="67">
        <v>94080</v>
      </c>
      <c r="D542" s="67">
        <v>13.122</v>
      </c>
      <c r="E542" s="112">
        <f>I542*'IM CALIBRATION'!$Q$17</f>
        <v>4445.5063608059709</v>
      </c>
      <c r="F542" s="111">
        <f>(H542*'IM CALIBRATION'!$Q$32+'IM CALIBRATION'!$Q$33)*ABS(B542)*(1/'CCS figures 3b table 1 9a'!C542+1/'IM CALIBRATION'!$D$5)^0.5</f>
        <v>4475.9112287471689</v>
      </c>
      <c r="G542" t="s">
        <v>126</v>
      </c>
      <c r="H542" s="56">
        <f>D542-0.001*'IM CALIBRATION'!$D$4*A542^0.5</f>
        <v>13.00191809045489</v>
      </c>
      <c r="I542" s="56">
        <f>H542^'IM CALIBRATION'!$Q$15*ABS(B542)*(1/'CCS figures 3b table 1 9a'!C542+1/'IM CALIBRATION'!$D$5)^0.5</f>
        <v>7.8665240199620881</v>
      </c>
    </row>
    <row r="543" spans="1:9">
      <c r="A543" s="113">
        <v>5850</v>
      </c>
      <c r="B543" s="67">
        <v>16</v>
      </c>
      <c r="C543" s="67">
        <v>94080</v>
      </c>
      <c r="D543" s="67">
        <v>13.304</v>
      </c>
      <c r="E543" s="112">
        <f>I543*'IM CALIBRATION'!$Q$17</f>
        <v>4468.5969027785741</v>
      </c>
      <c r="F543" s="111">
        <f>(H543*'IM CALIBRATION'!$Q$32+'IM CALIBRATION'!$Q$33)*ABS(B543)*(1/'CCS figures 3b table 1 9a'!C543+1/'IM CALIBRATION'!$D$5)^0.5</f>
        <v>4494.7089492613077</v>
      </c>
      <c r="G543" t="s">
        <v>126</v>
      </c>
      <c r="H543" s="56">
        <f>D543-0.001*'IM CALIBRATION'!$D$4*A543^0.5</f>
        <v>13.18391809045489</v>
      </c>
      <c r="I543" s="56">
        <f>H543^'IM CALIBRATION'!$Q$15*ABS(B543)*(1/'CCS figures 3b table 1 9a'!C543+1/'IM CALIBRATION'!$D$5)^0.5</f>
        <v>7.9073837754812528</v>
      </c>
    </row>
    <row r="544" spans="1:9">
      <c r="A544" s="113">
        <v>5850</v>
      </c>
      <c r="B544" s="67">
        <v>16</v>
      </c>
      <c r="C544" s="67">
        <v>94080</v>
      </c>
      <c r="D544" s="67">
        <v>13.486000000000001</v>
      </c>
      <c r="E544" s="112">
        <f>I544*'IM CALIBRATION'!$Q$17</f>
        <v>4491.4883391415542</v>
      </c>
      <c r="F544" s="111">
        <f>(H544*'IM CALIBRATION'!$Q$32+'IM CALIBRATION'!$Q$33)*ABS(B544)*(1/'CCS figures 3b table 1 9a'!C544+1/'IM CALIBRATION'!$D$5)^0.5</f>
        <v>4513.5066697754464</v>
      </c>
      <c r="G544" t="s">
        <v>126</v>
      </c>
      <c r="H544" s="56">
        <f>D544-0.001*'IM CALIBRATION'!$D$4*A544^0.5</f>
        <v>13.36591809045489</v>
      </c>
      <c r="I544" s="56">
        <f>H544^'IM CALIBRATION'!$Q$15*ABS(B544)*(1/'CCS figures 3b table 1 9a'!C544+1/'IM CALIBRATION'!$D$5)^0.5</f>
        <v>7.9478912046435335</v>
      </c>
    </row>
    <row r="545" spans="1:9">
      <c r="A545" s="113">
        <v>5850</v>
      </c>
      <c r="B545" s="67">
        <v>16</v>
      </c>
      <c r="C545" s="67">
        <v>94080</v>
      </c>
      <c r="D545" s="67">
        <v>13.669</v>
      </c>
      <c r="E545" s="112">
        <f>I545*'IM CALIBRATION'!$Q$17</f>
        <v>4514.3092405992702</v>
      </c>
      <c r="F545" s="111">
        <f>(H545*'IM CALIBRATION'!$Q$32+'IM CALIBRATION'!$Q$33)*ABS(B545)*(1/'CCS figures 3b table 1 9a'!C545+1/'IM CALIBRATION'!$D$5)^0.5</f>
        <v>4532.4076744682343</v>
      </c>
      <c r="G545" t="s">
        <v>126</v>
      </c>
      <c r="H545" s="56">
        <f>D545-0.001*'IM CALIBRATION'!$D$4*A545^0.5</f>
        <v>13.54891809045489</v>
      </c>
      <c r="I545" s="56">
        <f>H545^'IM CALIBRATION'!$Q$15*ABS(B545)*(1/'CCS figures 3b table 1 9a'!C545+1/'IM CALIBRATION'!$D$5)^0.5</f>
        <v>7.9882738191094731</v>
      </c>
    </row>
    <row r="546" spans="1:9">
      <c r="A546" s="113">
        <v>5850</v>
      </c>
      <c r="B546" s="67">
        <v>16</v>
      </c>
      <c r="C546" s="67">
        <v>94080</v>
      </c>
      <c r="D546" s="67">
        <v>13.851000000000001</v>
      </c>
      <c r="E546" s="112">
        <f>I546*'IM CALIBRATION'!$Q$17</f>
        <v>4536.8144563815749</v>
      </c>
      <c r="F546" s="111">
        <f>(H546*'IM CALIBRATION'!$Q$32+'IM CALIBRATION'!$Q$33)*ABS(B546)*(1/'CCS figures 3b table 1 9a'!C546+1/'IM CALIBRATION'!$D$5)^0.5</f>
        <v>4551.205394982373</v>
      </c>
      <c r="G546" t="s">
        <v>126</v>
      </c>
      <c r="H546" s="56">
        <f>D546-0.001*'IM CALIBRATION'!$D$4*A546^0.5</f>
        <v>13.730918090454891</v>
      </c>
      <c r="I546" s="56">
        <f>H546^'IM CALIBRATION'!$Q$15*ABS(B546)*(1/'CCS figures 3b table 1 9a'!C546+1/'IM CALIBRATION'!$D$5)^0.5</f>
        <v>8.0280978135337744</v>
      </c>
    </row>
    <row r="547" spans="1:9">
      <c r="A547" s="113">
        <v>5850</v>
      </c>
      <c r="B547" s="67">
        <v>16</v>
      </c>
      <c r="C547" s="67">
        <v>94080</v>
      </c>
      <c r="D547" s="67">
        <v>14.032999999999999</v>
      </c>
      <c r="E547" s="112">
        <f>I547*'IM CALIBRATION'!$Q$17</f>
        <v>4559.1333129496779</v>
      </c>
      <c r="F547" s="111">
        <f>(H547*'IM CALIBRATION'!$Q$32+'IM CALIBRATION'!$Q$33)*ABS(B547)*(1/'CCS figures 3b table 1 9a'!C547+1/'IM CALIBRATION'!$D$5)^0.5</f>
        <v>4570.0031154965109</v>
      </c>
      <c r="G547" t="s">
        <v>126</v>
      </c>
      <c r="H547" s="56">
        <f>D547-0.001*'IM CALIBRATION'!$D$4*A547^0.5</f>
        <v>13.912918090454889</v>
      </c>
      <c r="I547" s="56">
        <f>H547^'IM CALIBRATION'!$Q$15*ABS(B547)*(1/'CCS figures 3b table 1 9a'!C547+1/'IM CALIBRATION'!$D$5)^0.5</f>
        <v>8.0675920369228145</v>
      </c>
    </row>
    <row r="548" spans="1:9">
      <c r="A548" s="113">
        <v>5850</v>
      </c>
      <c r="B548" s="67">
        <v>16</v>
      </c>
      <c r="C548" s="67">
        <v>94080</v>
      </c>
      <c r="D548" s="67">
        <v>14.215</v>
      </c>
      <c r="E548" s="112">
        <f>I548*'IM CALIBRATION'!$Q$17</f>
        <v>4581.2697614119688</v>
      </c>
      <c r="F548" s="111">
        <f>(H548*'IM CALIBRATION'!$Q$32+'IM CALIBRATION'!$Q$33)*ABS(B548)*(1/'CCS figures 3b table 1 9a'!C548+1/'IM CALIBRATION'!$D$5)^0.5</f>
        <v>4588.8008360106496</v>
      </c>
      <c r="G548" t="s">
        <v>126</v>
      </c>
      <c r="H548" s="56">
        <f>D548-0.001*'IM CALIBRATION'!$D$4*A548^0.5</f>
        <v>14.09491809045489</v>
      </c>
      <c r="I548" s="56">
        <f>H548^'IM CALIBRATION'!$Q$15*ABS(B548)*(1/'CCS figures 3b table 1 9a'!C548+1/'IM CALIBRATION'!$D$5)^0.5</f>
        <v>8.1067634809411047</v>
      </c>
    </row>
    <row r="549" spans="1:9">
      <c r="A549" s="113">
        <v>5850</v>
      </c>
      <c r="B549" s="67">
        <v>16</v>
      </c>
      <c r="C549" s="67">
        <v>94080</v>
      </c>
      <c r="D549" s="67">
        <v>14.398</v>
      </c>
      <c r="E549" s="112">
        <f>I549*'IM CALIBRATION'!$Q$17</f>
        <v>4603.3477804801159</v>
      </c>
      <c r="F549" s="111">
        <f>(H549*'IM CALIBRATION'!$Q$32+'IM CALIBRATION'!$Q$33)*ABS(B549)*(1/'CCS figures 3b table 1 9a'!C549+1/'IM CALIBRATION'!$D$5)^0.5</f>
        <v>4607.7018407034375</v>
      </c>
      <c r="G549" t="s">
        <v>126</v>
      </c>
      <c r="H549" s="56">
        <f>D549-0.001*'IM CALIBRATION'!$D$4*A549^0.5</f>
        <v>14.277918090454889</v>
      </c>
      <c r="I549" s="56">
        <f>H549^'IM CALIBRATION'!$Q$15*ABS(B549)*(1/'CCS figures 3b table 1 9a'!C549+1/'IM CALIBRATION'!$D$5)^0.5</f>
        <v>8.1458315315109999</v>
      </c>
    </row>
    <row r="550" spans="1:9">
      <c r="A550" s="113">
        <v>5850</v>
      </c>
      <c r="B550" s="67">
        <v>16</v>
      </c>
      <c r="C550" s="67">
        <v>94080</v>
      </c>
      <c r="D550" s="67">
        <v>14.58</v>
      </c>
      <c r="E550" s="112">
        <f>I550*'IM CALIBRATION'!$Q$17</f>
        <v>4625.1297871409342</v>
      </c>
      <c r="F550" s="111">
        <f>(H550*'IM CALIBRATION'!$Q$32+'IM CALIBRATION'!$Q$33)*ABS(B550)*(1/'CCS figures 3b table 1 9a'!C550+1/'IM CALIBRATION'!$D$5)^0.5</f>
        <v>4626.4995612175762</v>
      </c>
      <c r="G550" t="s">
        <v>126</v>
      </c>
      <c r="H550" s="56">
        <f>D550-0.001*'IM CALIBRATION'!$D$4*A550^0.5</f>
        <v>14.45991809045489</v>
      </c>
      <c r="I550" s="56">
        <f>H550^'IM CALIBRATION'!$Q$15*ABS(B550)*(1/'CCS figures 3b table 1 9a'!C550+1/'IM CALIBRATION'!$D$5)^0.5</f>
        <v>8.184375774774491</v>
      </c>
    </row>
    <row r="551" spans="1:9">
      <c r="A551" s="113">
        <v>5850</v>
      </c>
      <c r="B551" s="67">
        <v>16</v>
      </c>
      <c r="C551" s="67">
        <v>94080</v>
      </c>
      <c r="D551" s="67">
        <v>14.762</v>
      </c>
      <c r="E551" s="112">
        <f>I551*'IM CALIBRATION'!$Q$17</f>
        <v>4646.7404814838101</v>
      </c>
      <c r="F551" s="111">
        <f>(H551*'IM CALIBRATION'!$Q$32+'IM CALIBRATION'!$Q$33)*ABS(B551)*(1/'CCS figures 3b table 1 9a'!C551+1/'IM CALIBRATION'!$D$5)^0.5</f>
        <v>4645.2972817317141</v>
      </c>
      <c r="G551" t="s">
        <v>126</v>
      </c>
      <c r="H551" s="56">
        <f>D551-0.001*'IM CALIBRATION'!$D$4*A551^0.5</f>
        <v>14.64191809045489</v>
      </c>
      <c r="I551" s="56">
        <f>H551^'IM CALIBRATION'!$Q$15*ABS(B551)*(1/'CCS figures 3b table 1 9a'!C551+1/'IM CALIBRATION'!$D$5)^0.5</f>
        <v>8.222616873164343</v>
      </c>
    </row>
    <row r="552" spans="1:9">
      <c r="A552" s="113">
        <v>5850</v>
      </c>
      <c r="B552" s="67">
        <v>16</v>
      </c>
      <c r="C552" s="67">
        <v>94080</v>
      </c>
      <c r="D552" s="67">
        <v>14.944000000000001</v>
      </c>
      <c r="E552" s="112">
        <f>I552*'IM CALIBRATION'!$Q$17</f>
        <v>4668.1833154477135</v>
      </c>
      <c r="F552" s="111">
        <f>(H552*'IM CALIBRATION'!$Q$32+'IM CALIBRATION'!$Q$33)*ABS(B552)*(1/'CCS figures 3b table 1 9a'!C552+1/'IM CALIBRATION'!$D$5)^0.5</f>
        <v>4664.0950022458528</v>
      </c>
      <c r="G552" t="s">
        <v>126</v>
      </c>
      <c r="H552" s="56">
        <f>D552-0.001*'IM CALIBRATION'!$D$4*A552^0.5</f>
        <v>14.823918090454891</v>
      </c>
      <c r="I552" s="56">
        <f>H552^'IM CALIBRATION'!$Q$15*ABS(B552)*(1/'CCS figures 3b table 1 9a'!C552+1/'IM CALIBRATION'!$D$5)^0.5</f>
        <v>8.2605609350422622</v>
      </c>
    </row>
    <row r="553" spans="1:9">
      <c r="A553" s="113">
        <v>5850</v>
      </c>
      <c r="B553" s="67">
        <v>16</v>
      </c>
      <c r="C553" s="67">
        <v>94080</v>
      </c>
      <c r="D553" s="67">
        <v>15.127000000000001</v>
      </c>
      <c r="E553" s="112">
        <f>I553*'IM CALIBRATION'!$Q$17</f>
        <v>4689.5780954215052</v>
      </c>
      <c r="F553" s="111">
        <f>(H553*'IM CALIBRATION'!$Q$32+'IM CALIBRATION'!$Q$33)*ABS(B553)*(1/'CCS figures 3b table 1 9a'!C553+1/'IM CALIBRATION'!$D$5)^0.5</f>
        <v>4682.9960069386398</v>
      </c>
      <c r="G553" t="s">
        <v>126</v>
      </c>
      <c r="H553" s="56">
        <f>D553-0.001*'IM CALIBRATION'!$D$4*A553^0.5</f>
        <v>15.00691809045489</v>
      </c>
      <c r="I553" s="56">
        <f>H553^'IM CALIBRATION'!$Q$15*ABS(B553)*(1/'CCS figures 3b table 1 9a'!C553+1/'IM CALIBRATION'!$D$5)^0.5</f>
        <v>8.2984199632172029</v>
      </c>
    </row>
    <row r="554" spans="1:9">
      <c r="A554" s="113">
        <v>5850</v>
      </c>
      <c r="B554" s="67">
        <v>16</v>
      </c>
      <c r="C554" s="67">
        <v>94080</v>
      </c>
      <c r="D554" s="67">
        <v>15.308999999999999</v>
      </c>
      <c r="E554" s="112">
        <f>I554*'IM CALIBRATION'!$Q$17</f>
        <v>4710.6942481627721</v>
      </c>
      <c r="F554" s="111">
        <f>(H554*'IM CALIBRATION'!$Q$32+'IM CALIBRATION'!$Q$33)*ABS(B554)*(1/'CCS figures 3b table 1 9a'!C554+1/'IM CALIBRATION'!$D$5)^0.5</f>
        <v>4701.7937274527794</v>
      </c>
      <c r="G554" t="s">
        <v>126</v>
      </c>
      <c r="H554" s="56">
        <f>D554-0.001*'IM CALIBRATION'!$D$4*A554^0.5</f>
        <v>15.188918090454889</v>
      </c>
      <c r="I554" s="56">
        <f>H554^'IM CALIBRATION'!$Q$15*ABS(B554)*(1/'CCS figures 3b table 1 9a'!C554+1/'IM CALIBRATION'!$D$5)^0.5</f>
        <v>8.3357859479367136</v>
      </c>
    </row>
    <row r="555" spans="1:9">
      <c r="A555" s="113">
        <v>5850</v>
      </c>
      <c r="B555" s="67">
        <v>16</v>
      </c>
      <c r="C555" s="67">
        <v>94080</v>
      </c>
      <c r="D555" s="67">
        <v>15.491</v>
      </c>
      <c r="E555" s="112">
        <f>I555*'IM CALIBRATION'!$Q$17</f>
        <v>4731.6522668981052</v>
      </c>
      <c r="F555" s="111">
        <f>(H555*'IM CALIBRATION'!$Q$32+'IM CALIBRATION'!$Q$33)*ABS(B555)*(1/'CCS figures 3b table 1 9a'!C555+1/'IM CALIBRATION'!$D$5)^0.5</f>
        <v>4720.5914479669182</v>
      </c>
      <c r="G555" t="s">
        <v>126</v>
      </c>
      <c r="H555" s="56">
        <f>D555-0.001*'IM CALIBRATION'!$D$4*A555^0.5</f>
        <v>15.370918090454889</v>
      </c>
      <c r="I555" s="56">
        <f>H555^'IM CALIBRATION'!$Q$15*ABS(B555)*(1/'CCS figures 3b table 1 9a'!C555+1/'IM CALIBRATION'!$D$5)^0.5</f>
        <v>8.3728721074000934</v>
      </c>
    </row>
    <row r="556" spans="1:9">
      <c r="A556" s="113">
        <v>5850</v>
      </c>
      <c r="B556" s="67">
        <v>16</v>
      </c>
      <c r="C556" s="67">
        <v>94080</v>
      </c>
      <c r="D556" s="67">
        <v>15.673999999999999</v>
      </c>
      <c r="E556" s="112">
        <f>I556*'IM CALIBRATION'!$Q$17</f>
        <v>4752.5690662500074</v>
      </c>
      <c r="F556" s="111">
        <f>(H556*'IM CALIBRATION'!$Q$32+'IM CALIBRATION'!$Q$33)*ABS(B556)*(1/'CCS figures 3b table 1 9a'!C556+1/'IM CALIBRATION'!$D$5)^0.5</f>
        <v>4739.4924526597051</v>
      </c>
      <c r="G556" t="s">
        <v>126</v>
      </c>
      <c r="H556" s="56">
        <f>D556-0.001*'IM CALIBRATION'!$D$4*A556^0.5</f>
        <v>15.553918090454889</v>
      </c>
      <c r="I556" s="56">
        <f>H556^'IM CALIBRATION'!$Q$15*ABS(B556)*(1/'CCS figures 3b table 1 9a'!C556+1/'IM CALIBRATION'!$D$5)^0.5</f>
        <v>8.4098853273052896</v>
      </c>
    </row>
    <row r="557" spans="1:9">
      <c r="A557" s="113">
        <v>5850</v>
      </c>
      <c r="B557" s="67">
        <v>16</v>
      </c>
      <c r="C557" s="67">
        <v>94080</v>
      </c>
      <c r="D557" s="67">
        <v>15.856</v>
      </c>
      <c r="E557" s="112">
        <f>I557*'IM CALIBRATION'!$Q$17</f>
        <v>4773.219003379535</v>
      </c>
      <c r="F557" s="111">
        <f>(H557*'IM CALIBRATION'!$Q$32+'IM CALIBRATION'!$Q$33)*ABS(B557)*(1/'CCS figures 3b table 1 9a'!C557+1/'IM CALIBRATION'!$D$5)^0.5</f>
        <v>4758.290173173843</v>
      </c>
      <c r="G557" t="s">
        <v>126</v>
      </c>
      <c r="H557" s="56">
        <f>D557-0.001*'IM CALIBRATION'!$D$4*A557^0.5</f>
        <v>15.73591809045489</v>
      </c>
      <c r="I557" s="56">
        <f>H557^'IM CALIBRATION'!$Q$15*ABS(B557)*(1/'CCS figures 3b table 1 9a'!C557+1/'IM CALIBRATION'!$D$5)^0.5</f>
        <v>8.4464263224711793</v>
      </c>
    </row>
    <row r="558" spans="1:9">
      <c r="A558" s="113">
        <v>5850</v>
      </c>
      <c r="B558" s="67">
        <v>16</v>
      </c>
      <c r="C558" s="67">
        <v>94080</v>
      </c>
      <c r="D558" s="67">
        <v>16.038</v>
      </c>
      <c r="E558" s="112">
        <f>I558*'IM CALIBRATION'!$Q$17</f>
        <v>4793.7196542942056</v>
      </c>
      <c r="F558" s="111">
        <f>(H558*'IM CALIBRATION'!$Q$32+'IM CALIBRATION'!$Q$33)*ABS(B558)*(1/'CCS figures 3b table 1 9a'!C558+1/'IM CALIBRATION'!$D$5)^0.5</f>
        <v>4777.0878936879817</v>
      </c>
      <c r="G558" t="s">
        <v>126</v>
      </c>
      <c r="H558" s="56">
        <f>D558-0.001*'IM CALIBRATION'!$D$4*A558^0.5</f>
        <v>15.91791809045489</v>
      </c>
      <c r="I558" s="56">
        <f>H558^'IM CALIBRATION'!$Q$15*ABS(B558)*(1/'CCS figures 3b table 1 9a'!C558+1/'IM CALIBRATION'!$D$5)^0.5</f>
        <v>8.4827031489463245</v>
      </c>
    </row>
    <row r="559" spans="1:9">
      <c r="A559" s="113">
        <v>5850</v>
      </c>
      <c r="B559" s="67">
        <v>16</v>
      </c>
      <c r="C559" s="67">
        <v>94080</v>
      </c>
      <c r="D559" s="67">
        <v>16.22</v>
      </c>
      <c r="E559" s="112">
        <f>I559*'IM CALIBRATION'!$Q$17</f>
        <v>4814.0737868152773</v>
      </c>
      <c r="F559" s="111">
        <f>(H559*'IM CALIBRATION'!$Q$32+'IM CALIBRATION'!$Q$33)*ABS(B559)*(1/'CCS figures 3b table 1 9a'!C559+1/'IM CALIBRATION'!$D$5)^0.5</f>
        <v>4795.8856142021205</v>
      </c>
      <c r="G559" t="s">
        <v>126</v>
      </c>
      <c r="H559" s="56">
        <f>D559-0.001*'IM CALIBRATION'!$D$4*A559^0.5</f>
        <v>16.099918090454889</v>
      </c>
      <c r="I559" s="56">
        <f>H559^'IM CALIBRATION'!$Q$15*ABS(B559)*(1/'CCS figures 3b table 1 9a'!C559+1/'IM CALIBRATION'!$D$5)^0.5</f>
        <v>8.5187207045152853</v>
      </c>
    </row>
    <row r="560" spans="1:9">
      <c r="A560" s="113">
        <v>5850</v>
      </c>
      <c r="B560" s="67">
        <v>16</v>
      </c>
      <c r="C560" s="67">
        <v>94080</v>
      </c>
      <c r="D560" s="67">
        <v>16.402999999999999</v>
      </c>
      <c r="E560" s="112">
        <f>I560*'IM CALIBRATION'!$Q$17</f>
        <v>4834.3947399843637</v>
      </c>
      <c r="F560" s="111">
        <f>(H560*'IM CALIBRATION'!$Q$32+'IM CALIBRATION'!$Q$33)*ABS(B560)*(1/'CCS figures 3b table 1 9a'!C560+1/'IM CALIBRATION'!$D$5)^0.5</f>
        <v>4814.7866188949083</v>
      </c>
      <c r="G560" t="s">
        <v>126</v>
      </c>
      <c r="H560" s="56">
        <f>D560-0.001*'IM CALIBRATION'!$D$4*A560^0.5</f>
        <v>16.282918090454888</v>
      </c>
      <c r="I560" s="56">
        <f>H560^'IM CALIBRATION'!$Q$15*ABS(B560)*(1/'CCS figures 3b table 1 9a'!C560+1/'IM CALIBRATION'!$D$5)^0.5</f>
        <v>8.5546795477243549</v>
      </c>
    </row>
    <row r="561" spans="1:9">
      <c r="A561" s="113">
        <v>5850</v>
      </c>
      <c r="B561" s="67">
        <v>16</v>
      </c>
      <c r="C561" s="67">
        <v>94080</v>
      </c>
      <c r="D561" s="67">
        <v>16.585000000000001</v>
      </c>
      <c r="E561" s="112">
        <f>I561*'IM CALIBRATION'!$Q$17</f>
        <v>4854.4630459158943</v>
      </c>
      <c r="F561" s="111">
        <f>(H561*'IM CALIBRATION'!$Q$32+'IM CALIBRATION'!$Q$33)*ABS(B561)*(1/'CCS figures 3b table 1 9a'!C561+1/'IM CALIBRATION'!$D$5)^0.5</f>
        <v>4833.5843394090471</v>
      </c>
      <c r="G561" t="s">
        <v>126</v>
      </c>
      <c r="H561" s="56">
        <f>D561-0.001*'IM CALIBRATION'!$D$4*A561^0.5</f>
        <v>16.464918090454891</v>
      </c>
      <c r="I561" s="56">
        <f>H561^'IM CALIBRATION'!$Q$15*ABS(B561)*(1/'CCS figures 3b table 1 9a'!C561+1/'IM CALIBRATION'!$D$5)^0.5</f>
        <v>8.5901913202509181</v>
      </c>
    </row>
    <row r="562" spans="1:9">
      <c r="A562" s="113">
        <v>5850</v>
      </c>
      <c r="B562" s="67">
        <v>16</v>
      </c>
      <c r="C562" s="67">
        <v>94080</v>
      </c>
      <c r="D562" s="67">
        <v>16.766999999999999</v>
      </c>
      <c r="E562" s="112">
        <f>I562*'IM CALIBRATION'!$Q$17</f>
        <v>4874.3926721849011</v>
      </c>
      <c r="F562" s="111">
        <f>(H562*'IM CALIBRATION'!$Q$32+'IM CALIBRATION'!$Q$33)*ABS(B562)*(1/'CCS figures 3b table 1 9a'!C562+1/'IM CALIBRATION'!$D$5)^0.5</f>
        <v>4852.3820599231849</v>
      </c>
      <c r="G562" t="s">
        <v>126</v>
      </c>
      <c r="H562" s="56">
        <f>D562-0.001*'IM CALIBRATION'!$D$4*A562^0.5</f>
        <v>16.646918090454889</v>
      </c>
      <c r="I562" s="56">
        <f>H562^'IM CALIBRATION'!$Q$15*ABS(B562)*(1/'CCS figures 3b table 1 9a'!C562+1/'IM CALIBRATION'!$D$5)^0.5</f>
        <v>8.6254576928595021</v>
      </c>
    </row>
    <row r="563" spans="1:9">
      <c r="A563" s="113">
        <v>5850</v>
      </c>
      <c r="B563" s="67">
        <v>16</v>
      </c>
      <c r="C563" s="67">
        <v>94080</v>
      </c>
      <c r="D563" s="67">
        <v>16.949000000000002</v>
      </c>
      <c r="E563" s="112">
        <f>I563*'IM CALIBRATION'!$Q$17</f>
        <v>4894.1860777432839</v>
      </c>
      <c r="F563" s="111">
        <f>(H563*'IM CALIBRATION'!$Q$32+'IM CALIBRATION'!$Q$33)*ABS(B563)*(1/'CCS figures 3b table 1 9a'!C563+1/'IM CALIBRATION'!$D$5)^0.5</f>
        <v>4871.1797804373236</v>
      </c>
      <c r="G563" t="s">
        <v>126</v>
      </c>
      <c r="H563" s="56">
        <f>D563-0.001*'IM CALIBRATION'!$D$4*A563^0.5</f>
        <v>16.828918090454891</v>
      </c>
      <c r="I563" s="56">
        <f>H563^'IM CALIBRATION'!$Q$15*ABS(B563)*(1/'CCS figures 3b table 1 9a'!C563+1/'IM CALIBRATION'!$D$5)^0.5</f>
        <v>8.6604830167764018</v>
      </c>
    </row>
    <row r="564" spans="1:9">
      <c r="A564" s="113">
        <v>5850</v>
      </c>
      <c r="B564" s="67">
        <v>16</v>
      </c>
      <c r="C564" s="67">
        <v>94080</v>
      </c>
      <c r="D564" s="67">
        <v>17.132000000000001</v>
      </c>
      <c r="E564" s="112">
        <f>I564*'IM CALIBRATION'!$Q$17</f>
        <v>4913.9533061759794</v>
      </c>
      <c r="F564" s="111">
        <f>(H564*'IM CALIBRATION'!$Q$32+'IM CALIBRATION'!$Q$33)*ABS(B564)*(1/'CCS figures 3b table 1 9a'!C564+1/'IM CALIBRATION'!$D$5)^0.5</f>
        <v>4890.0807851301115</v>
      </c>
      <c r="G564" t="s">
        <v>126</v>
      </c>
      <c r="H564" s="56">
        <f>D564-0.001*'IM CALIBRATION'!$D$4*A564^0.5</f>
        <v>17.011918090454891</v>
      </c>
      <c r="I564" s="56">
        <f>H564^'IM CALIBRATION'!$Q$15*ABS(B564)*(1/'CCS figures 3b table 1 9a'!C564+1/'IM CALIBRATION'!$D$5)^0.5</f>
        <v>8.69546201908868</v>
      </c>
    </row>
    <row r="565" spans="1:9">
      <c r="A565" s="113">
        <v>5850</v>
      </c>
      <c r="B565" s="67">
        <v>16</v>
      </c>
      <c r="C565" s="67">
        <v>94080</v>
      </c>
      <c r="D565" s="67">
        <v>17.314</v>
      </c>
      <c r="E565" s="112">
        <f>I565*'IM CALIBRATION'!$Q$17</f>
        <v>4933.480655040632</v>
      </c>
      <c r="F565" s="111">
        <f>(H565*'IM CALIBRATION'!$Q$32+'IM CALIBRATION'!$Q$33)*ABS(B565)*(1/'CCS figures 3b table 1 9a'!C565+1/'IM CALIBRATION'!$D$5)^0.5</f>
        <v>4908.8785056442503</v>
      </c>
      <c r="G565" t="s">
        <v>126</v>
      </c>
      <c r="H565" s="56">
        <f>D565-0.001*'IM CALIBRATION'!$D$4*A565^0.5</f>
        <v>17.19391809045489</v>
      </c>
      <c r="I565" s="56">
        <f>H565^'IM CALIBRATION'!$Q$15*ABS(B565)*(1/'CCS figures 3b table 1 9a'!C565+1/'IM CALIBRATION'!$D$5)^0.5</f>
        <v>8.7300165436855401</v>
      </c>
    </row>
    <row r="566" spans="1:9">
      <c r="A566" s="113">
        <v>5850</v>
      </c>
      <c r="B566" s="67">
        <v>16</v>
      </c>
      <c r="C566" s="67">
        <v>94080</v>
      </c>
      <c r="D566" s="67">
        <v>17.495999999999999</v>
      </c>
      <c r="E566" s="112">
        <f>I566*'IM CALIBRATION'!$Q$17</f>
        <v>4952.8787651165476</v>
      </c>
      <c r="F566" s="111">
        <f>(H566*'IM CALIBRATION'!$Q$32+'IM CALIBRATION'!$Q$33)*ABS(B566)*(1/'CCS figures 3b table 1 9a'!C566+1/'IM CALIBRATION'!$D$5)^0.5</f>
        <v>4927.6762261583881</v>
      </c>
      <c r="G566" t="s">
        <v>126</v>
      </c>
      <c r="H566" s="56">
        <f>D566-0.001*'IM CALIBRATION'!$D$4*A566^0.5</f>
        <v>17.375918090454888</v>
      </c>
      <c r="I566" s="56">
        <f>H566^'IM CALIBRATION'!$Q$15*ABS(B566)*(1/'CCS figures 3b table 1 9a'!C566+1/'IM CALIBRATION'!$D$5)^0.5</f>
        <v>8.7643423744164153</v>
      </c>
    </row>
    <row r="567" spans="1:9">
      <c r="A567" s="113">
        <v>5850</v>
      </c>
      <c r="B567" s="67">
        <v>16</v>
      </c>
      <c r="C567" s="67">
        <v>94080</v>
      </c>
      <c r="D567" s="67">
        <v>17.678000000000001</v>
      </c>
      <c r="E567" s="112">
        <f>I567*'IM CALIBRATION'!$Q$17</f>
        <v>4972.1498321249765</v>
      </c>
      <c r="F567" s="111">
        <f>(H567*'IM CALIBRATION'!$Q$32+'IM CALIBRATION'!$Q$33)*ABS(B567)*(1/'CCS figures 3b table 1 9a'!C567+1/'IM CALIBRATION'!$D$5)^0.5</f>
        <v>4946.4739466725268</v>
      </c>
      <c r="G567" t="s">
        <v>126</v>
      </c>
      <c r="H567" s="56">
        <f>D567-0.001*'IM CALIBRATION'!$D$4*A567^0.5</f>
        <v>17.557918090454891</v>
      </c>
      <c r="I567" s="56">
        <f>H567^'IM CALIBRATION'!$Q$15*ABS(B567)*(1/'CCS figures 3b table 1 9a'!C567+1/'IM CALIBRATION'!$D$5)^0.5</f>
        <v>8.7984433967090983</v>
      </c>
    </row>
    <row r="568" spans="1:9">
      <c r="A568" s="113">
        <v>5850</v>
      </c>
      <c r="B568" s="67">
        <v>16</v>
      </c>
      <c r="C568" s="67">
        <v>94080</v>
      </c>
      <c r="D568" s="67">
        <v>17.861000000000001</v>
      </c>
      <c r="E568" s="112">
        <f>I568*'IM CALIBRATION'!$Q$17</f>
        <v>4991.4008496897868</v>
      </c>
      <c r="F568" s="111">
        <f>(H568*'IM CALIBRATION'!$Q$32+'IM CALIBRATION'!$Q$33)*ABS(B568)*(1/'CCS figures 3b table 1 9a'!C568+1/'IM CALIBRATION'!$D$5)^0.5</f>
        <v>4965.3749513653147</v>
      </c>
      <c r="G568" t="s">
        <v>126</v>
      </c>
      <c r="H568" s="56">
        <f>D568-0.001*'IM CALIBRATION'!$D$4*A568^0.5</f>
        <v>17.74091809045489</v>
      </c>
      <c r="I568" s="56">
        <f>H568^'IM CALIBRATION'!$Q$15*ABS(B568)*(1/'CCS figures 3b table 1 9a'!C568+1/'IM CALIBRATION'!$D$5)^0.5</f>
        <v>8.8325089406069672</v>
      </c>
    </row>
    <row r="569" spans="1:9">
      <c r="A569" s="113">
        <v>5850</v>
      </c>
      <c r="B569" s="67">
        <v>16</v>
      </c>
      <c r="C569" s="67">
        <v>94080</v>
      </c>
      <c r="D569" s="67">
        <v>18.042999999999999</v>
      </c>
      <c r="E569" s="112">
        <f>I569*'IM CALIBRATION'!$Q$17</f>
        <v>5010.4235122690507</v>
      </c>
      <c r="F569" s="111">
        <f>(H569*'IM CALIBRATION'!$Q$32+'IM CALIBRATION'!$Q$33)*ABS(B569)*(1/'CCS figures 3b table 1 9a'!C569+1/'IM CALIBRATION'!$D$5)^0.5</f>
        <v>4984.1726718794534</v>
      </c>
      <c r="G569" t="s">
        <v>126</v>
      </c>
      <c r="H569" s="56">
        <f>D569-0.001*'IM CALIBRATION'!$D$4*A569^0.5</f>
        <v>17.922918090454889</v>
      </c>
      <c r="I569" s="56">
        <f>H569^'IM CALIBRATION'!$Q$15*ABS(B569)*(1/'CCS figures 3b table 1 9a'!C569+1/'IM CALIBRATION'!$D$5)^0.5</f>
        <v>8.8661704000579622</v>
      </c>
    </row>
    <row r="570" spans="1:9">
      <c r="A570" s="113">
        <v>5850</v>
      </c>
      <c r="B570" s="67">
        <v>16</v>
      </c>
      <c r="C570" s="67">
        <v>94080</v>
      </c>
      <c r="D570" s="67">
        <v>18.225000000000001</v>
      </c>
      <c r="E570" s="112">
        <f>I570*'IM CALIBRATION'!$Q$17</f>
        <v>5029.3253810128517</v>
      </c>
      <c r="F570" s="111">
        <f>(H570*'IM CALIBRATION'!$Q$32+'IM CALIBRATION'!$Q$33)*ABS(B570)*(1/'CCS figures 3b table 1 9a'!C570+1/'IM CALIBRATION'!$D$5)^0.5</f>
        <v>5002.9703923935922</v>
      </c>
      <c r="G570" t="s">
        <v>126</v>
      </c>
      <c r="H570" s="56">
        <f>D570-0.001*'IM CALIBRATION'!$D$4*A570^0.5</f>
        <v>18.104918090454891</v>
      </c>
      <c r="I570" s="56">
        <f>H570^'IM CALIBRATION'!$Q$15*ABS(B570)*(1/'CCS figures 3b table 1 9a'!C570+1/'IM CALIBRATION'!$D$5)^0.5</f>
        <v>8.8996181093687028</v>
      </c>
    </row>
    <row r="571" spans="1:9">
      <c r="A571" s="113">
        <v>5850</v>
      </c>
      <c r="B571" s="67">
        <v>16</v>
      </c>
      <c r="C571" s="67">
        <v>94080</v>
      </c>
      <c r="D571" s="67">
        <v>18.407</v>
      </c>
      <c r="E571" s="112">
        <f>I571*'IM CALIBRATION'!$Q$17</f>
        <v>5048.1084257860193</v>
      </c>
      <c r="F571" s="111">
        <f>(H571*'IM CALIBRATION'!$Q$32+'IM CALIBRATION'!$Q$33)*ABS(B571)*(1/'CCS figures 3b table 1 9a'!C571+1/'IM CALIBRATION'!$D$5)^0.5</f>
        <v>5021.76811290773</v>
      </c>
      <c r="G571" t="s">
        <v>126</v>
      </c>
      <c r="H571" s="56">
        <f>D571-0.001*'IM CALIBRATION'!$D$4*A571^0.5</f>
        <v>18.28691809045489</v>
      </c>
      <c r="I571" s="56">
        <f>H571^'IM CALIBRATION'!$Q$15*ABS(B571)*(1/'CCS figures 3b table 1 9a'!C571+1/'IM CALIBRATION'!$D$5)^0.5</f>
        <v>8.9328555543038526</v>
      </c>
    </row>
    <row r="572" spans="1:9">
      <c r="A572" s="113">
        <v>5850</v>
      </c>
      <c r="B572" s="67">
        <v>16</v>
      </c>
      <c r="C572" s="67">
        <v>94080</v>
      </c>
      <c r="D572" s="67">
        <v>18.59</v>
      </c>
      <c r="E572" s="112">
        <f>I572*'IM CALIBRATION'!$Q$17</f>
        <v>5066.8768068481613</v>
      </c>
      <c r="F572" s="111">
        <f>(H572*'IM CALIBRATION'!$Q$32+'IM CALIBRATION'!$Q$33)*ABS(B572)*(1/'CCS figures 3b table 1 9a'!C572+1/'IM CALIBRATION'!$D$5)^0.5</f>
        <v>5040.6691176005179</v>
      </c>
      <c r="G572" t="s">
        <v>126</v>
      </c>
      <c r="H572" s="56">
        <f>D572-0.001*'IM CALIBRATION'!$D$4*A572^0.5</f>
        <v>18.46991809045489</v>
      </c>
      <c r="I572" s="56">
        <f>H572^'IM CALIBRATION'!$Q$15*ABS(B572)*(1/'CCS figures 3b table 1 9a'!C572+1/'IM CALIBRATION'!$D$5)^0.5</f>
        <v>8.9660670511409357</v>
      </c>
    </row>
    <row r="573" spans="1:9">
      <c r="A573" s="113">
        <v>5850</v>
      </c>
      <c r="B573" s="67">
        <v>16</v>
      </c>
      <c r="C573" s="67">
        <v>94080</v>
      </c>
      <c r="D573" s="67">
        <v>18.771999999999998</v>
      </c>
      <c r="E573" s="112">
        <f>I573*'IM CALIBRATION'!$Q$17</f>
        <v>5085.4272827084942</v>
      </c>
      <c r="F573" s="111">
        <f>(H573*'IM CALIBRATION'!$Q$32+'IM CALIBRATION'!$Q$33)*ABS(B573)*(1/'CCS figures 3b table 1 9a'!C573+1/'IM CALIBRATION'!$D$5)^0.5</f>
        <v>5059.4668381146557</v>
      </c>
      <c r="G573" t="s">
        <v>126</v>
      </c>
      <c r="H573" s="56">
        <f>D573-0.001*'IM CALIBRATION'!$D$4*A573^0.5</f>
        <v>18.651918090454888</v>
      </c>
      <c r="I573" s="56">
        <f>H573^'IM CALIBRATION'!$Q$15*ABS(B573)*(1/'CCS figures 3b table 1 9a'!C573+1/'IM CALIBRATION'!$D$5)^0.5</f>
        <v>8.9988929548948065</v>
      </c>
    </row>
    <row r="574" spans="1:9">
      <c r="A574" s="113">
        <v>5850</v>
      </c>
      <c r="B574" s="67">
        <v>16</v>
      </c>
      <c r="C574" s="67">
        <v>94080</v>
      </c>
      <c r="D574" s="67">
        <v>18.954000000000001</v>
      </c>
      <c r="E574" s="112">
        <f>I574*'IM CALIBRATION'!$Q$17</f>
        <v>5103.8645532059581</v>
      </c>
      <c r="F574" s="111">
        <f>(H574*'IM CALIBRATION'!$Q$32+'IM CALIBRATION'!$Q$33)*ABS(B574)*(1/'CCS figures 3b table 1 9a'!C574+1/'IM CALIBRATION'!$D$5)^0.5</f>
        <v>5078.2645586287945</v>
      </c>
      <c r="G574" t="s">
        <v>126</v>
      </c>
      <c r="H574" s="56">
        <f>D574-0.001*'IM CALIBRATION'!$D$4*A574^0.5</f>
        <v>18.83391809045489</v>
      </c>
      <c r="I574" s="56">
        <f>H574^'IM CALIBRATION'!$Q$15*ABS(B574)*(1/'CCS figures 3b table 1 9a'!C574+1/'IM CALIBRATION'!$D$5)^0.5</f>
        <v>9.0315185366529533</v>
      </c>
    </row>
    <row r="575" spans="1:9">
      <c r="A575" s="113">
        <v>5850</v>
      </c>
      <c r="B575" s="67">
        <v>16</v>
      </c>
      <c r="C575" s="67">
        <v>94080</v>
      </c>
      <c r="D575" s="67">
        <v>19.135999999999999</v>
      </c>
      <c r="E575" s="112">
        <f>I575*'IM CALIBRATION'!$Q$17</f>
        <v>5122.1903932098558</v>
      </c>
      <c r="F575" s="111">
        <f>(H575*'IM CALIBRATION'!$Q$32+'IM CALIBRATION'!$Q$33)*ABS(B575)*(1/'CCS figures 3b table 1 9a'!C575+1/'IM CALIBRATION'!$D$5)^0.5</f>
        <v>5097.0622791429332</v>
      </c>
      <c r="G575" t="s">
        <v>126</v>
      </c>
      <c r="H575" s="56">
        <f>D575-0.001*'IM CALIBRATION'!$D$4*A575^0.5</f>
        <v>19.015918090454889</v>
      </c>
      <c r="I575" s="56">
        <f>H575^'IM CALIBRATION'!$Q$15*ABS(B575)*(1/'CCS figures 3b table 1 9a'!C575+1/'IM CALIBRATION'!$D$5)^0.5</f>
        <v>9.0639469371266639</v>
      </c>
    </row>
    <row r="576" spans="1:9">
      <c r="A576" s="113">
        <v>5850</v>
      </c>
      <c r="B576" s="67">
        <v>16</v>
      </c>
      <c r="C576" s="67">
        <v>94080</v>
      </c>
      <c r="D576" s="67">
        <v>19.318999999999999</v>
      </c>
      <c r="E576" s="112">
        <f>I576*'IM CALIBRATION'!$Q$17</f>
        <v>5140.5063218769401</v>
      </c>
      <c r="F576" s="111">
        <f>(H576*'IM CALIBRATION'!$Q$32+'IM CALIBRATION'!$Q$33)*ABS(B576)*(1/'CCS figures 3b table 1 9a'!C576+1/'IM CALIBRATION'!$D$5)^0.5</f>
        <v>5115.9632838357211</v>
      </c>
      <c r="G576" t="s">
        <v>126</v>
      </c>
      <c r="H576" s="56">
        <f>D576-0.001*'IM CALIBRATION'!$D$4*A576^0.5</f>
        <v>19.198918090454889</v>
      </c>
      <c r="I576" s="56">
        <f>H576^'IM CALIBRATION'!$Q$15*ABS(B576)*(1/'CCS figures 3b table 1 9a'!C576+1/'IM CALIBRATION'!$D$5)^0.5</f>
        <v>9.0963577990428313</v>
      </c>
    </row>
    <row r="577" spans="1:9">
      <c r="A577" s="113">
        <v>5850</v>
      </c>
      <c r="B577" s="67">
        <v>16</v>
      </c>
      <c r="C577" s="67">
        <v>94080</v>
      </c>
      <c r="D577" s="67">
        <v>19.501000000000001</v>
      </c>
      <c r="E577" s="112">
        <f>I577*'IM CALIBRATION'!$Q$17</f>
        <v>5158.6138601400717</v>
      </c>
      <c r="F577" s="111">
        <f>(H577*'IM CALIBRATION'!$Q$32+'IM CALIBRATION'!$Q$33)*ABS(B577)*(1/'CCS figures 3b table 1 9a'!C577+1/'IM CALIBRATION'!$D$5)^0.5</f>
        <v>5134.7610043498598</v>
      </c>
      <c r="G577" t="s">
        <v>126</v>
      </c>
      <c r="H577" s="56">
        <f>D577-0.001*'IM CALIBRATION'!$D$4*A577^0.5</f>
        <v>19.380918090454891</v>
      </c>
      <c r="I577" s="56">
        <f>H577^'IM CALIBRATION'!$Q$15*ABS(B577)*(1/'CCS figures 3b table 1 9a'!C577+1/'IM CALIBRATION'!$D$5)^0.5</f>
        <v>9.1283999047397586</v>
      </c>
    </row>
    <row r="578" spans="1:9">
      <c r="A578" s="113">
        <v>5850</v>
      </c>
      <c r="B578" s="67">
        <v>16</v>
      </c>
      <c r="C578" s="67">
        <v>94080</v>
      </c>
      <c r="D578" s="67">
        <v>19.683</v>
      </c>
      <c r="E578" s="112">
        <f>I578*'IM CALIBRATION'!$Q$17</f>
        <v>5176.6150404936889</v>
      </c>
      <c r="F578" s="111">
        <f>(H578*'IM CALIBRATION'!$Q$32+'IM CALIBRATION'!$Q$33)*ABS(B578)*(1/'CCS figures 3b table 1 9a'!C578+1/'IM CALIBRATION'!$D$5)^0.5</f>
        <v>5153.5587248639977</v>
      </c>
      <c r="G578" t="s">
        <v>126</v>
      </c>
      <c r="H578" s="56">
        <f>D578-0.001*'IM CALIBRATION'!$D$4*A578^0.5</f>
        <v>19.56291809045489</v>
      </c>
      <c r="I578" s="56">
        <f>H578^'IM CALIBRATION'!$Q$15*ABS(B578)*(1/'CCS figures 3b table 1 9a'!C578+1/'IM CALIBRATION'!$D$5)^0.5</f>
        <v>9.1602538053185292</v>
      </c>
    </row>
    <row r="579" spans="1:9">
      <c r="A579" s="113">
        <v>5850</v>
      </c>
      <c r="B579" s="67">
        <v>16</v>
      </c>
      <c r="C579" s="67">
        <v>94080</v>
      </c>
      <c r="D579" s="67">
        <v>19.864999999999998</v>
      </c>
      <c r="E579" s="112">
        <f>I579*'IM CALIBRATION'!$Q$17</f>
        <v>5194.5114684892314</v>
      </c>
      <c r="F579" s="111">
        <f>(H579*'IM CALIBRATION'!$Q$32+'IM CALIBRATION'!$Q$33)*ABS(B579)*(1/'CCS figures 3b table 1 9a'!C579+1/'IM CALIBRATION'!$D$5)^0.5</f>
        <v>5172.3564453781364</v>
      </c>
      <c r="G579" t="s">
        <v>126</v>
      </c>
      <c r="H579" s="56">
        <f>D579-0.001*'IM CALIBRATION'!$D$4*A579^0.5</f>
        <v>19.744918090454888</v>
      </c>
      <c r="I579" s="56">
        <f>H579^'IM CALIBRATION'!$Q$15*ABS(B579)*(1/'CCS figures 3b table 1 9a'!C579+1/'IM CALIBRATION'!$D$5)^0.5</f>
        <v>9.1919223418748306</v>
      </c>
    </row>
    <row r="580" spans="1:9">
      <c r="A580" s="113">
        <v>5850</v>
      </c>
      <c r="B580" s="67">
        <v>16</v>
      </c>
      <c r="C580" s="67">
        <v>94080</v>
      </c>
      <c r="D580" s="67">
        <v>20.047999999999998</v>
      </c>
      <c r="E580" s="112">
        <f>I580*'IM CALIBRATION'!$Q$17</f>
        <v>5212.4021937812468</v>
      </c>
      <c r="F580" s="111">
        <f>(H580*'IM CALIBRATION'!$Q$32+'IM CALIBRATION'!$Q$33)*ABS(B580)*(1/'CCS figures 3b table 1 9a'!C580+1/'IM CALIBRATION'!$D$5)^0.5</f>
        <v>5191.2574500709243</v>
      </c>
      <c r="G580" t="s">
        <v>126</v>
      </c>
      <c r="H580" s="56">
        <f>D580-0.001*'IM CALIBRATION'!$D$4*A580^0.5</f>
        <v>19.927918090454888</v>
      </c>
      <c r="I580" s="56">
        <f>H580^'IM CALIBRATION'!$Q$15*ABS(B580)*(1/'CCS figures 3b table 1 9a'!C580+1/'IM CALIBRATION'!$D$5)^0.5</f>
        <v>9.2235807872400208</v>
      </c>
    </row>
    <row r="581" spans="1:9">
      <c r="A581" s="113">
        <v>5850</v>
      </c>
      <c r="B581" s="67">
        <v>16</v>
      </c>
      <c r="C581" s="67">
        <v>94080</v>
      </c>
      <c r="D581" s="67">
        <v>20.23</v>
      </c>
      <c r="E581" s="112">
        <f>I581*'IM CALIBRATION'!$Q$17</f>
        <v>5230.093225515373</v>
      </c>
      <c r="F581" s="111">
        <f>(H581*'IM CALIBRATION'!$Q$32+'IM CALIBRATION'!$Q$33)*ABS(B581)*(1/'CCS figures 3b table 1 9a'!C581+1/'IM CALIBRATION'!$D$5)^0.5</f>
        <v>5210.055170585063</v>
      </c>
      <c r="G581" t="s">
        <v>126</v>
      </c>
      <c r="H581" s="56">
        <f>D581-0.001*'IM CALIBRATION'!$D$4*A581^0.5</f>
        <v>20.10991809045489</v>
      </c>
      <c r="I581" s="56">
        <f>H581^'IM CALIBRATION'!$Q$15*ABS(B581)*(1/'CCS figures 3b table 1 9a'!C581+1/'IM CALIBRATION'!$D$5)^0.5</f>
        <v>9.254885865847351</v>
      </c>
    </row>
    <row r="582" spans="1:9">
      <c r="A582" s="113">
        <v>5850</v>
      </c>
      <c r="B582" s="67">
        <v>16</v>
      </c>
      <c r="C582" s="67">
        <v>94080</v>
      </c>
      <c r="D582" s="67">
        <v>20.411999999999999</v>
      </c>
      <c r="E582" s="112">
        <f>I582*'IM CALIBRATION'!$Q$17</f>
        <v>5247.6841020917127</v>
      </c>
      <c r="F582" s="111">
        <f>(H582*'IM CALIBRATION'!$Q$32+'IM CALIBRATION'!$Q$33)*ABS(B582)*(1/'CCS figures 3b table 1 9a'!C582+1/'IM CALIBRATION'!$D$5)^0.5</f>
        <v>5228.8528910992009</v>
      </c>
      <c r="G582" t="s">
        <v>126</v>
      </c>
      <c r="H582" s="56">
        <f>D582-0.001*'IM CALIBRATION'!$D$4*A582^0.5</f>
        <v>20.291918090454889</v>
      </c>
      <c r="I582" s="56">
        <f>H582^'IM CALIBRATION'!$Q$15*ABS(B582)*(1/'CCS figures 3b table 1 9a'!C582+1/'IM CALIBRATION'!$D$5)^0.5</f>
        <v>9.2860137153854794</v>
      </c>
    </row>
    <row r="583" spans="1:9">
      <c r="A583" s="113">
        <v>5850</v>
      </c>
      <c r="B583" s="67">
        <v>16</v>
      </c>
      <c r="C583" s="67">
        <v>94080</v>
      </c>
      <c r="D583" s="67">
        <v>20.594000000000001</v>
      </c>
      <c r="E583" s="112">
        <f>I583*'IM CALIBRATION'!$Q$17</f>
        <v>5265.1762812597071</v>
      </c>
      <c r="F583" s="111">
        <f>(H583*'IM CALIBRATION'!$Q$32+'IM CALIBRATION'!$Q$33)*ABS(B583)*(1/'CCS figures 3b table 1 9a'!C583+1/'IM CALIBRATION'!$D$5)^0.5</f>
        <v>5247.6506116133396</v>
      </c>
      <c r="G583" t="s">
        <v>126</v>
      </c>
      <c r="H583" s="56">
        <f>D583-0.001*'IM CALIBRATION'!$D$4*A583^0.5</f>
        <v>20.473918090454891</v>
      </c>
      <c r="I583" s="56">
        <f>H583^'IM CALIBRATION'!$Q$15*ABS(B583)*(1/'CCS figures 3b table 1 9a'!C583+1/'IM CALIBRATION'!$D$5)^0.5</f>
        <v>9.3169669154077965</v>
      </c>
    </row>
    <row r="584" spans="1:9">
      <c r="A584" s="113">
        <v>5850</v>
      </c>
      <c r="B584" s="67">
        <v>16</v>
      </c>
      <c r="C584" s="67">
        <v>94080</v>
      </c>
      <c r="D584" s="67">
        <v>20.777000000000001</v>
      </c>
      <c r="E584" s="112">
        <f>I584*'IM CALIBRATION'!$Q$17</f>
        <v>5282.6664971003993</v>
      </c>
      <c r="F584" s="111">
        <f>(H584*'IM CALIBRATION'!$Q$32+'IM CALIBRATION'!$Q$33)*ABS(B584)*(1/'CCS figures 3b table 1 9a'!C584+1/'IM CALIBRATION'!$D$5)^0.5</f>
        <v>5266.5516163061275</v>
      </c>
      <c r="G584" t="s">
        <v>126</v>
      </c>
      <c r="H584" s="56">
        <f>D584-0.001*'IM CALIBRATION'!$D$4*A584^0.5</f>
        <v>20.656918090454891</v>
      </c>
      <c r="I584" s="56">
        <f>H584^'IM CALIBRATION'!$Q$15*ABS(B584)*(1/'CCS figures 3b table 1 9a'!C584+1/'IM CALIBRATION'!$D$5)^0.5</f>
        <v>9.3479166412338959</v>
      </c>
    </row>
    <row r="585" spans="1:9">
      <c r="A585" s="113">
        <v>5850</v>
      </c>
      <c r="B585" s="67">
        <v>16</v>
      </c>
      <c r="C585" s="67">
        <v>94080</v>
      </c>
      <c r="D585" s="67">
        <v>20.959</v>
      </c>
      <c r="E585" s="112">
        <f>I585*'IM CALIBRATION'!$Q$17</f>
        <v>5299.9649969278089</v>
      </c>
      <c r="F585" s="111">
        <f>(H585*'IM CALIBRATION'!$Q$32+'IM CALIBRATION'!$Q$33)*ABS(B585)*(1/'CCS figures 3b table 1 9a'!C585+1/'IM CALIBRATION'!$D$5)^0.5</f>
        <v>5285.3493368202662</v>
      </c>
      <c r="G585" t="s">
        <v>126</v>
      </c>
      <c r="H585" s="56">
        <f>D585-0.001*'IM CALIBRATION'!$D$4*A585^0.5</f>
        <v>20.838918090454889</v>
      </c>
      <c r="I585" s="56">
        <f>H585^'IM CALIBRATION'!$Q$15*ABS(B585)*(1/'CCS figures 3b table 1 9a'!C585+1/'IM CALIBRATION'!$D$5)^0.5</f>
        <v>9.3785271169271436</v>
      </c>
    </row>
    <row r="586" spans="1:9">
      <c r="A586" s="113">
        <v>5850</v>
      </c>
      <c r="B586" s="67">
        <v>16</v>
      </c>
      <c r="C586" s="67">
        <v>94080</v>
      </c>
      <c r="D586" s="67">
        <v>21.140999999999998</v>
      </c>
      <c r="E586" s="112">
        <f>I586*'IM CALIBRATION'!$Q$17</f>
        <v>5317.168980547619</v>
      </c>
      <c r="F586" s="111">
        <f>(H586*'IM CALIBRATION'!$Q$32+'IM CALIBRATION'!$Q$33)*ABS(B586)*(1/'CCS figures 3b table 1 9a'!C586+1/'IM CALIBRATION'!$D$5)^0.5</f>
        <v>5304.1470573344041</v>
      </c>
      <c r="G586" t="s">
        <v>126</v>
      </c>
      <c r="H586" s="56">
        <f>D586-0.001*'IM CALIBRATION'!$D$4*A586^0.5</f>
        <v>21.020918090454888</v>
      </c>
      <c r="I586" s="56">
        <f>H586^'IM CALIBRATION'!$Q$15*ABS(B586)*(1/'CCS figures 3b table 1 9a'!C586+1/'IM CALIBRATION'!$D$5)^0.5</f>
        <v>9.4089703419278905</v>
      </c>
    </row>
    <row r="587" spans="1:9">
      <c r="A587" s="113">
        <v>5850</v>
      </c>
      <c r="B587" s="67">
        <v>16</v>
      </c>
      <c r="C587" s="67">
        <v>94080</v>
      </c>
      <c r="D587" s="67">
        <v>21.323</v>
      </c>
      <c r="E587" s="112">
        <f>I587*'IM CALIBRATION'!$Q$17</f>
        <v>5334.2797760538151</v>
      </c>
      <c r="F587" s="111">
        <f>(H587*'IM CALIBRATION'!$Q$32+'IM CALIBRATION'!$Q$33)*ABS(B587)*(1/'CCS figures 3b table 1 9a'!C587+1/'IM CALIBRATION'!$D$5)^0.5</f>
        <v>5322.9447778485428</v>
      </c>
      <c r="G587" t="s">
        <v>126</v>
      </c>
      <c r="H587" s="56">
        <f>D587-0.001*'IM CALIBRATION'!$D$4*A587^0.5</f>
        <v>21.20291809045489</v>
      </c>
      <c r="I587" s="56">
        <f>H587^'IM CALIBRATION'!$Q$15*ABS(B587)*(1/'CCS figures 3b table 1 9a'!C587+1/'IM CALIBRATION'!$D$5)^0.5</f>
        <v>9.439248666358349</v>
      </c>
    </row>
    <row r="588" spans="1:9">
      <c r="A588" s="113">
        <v>5850</v>
      </c>
      <c r="B588" s="67">
        <v>16</v>
      </c>
      <c r="C588" s="67">
        <v>94080</v>
      </c>
      <c r="D588" s="67">
        <v>21.506</v>
      </c>
      <c r="E588" s="112">
        <f>I588*'IM CALIBRATION'!$Q$17</f>
        <v>5351.3919406640553</v>
      </c>
      <c r="F588" s="111">
        <f>(H588*'IM CALIBRATION'!$Q$32+'IM CALIBRATION'!$Q$33)*ABS(B588)*(1/'CCS figures 3b table 1 9a'!C588+1/'IM CALIBRATION'!$D$5)^0.5</f>
        <v>5341.8457825413298</v>
      </c>
      <c r="G588" t="s">
        <v>126</v>
      </c>
      <c r="H588" s="56">
        <f>D588-0.001*'IM CALIBRATION'!$D$4*A588^0.5</f>
        <v>21.38591809045489</v>
      </c>
      <c r="I588" s="56">
        <f>H588^'IM CALIBRATION'!$Q$15*ABS(B588)*(1/'CCS figures 3b table 1 9a'!C588+1/'IM CALIBRATION'!$D$5)^0.5</f>
        <v>9.4695294134801671</v>
      </c>
    </row>
    <row r="589" spans="1:9">
      <c r="A589" s="113">
        <v>5850</v>
      </c>
      <c r="B589" s="67">
        <v>16</v>
      </c>
      <c r="C589" s="67">
        <v>94080</v>
      </c>
      <c r="D589" s="67">
        <v>21.687999999999999</v>
      </c>
      <c r="E589" s="112">
        <f>I589*'IM CALIBRATION'!$Q$17</f>
        <v>5368.3197311958365</v>
      </c>
      <c r="F589" s="111">
        <f>(H589*'IM CALIBRATION'!$Q$32+'IM CALIBRATION'!$Q$33)*ABS(B589)*(1/'CCS figures 3b table 1 9a'!C589+1/'IM CALIBRATION'!$D$5)^0.5</f>
        <v>5360.6435030554685</v>
      </c>
      <c r="G589" t="s">
        <v>126</v>
      </c>
      <c r="H589" s="56">
        <f>D589-0.001*'IM CALIBRATION'!$D$4*A589^0.5</f>
        <v>21.567918090454889</v>
      </c>
      <c r="I589" s="56">
        <f>H589^'IM CALIBRATION'!$Q$15*ABS(B589)*(1/'CCS figures 3b table 1 9a'!C589+1/'IM CALIBRATION'!$D$5)^0.5</f>
        <v>9.4994839023539619</v>
      </c>
    </row>
    <row r="590" spans="1:9">
      <c r="A590" s="113">
        <v>5850</v>
      </c>
      <c r="B590" s="67">
        <v>16</v>
      </c>
      <c r="C590" s="67">
        <v>94080</v>
      </c>
      <c r="D590" s="67">
        <v>21.87</v>
      </c>
      <c r="E590" s="112">
        <f>I590*'IM CALIBRATION'!$Q$17</f>
        <v>5385.1581490519866</v>
      </c>
      <c r="F590" s="111">
        <f>(H590*'IM CALIBRATION'!$Q$32+'IM CALIBRATION'!$Q$33)*ABS(B590)*(1/'CCS figures 3b table 1 9a'!C590+1/'IM CALIBRATION'!$D$5)^0.5</f>
        <v>5379.4412235696082</v>
      </c>
      <c r="G590" t="s">
        <v>126</v>
      </c>
      <c r="H590" s="56">
        <f>D590-0.001*'IM CALIBRATION'!$D$4*A590^0.5</f>
        <v>21.749918090454891</v>
      </c>
      <c r="I590" s="56">
        <f>H590^'IM CALIBRATION'!$Q$15*ABS(B590)*(1/'CCS figures 3b table 1 9a'!C590+1/'IM CALIBRATION'!$D$5)^0.5</f>
        <v>9.5292802422470739</v>
      </c>
    </row>
    <row r="591" spans="1:9">
      <c r="A591" s="113">
        <v>5850</v>
      </c>
      <c r="B591" s="67">
        <v>16</v>
      </c>
      <c r="C591" s="67">
        <v>94080</v>
      </c>
      <c r="D591" s="67">
        <v>22.052</v>
      </c>
      <c r="E591" s="112">
        <f>I591*'IM CALIBRATION'!$Q$17</f>
        <v>5401.9084080687899</v>
      </c>
      <c r="F591" s="111">
        <f>(H591*'IM CALIBRATION'!$Q$32+'IM CALIBRATION'!$Q$33)*ABS(B591)*(1/'CCS figures 3b table 1 9a'!C591+1/'IM CALIBRATION'!$D$5)^0.5</f>
        <v>5398.238944083746</v>
      </c>
      <c r="G591" t="s">
        <v>126</v>
      </c>
      <c r="H591" s="56">
        <f>D591-0.001*'IM CALIBRATION'!$D$4*A591^0.5</f>
        <v>21.931918090454889</v>
      </c>
      <c r="I591" s="56">
        <f>H591^'IM CALIBRATION'!$Q$15*ABS(B591)*(1/'CCS figures 3b table 1 9a'!C591+1/'IM CALIBRATION'!$D$5)^0.5</f>
        <v>9.5589205810975564</v>
      </c>
    </row>
    <row r="592" spans="1:9">
      <c r="A592" s="113">
        <v>5850</v>
      </c>
      <c r="B592" s="67">
        <v>16</v>
      </c>
      <c r="C592" s="67">
        <v>94080</v>
      </c>
      <c r="D592" s="67">
        <v>22.234999999999999</v>
      </c>
      <c r="E592" s="112">
        <f>I592*'IM CALIBRATION'!$Q$17</f>
        <v>5418.6630141229443</v>
      </c>
      <c r="F592" s="111">
        <f>(H592*'IM CALIBRATION'!$Q$32+'IM CALIBRATION'!$Q$33)*ABS(B592)*(1/'CCS figures 3b table 1 9a'!C592+1/'IM CALIBRATION'!$D$5)^0.5</f>
        <v>5417.1399487765329</v>
      </c>
      <c r="G592" t="s">
        <v>126</v>
      </c>
      <c r="H592" s="56">
        <f>D592-0.001*'IM CALIBRATION'!$D$4*A592^0.5</f>
        <v>22.114918090454889</v>
      </c>
      <c r="I592" s="56">
        <f>H592^'IM CALIBRATION'!$Q$15*ABS(B592)*(1/'CCS figures 3b table 1 9a'!C592+1/'IM CALIBRATION'!$D$5)^0.5</f>
        <v>9.5885686122267071</v>
      </c>
    </row>
    <row r="593" spans="1:9">
      <c r="A593" s="113">
        <v>5850</v>
      </c>
      <c r="B593" s="67">
        <v>16</v>
      </c>
      <c r="C593" s="67">
        <v>94080</v>
      </c>
      <c r="D593" s="67">
        <v>22.417000000000002</v>
      </c>
      <c r="E593" s="112">
        <f>I593*'IM CALIBRATION'!$Q$17</f>
        <v>5435.2400238509999</v>
      </c>
      <c r="F593" s="111">
        <f>(H593*'IM CALIBRATION'!$Q$32+'IM CALIBRATION'!$Q$33)*ABS(B593)*(1/'CCS figures 3b table 1 9a'!C593+1/'IM CALIBRATION'!$D$5)^0.5</f>
        <v>5435.9376692906717</v>
      </c>
      <c r="G593" t="s">
        <v>126</v>
      </c>
      <c r="H593" s="56">
        <f>D593-0.001*'IM CALIBRATION'!$D$4*A593^0.5</f>
        <v>22.296918090454891</v>
      </c>
      <c r="I593" s="56">
        <f>H593^'IM CALIBRATION'!$Q$15*ABS(B593)*(1/'CCS figures 3b table 1 9a'!C593+1/'IM CALIBRATION'!$D$5)^0.5</f>
        <v>9.6179023786463436</v>
      </c>
    </row>
    <row r="594" spans="1:9">
      <c r="A594" s="113">
        <v>5850</v>
      </c>
      <c r="B594" s="67">
        <v>16</v>
      </c>
      <c r="C594" s="67">
        <v>94080</v>
      </c>
      <c r="D594" s="67">
        <v>22.599</v>
      </c>
      <c r="E594" s="112">
        <f>I594*'IM CALIBRATION'!$Q$17</f>
        <v>5451.7323671624972</v>
      </c>
      <c r="F594" s="111">
        <f>(H594*'IM CALIBRATION'!$Q$32+'IM CALIBRATION'!$Q$33)*ABS(B594)*(1/'CCS figures 3b table 1 9a'!C594+1/'IM CALIBRATION'!$D$5)^0.5</f>
        <v>5454.7353898048104</v>
      </c>
      <c r="G594" t="s">
        <v>126</v>
      </c>
      <c r="H594" s="56">
        <f>D594-0.001*'IM CALIBRATION'!$D$4*A594^0.5</f>
        <v>22.47891809045489</v>
      </c>
      <c r="I594" s="56">
        <f>H594^'IM CALIBRATION'!$Q$15*ABS(B594)*(1/'CCS figures 3b table 1 9a'!C594+1/'IM CALIBRATION'!$D$5)^0.5</f>
        <v>9.6470863240230038</v>
      </c>
    </row>
    <row r="595" spans="1:9">
      <c r="A595" s="113">
        <v>5850</v>
      </c>
      <c r="B595" s="67">
        <v>16</v>
      </c>
      <c r="C595" s="67">
        <v>94080</v>
      </c>
      <c r="D595" s="67">
        <v>22.780999999999999</v>
      </c>
      <c r="E595" s="112">
        <f>I595*'IM CALIBRATION'!$Q$17</f>
        <v>5468.1411567752557</v>
      </c>
      <c r="F595" s="111">
        <f>(H595*'IM CALIBRATION'!$Q$32+'IM CALIBRATION'!$Q$33)*ABS(B595)*(1/'CCS figures 3b table 1 9a'!C595+1/'IM CALIBRATION'!$D$5)^0.5</f>
        <v>5473.5331103189492</v>
      </c>
      <c r="G595" t="s">
        <v>126</v>
      </c>
      <c r="H595" s="56">
        <f>D595-0.001*'IM CALIBRATION'!$D$4*A595^0.5</f>
        <v>22.660918090454889</v>
      </c>
      <c r="I595" s="56">
        <f>H595^'IM CALIBRATION'!$Q$15*ABS(B595)*(1/'CCS figures 3b table 1 9a'!C595+1/'IM CALIBRATION'!$D$5)^0.5</f>
        <v>9.6761224173610572</v>
      </c>
    </row>
    <row r="596" spans="1:9">
      <c r="A596" s="113">
        <v>5850</v>
      </c>
      <c r="B596" s="67">
        <v>16</v>
      </c>
      <c r="C596" s="67">
        <v>94080</v>
      </c>
      <c r="D596" s="67">
        <v>22.963000000000001</v>
      </c>
      <c r="E596" s="112">
        <f>I596*'IM CALIBRATION'!$Q$17</f>
        <v>5484.4674819858637</v>
      </c>
      <c r="F596" s="111">
        <f>(H596*'IM CALIBRATION'!$Q$32+'IM CALIBRATION'!$Q$33)*ABS(B596)*(1/'CCS figures 3b table 1 9a'!C596+1/'IM CALIBRATION'!$D$5)^0.5</f>
        <v>5492.3308308330879</v>
      </c>
      <c r="G596" t="s">
        <v>126</v>
      </c>
      <c r="H596" s="56">
        <f>D596-0.001*'IM CALIBRATION'!$D$4*A596^0.5</f>
        <v>22.842918090454891</v>
      </c>
      <c r="I596" s="56">
        <f>H596^'IM CALIBRATION'!$Q$15*ABS(B596)*(1/'CCS figures 3b table 1 9a'!C596+1/'IM CALIBRATION'!$D$5)^0.5</f>
        <v>9.7050125862199472</v>
      </c>
    </row>
    <row r="597" spans="1:9">
      <c r="A597" s="113">
        <v>5850</v>
      </c>
      <c r="B597" s="67">
        <v>16</v>
      </c>
      <c r="C597" s="67">
        <v>94080</v>
      </c>
      <c r="D597" s="67">
        <v>23.146000000000001</v>
      </c>
      <c r="E597" s="112">
        <f>I597*'IM CALIBRATION'!$Q$17</f>
        <v>5500.8014442770664</v>
      </c>
      <c r="F597" s="111">
        <f>(H597*'IM CALIBRATION'!$Q$32+'IM CALIBRATION'!$Q$33)*ABS(B597)*(1/'CCS figures 3b table 1 9a'!C597+1/'IM CALIBRATION'!$D$5)^0.5</f>
        <v>5511.2318355258749</v>
      </c>
      <c r="G597" t="s">
        <v>126</v>
      </c>
      <c r="H597" s="56">
        <f>D597-0.001*'IM CALIBRATION'!$D$4*A597^0.5</f>
        <v>23.025918090454891</v>
      </c>
      <c r="I597" s="56">
        <f>H597^'IM CALIBRATION'!$Q$15*ABS(B597)*(1/'CCS figures 3b table 1 9a'!C597+1/'IM CALIBRATION'!$D$5)^0.5</f>
        <v>9.7339162692374224</v>
      </c>
    </row>
    <row r="598" spans="1:9">
      <c r="A598" s="113">
        <v>5850</v>
      </c>
      <c r="B598" s="67">
        <v>16</v>
      </c>
      <c r="C598" s="67">
        <v>94080</v>
      </c>
      <c r="D598" s="67">
        <v>23.327999999999999</v>
      </c>
      <c r="E598" s="112">
        <f>I598*'IM CALIBRATION'!$Q$17</f>
        <v>5516.965579582753</v>
      </c>
      <c r="F598" s="111">
        <f>(H598*'IM CALIBRATION'!$Q$32+'IM CALIBRATION'!$Q$33)*ABS(B598)*(1/'CCS figures 3b table 1 9a'!C598+1/'IM CALIBRATION'!$D$5)^0.5</f>
        <v>5530.0295560400136</v>
      </c>
      <c r="G598" t="s">
        <v>126</v>
      </c>
      <c r="H598" s="56">
        <f>D598-0.001*'IM CALIBRATION'!$D$4*A598^0.5</f>
        <v>23.207918090454889</v>
      </c>
      <c r="I598" s="56">
        <f>H598^'IM CALIBRATION'!$Q$15*ABS(B598)*(1/'CCS figures 3b table 1 9a'!C598+1/'IM CALIBRATION'!$D$5)^0.5</f>
        <v>9.7625194357439806</v>
      </c>
    </row>
    <row r="599" spans="1:9">
      <c r="A599" s="113">
        <v>5850</v>
      </c>
      <c r="B599" s="67">
        <v>16</v>
      </c>
      <c r="C599" s="67">
        <v>94080</v>
      </c>
      <c r="D599" s="67">
        <v>23.51</v>
      </c>
      <c r="E599" s="112">
        <f>I599*'IM CALIBRATION'!$Q$17</f>
        <v>5533.0503900414396</v>
      </c>
      <c r="F599" s="111">
        <f>(H599*'IM CALIBRATION'!$Q$32+'IM CALIBRATION'!$Q$33)*ABS(B599)*(1/'CCS figures 3b table 1 9a'!C599+1/'IM CALIBRATION'!$D$5)^0.5</f>
        <v>5548.8272765541524</v>
      </c>
      <c r="G599" t="s">
        <v>126</v>
      </c>
      <c r="H599" s="56">
        <f>D599-0.001*'IM CALIBRATION'!$D$4*A599^0.5</f>
        <v>23.389918090454891</v>
      </c>
      <c r="I599" s="56">
        <f>H599^'IM CALIBRATION'!$Q$15*ABS(B599)*(1/'CCS figures 3b table 1 9a'!C599+1/'IM CALIBRATION'!$D$5)^0.5</f>
        <v>9.7909822333558267</v>
      </c>
    </row>
    <row r="600" spans="1:9">
      <c r="A600" s="113">
        <v>5850</v>
      </c>
      <c r="B600" s="67">
        <v>16</v>
      </c>
      <c r="C600" s="67">
        <v>94080</v>
      </c>
      <c r="D600" s="67">
        <v>23.692</v>
      </c>
      <c r="E600" s="112">
        <f>I600*'IM CALIBRATION'!$Q$17</f>
        <v>5549.0568776630053</v>
      </c>
      <c r="F600" s="111">
        <f>(H600*'IM CALIBRATION'!$Q$32+'IM CALIBRATION'!$Q$33)*ABS(B600)*(1/'CCS figures 3b table 1 9a'!C600+1/'IM CALIBRATION'!$D$5)^0.5</f>
        <v>5567.6249970682911</v>
      </c>
      <c r="G600" t="s">
        <v>126</v>
      </c>
      <c r="H600" s="56">
        <f>D600-0.001*'IM CALIBRATION'!$D$4*A600^0.5</f>
        <v>23.57191809045489</v>
      </c>
      <c r="I600" s="56">
        <f>H600^'IM CALIBRATION'!$Q$15*ABS(B600)*(1/'CCS figures 3b table 1 9a'!C600+1/'IM CALIBRATION'!$D$5)^0.5</f>
        <v>9.8193064351746369</v>
      </c>
    </row>
    <row r="601" spans="1:9">
      <c r="A601" s="113">
        <v>5850</v>
      </c>
      <c r="B601" s="67">
        <v>16</v>
      </c>
      <c r="C601" s="67">
        <v>94080</v>
      </c>
      <c r="D601" s="67">
        <v>23.875</v>
      </c>
      <c r="E601" s="112">
        <f>I601*'IM CALIBRATION'!$Q$17</f>
        <v>5565.0733351049794</v>
      </c>
      <c r="F601" s="111">
        <f>(H601*'IM CALIBRATION'!$Q$32+'IM CALIBRATION'!$Q$33)*ABS(B601)*(1/'CCS figures 3b table 1 9a'!C601+1/'IM CALIBRATION'!$D$5)^0.5</f>
        <v>5586.5260017610781</v>
      </c>
      <c r="G601" t="s">
        <v>126</v>
      </c>
      <c r="H601" s="56">
        <f>D601-0.001*'IM CALIBRATION'!$D$4*A601^0.5</f>
        <v>23.75491809045489</v>
      </c>
      <c r="I601" s="56">
        <f>H601^'IM CALIBRATION'!$Q$15*ABS(B601)*(1/'CCS figures 3b table 1 9a'!C601+1/'IM CALIBRATION'!$D$5)^0.5</f>
        <v>9.8476482790403495</v>
      </c>
    </row>
    <row r="602" spans="1:9">
      <c r="A602" s="113">
        <v>5850</v>
      </c>
      <c r="B602" s="67">
        <v>16</v>
      </c>
      <c r="C602" s="67">
        <v>94080</v>
      </c>
      <c r="D602" s="67">
        <v>24.056999999999999</v>
      </c>
      <c r="E602" s="112">
        <f>I602*'IM CALIBRATION'!$Q$17</f>
        <v>5580.9256854895029</v>
      </c>
      <c r="F602" s="111">
        <f>(H602*'IM CALIBRATION'!$Q$32+'IM CALIBRATION'!$Q$33)*ABS(B602)*(1/'CCS figures 3b table 1 9a'!C602+1/'IM CALIBRATION'!$D$5)^0.5</f>
        <v>5605.3237222752168</v>
      </c>
      <c r="G602" t="s">
        <v>126</v>
      </c>
      <c r="H602" s="56">
        <f>D602-0.001*'IM CALIBRATION'!$D$4*A602^0.5</f>
        <v>23.936918090454888</v>
      </c>
      <c r="I602" s="56">
        <f>H602^'IM CALIBRATION'!$Q$15*ABS(B602)*(1/'CCS figures 3b table 1 9a'!C602+1/'IM CALIBRATION'!$D$5)^0.5</f>
        <v>9.8756997280658538</v>
      </c>
    </row>
    <row r="603" spans="1:9">
      <c r="A603" s="113">
        <v>5850</v>
      </c>
      <c r="B603" s="67">
        <v>16</v>
      </c>
      <c r="C603" s="67">
        <v>94080</v>
      </c>
      <c r="D603" s="67">
        <v>24.239000000000001</v>
      </c>
      <c r="E603" s="112">
        <f>I603*'IM CALIBRATION'!$Q$17</f>
        <v>5596.7026047575073</v>
      </c>
      <c r="F603" s="111">
        <f>(H603*'IM CALIBRATION'!$Q$32+'IM CALIBRATION'!$Q$33)*ABS(B603)*(1/'CCS figures 3b table 1 9a'!C603+1/'IM CALIBRATION'!$D$5)^0.5</f>
        <v>5624.1214427893556</v>
      </c>
      <c r="G603" t="s">
        <v>126</v>
      </c>
      <c r="H603" s="56">
        <f>D603-0.001*'IM CALIBRATION'!$D$4*A603^0.5</f>
        <v>24.118918090454891</v>
      </c>
      <c r="I603" s="56">
        <f>H603^'IM CALIBRATION'!$Q$15*ABS(B603)*(1/'CCS figures 3b table 1 9a'!C603+1/'IM CALIBRATION'!$D$5)^0.5</f>
        <v>9.9036176983283593</v>
      </c>
    </row>
    <row r="604" spans="1:9">
      <c r="A604" s="113">
        <v>5850</v>
      </c>
      <c r="B604" s="67">
        <v>16</v>
      </c>
      <c r="C604" s="67">
        <v>94080</v>
      </c>
      <c r="D604" s="67">
        <v>24.420999999999999</v>
      </c>
      <c r="E604" s="112">
        <f>I604*'IM CALIBRATION'!$Q$17</f>
        <v>5612.40501700196</v>
      </c>
      <c r="F604" s="111">
        <f>(H604*'IM CALIBRATION'!$Q$32+'IM CALIBRATION'!$Q$33)*ABS(B604)*(1/'CCS figures 3b table 1 9a'!C604+1/'IM CALIBRATION'!$D$5)^0.5</f>
        <v>5642.9191633034934</v>
      </c>
      <c r="G604" t="s">
        <v>126</v>
      </c>
      <c r="H604" s="56">
        <f>D604-0.001*'IM CALIBRATION'!$D$4*A604^0.5</f>
        <v>24.300918090454889</v>
      </c>
      <c r="I604" s="56">
        <f>H604^'IM CALIBRATION'!$Q$15*ABS(B604)*(1/'CCS figures 3b table 1 9a'!C604+1/'IM CALIBRATION'!$D$5)^0.5</f>
        <v>9.9314038250520511</v>
      </c>
    </row>
    <row r="605" spans="1:9">
      <c r="A605" s="113">
        <v>5850</v>
      </c>
      <c r="B605" s="67">
        <v>16</v>
      </c>
      <c r="C605" s="67">
        <v>94080</v>
      </c>
      <c r="D605" s="67">
        <v>24.603999999999999</v>
      </c>
      <c r="E605" s="112">
        <f>I605*'IM CALIBRATION'!$Q$17</f>
        <v>5628.1194991000193</v>
      </c>
      <c r="F605" s="111">
        <f>(H605*'IM CALIBRATION'!$Q$32+'IM CALIBRATION'!$Q$33)*ABS(B605)*(1/'CCS figures 3b table 1 9a'!C605+1/'IM CALIBRATION'!$D$5)^0.5</f>
        <v>5661.8201679962813</v>
      </c>
      <c r="G605" t="s">
        <v>126</v>
      </c>
      <c r="H605" s="56">
        <f>D605-0.001*'IM CALIBRATION'!$D$4*A605^0.5</f>
        <v>24.483918090454889</v>
      </c>
      <c r="I605" s="56">
        <f>H605^'IM CALIBRATION'!$Q$15*ABS(B605)*(1/'CCS figures 3b table 1 9a'!C605+1/'IM CALIBRATION'!$D$5)^0.5</f>
        <v>9.9592113099261113</v>
      </c>
    </row>
    <row r="606" spans="1:9">
      <c r="A606" s="113">
        <v>5850</v>
      </c>
      <c r="B606" s="67">
        <v>16</v>
      </c>
      <c r="C606" s="67">
        <v>94080</v>
      </c>
      <c r="D606" s="67">
        <v>24.786000000000001</v>
      </c>
      <c r="E606" s="112">
        <f>I606*'IM CALIBRATION'!$Q$17</f>
        <v>5643.6752004004247</v>
      </c>
      <c r="F606" s="111">
        <f>(H606*'IM CALIBRATION'!$Q$32+'IM CALIBRATION'!$Q$33)*ABS(B606)*(1/'CCS figures 3b table 1 9a'!C606+1/'IM CALIBRATION'!$D$5)^0.5</f>
        <v>5680.61788851042</v>
      </c>
      <c r="G606" t="s">
        <v>126</v>
      </c>
      <c r="H606" s="56">
        <f>D606-0.001*'IM CALIBRATION'!$D$4*A606^0.5</f>
        <v>24.665918090454891</v>
      </c>
      <c r="I606" s="56">
        <f>H606^'IM CALIBRATION'!$Q$15*ABS(B606)*(1/'CCS figures 3b table 1 9a'!C606+1/'IM CALIBRATION'!$D$5)^0.5</f>
        <v>9.9867378250169168</v>
      </c>
    </row>
    <row r="607" spans="1:9">
      <c r="A607" s="113">
        <v>5850</v>
      </c>
      <c r="B607" s="67">
        <v>16</v>
      </c>
      <c r="C607" s="67">
        <v>94080</v>
      </c>
      <c r="D607" s="67">
        <v>24.968</v>
      </c>
      <c r="E607" s="112">
        <f>I607*'IM CALIBRATION'!$Q$17</f>
        <v>5659.1590647839812</v>
      </c>
      <c r="F607" s="111">
        <f>(H607*'IM CALIBRATION'!$Q$32+'IM CALIBRATION'!$Q$33)*ABS(B607)*(1/'CCS figures 3b table 1 9a'!C607+1/'IM CALIBRATION'!$D$5)^0.5</f>
        <v>5699.4156090245588</v>
      </c>
      <c r="G607" t="s">
        <v>126</v>
      </c>
      <c r="H607" s="56">
        <f>D607-0.001*'IM CALIBRATION'!$D$4*A607^0.5</f>
        <v>24.84791809045489</v>
      </c>
      <c r="I607" s="56">
        <f>H607^'IM CALIBRATION'!$Q$15*ABS(B607)*(1/'CCS figures 3b table 1 9a'!C607+1/'IM CALIBRATION'!$D$5)^0.5</f>
        <v>10.014137221443153</v>
      </c>
    </row>
    <row r="608" spans="1:9">
      <c r="A608" s="113">
        <v>5850</v>
      </c>
      <c r="B608" s="67">
        <v>16</v>
      </c>
      <c r="C608" s="67">
        <v>94080</v>
      </c>
      <c r="D608" s="67">
        <v>25.15</v>
      </c>
      <c r="E608" s="112">
        <f>I608*'IM CALIBRATION'!$Q$17</f>
        <v>5674.5719465504517</v>
      </c>
      <c r="F608" s="111">
        <f>(H608*'IM CALIBRATION'!$Q$32+'IM CALIBRATION'!$Q$33)*ABS(B608)*(1/'CCS figures 3b table 1 9a'!C608+1/'IM CALIBRATION'!$D$5)^0.5</f>
        <v>5718.2133295386966</v>
      </c>
      <c r="G608" t="s">
        <v>126</v>
      </c>
      <c r="H608" s="56">
        <f>D608-0.001*'IM CALIBRATION'!$D$4*A608^0.5</f>
        <v>25.029918090454888</v>
      </c>
      <c r="I608" s="56">
        <f>H608^'IM CALIBRATION'!$Q$15*ABS(B608)*(1/'CCS figures 3b table 1 9a'!C608+1/'IM CALIBRATION'!$D$5)^0.5</f>
        <v>10.041411010926787</v>
      </c>
    </row>
    <row r="609" spans="1:9">
      <c r="A609" s="113">
        <v>5850</v>
      </c>
      <c r="B609" s="67">
        <v>16</v>
      </c>
      <c r="C609" s="67">
        <v>94080</v>
      </c>
      <c r="D609" s="67">
        <v>25.332999999999998</v>
      </c>
      <c r="E609" s="112">
        <f>I609*'IM CALIBRATION'!$Q$17</f>
        <v>5689.9987922311266</v>
      </c>
      <c r="F609" s="111">
        <f>(H609*'IM CALIBRATION'!$Q$32+'IM CALIBRATION'!$Q$33)*ABS(B609)*(1/'CCS figures 3b table 1 9a'!C609+1/'IM CALIBRATION'!$D$5)^0.5</f>
        <v>5737.1143342314845</v>
      </c>
      <c r="G609" t="s">
        <v>126</v>
      </c>
      <c r="H609" s="56">
        <f>D609-0.001*'IM CALIBRATION'!$D$4*A609^0.5</f>
        <v>25.212918090454888</v>
      </c>
      <c r="I609" s="56">
        <f>H609^'IM CALIBRATION'!$Q$15*ABS(B609)*(1/'CCS figures 3b table 1 9a'!C609+1/'IM CALIBRATION'!$D$5)^0.5</f>
        <v>10.068709510186448</v>
      </c>
    </row>
    <row r="610" spans="1:9">
      <c r="A610" s="113">
        <v>5850</v>
      </c>
      <c r="B610" s="67">
        <v>16</v>
      </c>
      <c r="C610" s="67">
        <v>94080</v>
      </c>
      <c r="D610" s="67">
        <v>25.515000000000001</v>
      </c>
      <c r="E610" s="112">
        <f>I610*'IM CALIBRATION'!$Q$17</f>
        <v>5705.2718283030117</v>
      </c>
      <c r="F610" s="111">
        <f>(H610*'IM CALIBRATION'!$Q$32+'IM CALIBRATION'!$Q$33)*ABS(B610)*(1/'CCS figures 3b table 1 9a'!C610+1/'IM CALIBRATION'!$D$5)^0.5</f>
        <v>5755.9120547456232</v>
      </c>
      <c r="G610" t="s">
        <v>126</v>
      </c>
      <c r="H610" s="56">
        <f>D610-0.001*'IM CALIBRATION'!$D$4*A610^0.5</f>
        <v>25.39491809045489</v>
      </c>
      <c r="I610" s="56">
        <f>H610^'IM CALIBRATION'!$Q$15*ABS(B610)*(1/'CCS figures 3b table 1 9a'!C610+1/'IM CALIBRATION'!$D$5)^0.5</f>
        <v>10.095735836405774</v>
      </c>
    </row>
    <row r="611" spans="1:9">
      <c r="A611" s="113">
        <v>5850</v>
      </c>
      <c r="B611" s="67">
        <v>16</v>
      </c>
      <c r="C611" s="67">
        <v>94080</v>
      </c>
      <c r="D611" s="67">
        <v>25.696999999999999</v>
      </c>
      <c r="E611" s="112">
        <f>I611*'IM CALIBRATION'!$Q$17</f>
        <v>5720.4763530328755</v>
      </c>
      <c r="F611" s="111">
        <f>(H611*'IM CALIBRATION'!$Q$32+'IM CALIBRATION'!$Q$33)*ABS(B611)*(1/'CCS figures 3b table 1 9a'!C611+1/'IM CALIBRATION'!$D$5)^0.5</f>
        <v>5774.709775259762</v>
      </c>
      <c r="G611" t="s">
        <v>126</v>
      </c>
      <c r="H611" s="56">
        <f>D611-0.001*'IM CALIBRATION'!$D$4*A611^0.5</f>
        <v>25.576918090454889</v>
      </c>
      <c r="I611" s="56">
        <f>H611^'IM CALIBRATION'!$Q$15*ABS(B611)*(1/'CCS figures 3b table 1 9a'!C611+1/'IM CALIBRATION'!$D$5)^0.5</f>
        <v>10.122640928715191</v>
      </c>
    </row>
    <row r="612" spans="1:9">
      <c r="A612" s="113">
        <v>5850</v>
      </c>
      <c r="B612" s="67">
        <v>16</v>
      </c>
      <c r="C612" s="67">
        <v>94080</v>
      </c>
      <c r="D612" s="67">
        <v>25.879000000000001</v>
      </c>
      <c r="E612" s="112">
        <f>I612*'IM CALIBRATION'!$Q$17</f>
        <v>5735.6131580007805</v>
      </c>
      <c r="F612" s="111">
        <f>(H612*'IM CALIBRATION'!$Q$32+'IM CALIBRATION'!$Q$33)*ABS(B612)*(1/'CCS figures 3b table 1 9a'!C612+1/'IM CALIBRATION'!$D$5)^0.5</f>
        <v>5793.5074957739007</v>
      </c>
      <c r="G612" t="s">
        <v>126</v>
      </c>
      <c r="H612" s="56">
        <f>D612-0.001*'IM CALIBRATION'!$D$4*A612^0.5</f>
        <v>25.758918090454891</v>
      </c>
      <c r="I612" s="56">
        <f>H612^'IM CALIBRATION'!$Q$15*ABS(B612)*(1/'CCS figures 3b table 1 9a'!C612+1/'IM CALIBRATION'!$D$5)^0.5</f>
        <v>10.14942618785132</v>
      </c>
    </row>
    <row r="613" spans="1:9">
      <c r="A613" s="113">
        <v>5850</v>
      </c>
      <c r="B613" s="67">
        <v>16</v>
      </c>
      <c r="C613" s="67">
        <v>94080</v>
      </c>
      <c r="D613" s="67">
        <v>26.062000000000001</v>
      </c>
      <c r="E613" s="112">
        <f>I613*'IM CALIBRATION'!$Q$17</f>
        <v>5750.7656380602202</v>
      </c>
      <c r="F613" s="111">
        <f>(H613*'IM CALIBRATION'!$Q$32+'IM CALIBRATION'!$Q$33)*ABS(B613)*(1/'CCS figures 3b table 1 9a'!C613+1/'IM CALIBRATION'!$D$5)^0.5</f>
        <v>5812.4085004666877</v>
      </c>
      <c r="G613" t="s">
        <v>126</v>
      </c>
      <c r="H613" s="56">
        <f>D613-0.001*'IM CALIBRATION'!$D$4*A613^0.5</f>
        <v>25.941918090454891</v>
      </c>
      <c r="I613" s="56">
        <f>H613^'IM CALIBRATION'!$Q$15*ABS(B613)*(1/'CCS figures 3b table 1 9a'!C613+1/'IM CALIBRATION'!$D$5)^0.5</f>
        <v>10.176239184768948</v>
      </c>
    </row>
    <row r="614" spans="1:9">
      <c r="A614" s="113">
        <v>5850</v>
      </c>
      <c r="B614" s="67">
        <v>16</v>
      </c>
      <c r="C614" s="67">
        <v>94080</v>
      </c>
      <c r="D614" s="67">
        <v>26.244</v>
      </c>
      <c r="E614" s="112">
        <f>I614*'IM CALIBRATION'!$Q$17</f>
        <v>5765.7689584212922</v>
      </c>
      <c r="F614" s="111">
        <f>(H614*'IM CALIBRATION'!$Q$32+'IM CALIBRATION'!$Q$33)*ABS(B614)*(1/'CCS figures 3b table 1 9a'!C614+1/'IM CALIBRATION'!$D$5)^0.5</f>
        <v>5831.2062209808255</v>
      </c>
      <c r="G614" t="s">
        <v>126</v>
      </c>
      <c r="H614" s="56">
        <f>D614-0.001*'IM CALIBRATION'!$D$4*A614^0.5</f>
        <v>26.12391809045489</v>
      </c>
      <c r="I614" s="56">
        <f>H614^'IM CALIBRATION'!$Q$15*ABS(B614)*(1/'CCS figures 3b table 1 9a'!C614+1/'IM CALIBRATION'!$D$5)^0.5</f>
        <v>10.202788236872465</v>
      </c>
    </row>
    <row r="615" spans="1:9">
      <c r="A615" s="113">
        <v>5850</v>
      </c>
      <c r="B615" s="67">
        <v>16</v>
      </c>
      <c r="C615" s="67">
        <v>94080</v>
      </c>
      <c r="D615" s="67">
        <v>26.425999999999998</v>
      </c>
      <c r="E615" s="112">
        <f>I615*'IM CALIBRATION'!$Q$17</f>
        <v>5780.7068513408803</v>
      </c>
      <c r="F615" s="111">
        <f>(H615*'IM CALIBRATION'!$Q$32+'IM CALIBRATION'!$Q$33)*ABS(B615)*(1/'CCS figures 3b table 1 9a'!C615+1/'IM CALIBRATION'!$D$5)^0.5</f>
        <v>5850.0039414949651</v>
      </c>
      <c r="G615" t="s">
        <v>126</v>
      </c>
      <c r="H615" s="56">
        <f>D615-0.001*'IM CALIBRATION'!$D$4*A615^0.5</f>
        <v>26.305918090454888</v>
      </c>
      <c r="I615" s="56">
        <f>H615^'IM CALIBRATION'!$Q$15*ABS(B615)*(1/'CCS figures 3b table 1 9a'!C615+1/'IM CALIBRATION'!$D$5)^0.5</f>
        <v>10.229221512167173</v>
      </c>
    </row>
    <row r="616" spans="1:9">
      <c r="A616" s="113">
        <v>5850</v>
      </c>
      <c r="B616" s="67">
        <v>16</v>
      </c>
      <c r="C616" s="67">
        <v>94080</v>
      </c>
      <c r="D616" s="67">
        <v>26.608000000000001</v>
      </c>
      <c r="E616" s="112">
        <f>I616*'IM CALIBRATION'!$Q$17</f>
        <v>5795.5800518632605</v>
      </c>
      <c r="F616" s="111">
        <f>(H616*'IM CALIBRATION'!$Q$32+'IM CALIBRATION'!$Q$33)*ABS(B616)*(1/'CCS figures 3b table 1 9a'!C616+1/'IM CALIBRATION'!$D$5)^0.5</f>
        <v>5868.8016620091039</v>
      </c>
      <c r="G616" t="s">
        <v>126</v>
      </c>
      <c r="H616" s="56">
        <f>D616-0.001*'IM CALIBRATION'!$D$4*A616^0.5</f>
        <v>26.48791809045489</v>
      </c>
      <c r="I616" s="56">
        <f>H616^'IM CALIBRATION'!$Q$15*ABS(B616)*(1/'CCS figures 3b table 1 9a'!C616+1/'IM CALIBRATION'!$D$5)^0.5</f>
        <v>10.255540311347072</v>
      </c>
    </row>
    <row r="617" spans="1:9">
      <c r="A617" s="113">
        <v>5850</v>
      </c>
      <c r="B617" s="67">
        <v>16</v>
      </c>
      <c r="C617" s="67">
        <v>94080</v>
      </c>
      <c r="D617" s="67">
        <v>26.791</v>
      </c>
      <c r="E617" s="112">
        <f>I617*'IM CALIBRATION'!$Q$17</f>
        <v>5810.4704757927539</v>
      </c>
      <c r="F617" s="111">
        <f>(H617*'IM CALIBRATION'!$Q$32+'IM CALIBRATION'!$Q$33)*ABS(B617)*(1/'CCS figures 3b table 1 9a'!C617+1/'IM CALIBRATION'!$D$5)^0.5</f>
        <v>5887.7026667018918</v>
      </c>
      <c r="G617" t="s">
        <v>126</v>
      </c>
      <c r="H617" s="56">
        <f>D617-0.001*'IM CALIBRATION'!$D$4*A617^0.5</f>
        <v>26.67091809045489</v>
      </c>
      <c r="I617" s="56">
        <f>H617^'IM CALIBRATION'!$Q$15*ABS(B617)*(1/'CCS figures 3b table 1 9a'!C617+1/'IM CALIBRATION'!$D$5)^0.5</f>
        <v>10.28188958812272</v>
      </c>
    </row>
    <row r="618" spans="1:9">
      <c r="A618" s="113">
        <v>5850</v>
      </c>
      <c r="B618" s="67">
        <v>16</v>
      </c>
      <c r="C618" s="67">
        <v>94080</v>
      </c>
      <c r="D618" s="67">
        <v>26.972999999999999</v>
      </c>
      <c r="E618" s="112">
        <f>I618*'IM CALIBRATION'!$Q$17</f>
        <v>5825.2160983594458</v>
      </c>
      <c r="F618" s="111">
        <f>(H618*'IM CALIBRATION'!$Q$32+'IM CALIBRATION'!$Q$33)*ABS(B618)*(1/'CCS figures 3b table 1 9a'!C618+1/'IM CALIBRATION'!$D$5)^0.5</f>
        <v>5906.5003872160287</v>
      </c>
      <c r="G618" t="s">
        <v>126</v>
      </c>
      <c r="H618" s="56">
        <f>D618-0.001*'IM CALIBRATION'!$D$4*A618^0.5</f>
        <v>26.852918090454889</v>
      </c>
      <c r="I618" s="56">
        <f>H618^'IM CALIBRATION'!$Q$15*ABS(B618)*(1/'CCS figures 3b table 1 9a'!C618+1/'IM CALIBRATION'!$D$5)^0.5</f>
        <v>10.307982632355627</v>
      </c>
    </row>
    <row r="619" spans="1:9">
      <c r="A619" s="113">
        <v>5850</v>
      </c>
      <c r="B619" s="67">
        <v>16</v>
      </c>
      <c r="C619" s="67">
        <v>94080</v>
      </c>
      <c r="D619" s="67">
        <v>27.155000000000001</v>
      </c>
      <c r="E619" s="112">
        <f>I619*'IM CALIBRATION'!$Q$17</f>
        <v>5839.8991593050787</v>
      </c>
      <c r="F619" s="111">
        <f>(H619*'IM CALIBRATION'!$Q$32+'IM CALIBRATION'!$Q$33)*ABS(B619)*(1/'CCS figures 3b table 1 9a'!C619+1/'IM CALIBRATION'!$D$5)^0.5</f>
        <v>5925.2981077301674</v>
      </c>
      <c r="G619" t="s">
        <v>126</v>
      </c>
      <c r="H619" s="56">
        <f>D619-0.001*'IM CALIBRATION'!$D$4*A619^0.5</f>
        <v>27.034918090454891</v>
      </c>
      <c r="I619" s="56">
        <f>H619^'IM CALIBRATION'!$Q$15*ABS(B619)*(1/'CCS figures 3b table 1 9a'!C619+1/'IM CALIBRATION'!$D$5)^0.5</f>
        <v>10.333964970978228</v>
      </c>
    </row>
    <row r="620" spans="1:9">
      <c r="A620" s="113">
        <v>5850</v>
      </c>
      <c r="B620" s="67">
        <v>16</v>
      </c>
      <c r="C620" s="67">
        <v>94080</v>
      </c>
      <c r="D620" s="67">
        <v>27.337</v>
      </c>
      <c r="E620" s="112">
        <f>I620*'IM CALIBRATION'!$Q$17</f>
        <v>5854.5203425649051</v>
      </c>
      <c r="F620" s="111">
        <f>(H620*'IM CALIBRATION'!$Q$32+'IM CALIBRATION'!$Q$33)*ABS(B620)*(1/'CCS figures 3b table 1 9a'!C620+1/'IM CALIBRATION'!$D$5)^0.5</f>
        <v>5944.0958282443062</v>
      </c>
      <c r="G620" t="s">
        <v>126</v>
      </c>
      <c r="H620" s="56">
        <f>D620-0.001*'IM CALIBRATION'!$D$4*A620^0.5</f>
        <v>27.21691809045489</v>
      </c>
      <c r="I620" s="56">
        <f>H620^'IM CALIBRATION'!$Q$15*ABS(B620)*(1/'CCS figures 3b table 1 9a'!C620+1/'IM CALIBRATION'!$D$5)^0.5</f>
        <v>10.359837814244802</v>
      </c>
    </row>
    <row r="621" spans="1:9">
      <c r="A621" s="113">
        <v>5850</v>
      </c>
      <c r="B621" s="67">
        <v>16</v>
      </c>
      <c r="C621" s="67">
        <v>94080</v>
      </c>
      <c r="D621" s="67">
        <v>27.52</v>
      </c>
      <c r="E621" s="112">
        <f>I621*'IM CALIBRATION'!$Q$17</f>
        <v>5869.1601521125767</v>
      </c>
      <c r="F621" s="111">
        <f>(H621*'IM CALIBRATION'!$Q$32+'IM CALIBRATION'!$Q$33)*ABS(B621)*(1/'CCS figures 3b table 1 9a'!C621+1/'IM CALIBRATION'!$D$5)^0.5</f>
        <v>5962.996832937095</v>
      </c>
      <c r="G621" t="s">
        <v>126</v>
      </c>
      <c r="H621" s="56">
        <f>D621-0.001*'IM CALIBRATION'!$D$4*A621^0.5</f>
        <v>27.399918090454889</v>
      </c>
      <c r="I621" s="56">
        <f>H621^'IM CALIBRATION'!$Q$15*ABS(B621)*(1/'CCS figures 3b table 1 9a'!C621+1/'IM CALIBRATION'!$D$5)^0.5</f>
        <v>10.385743617567858</v>
      </c>
    </row>
    <row r="622" spans="1:9">
      <c r="A622" s="113">
        <v>5850</v>
      </c>
      <c r="B622" s="67">
        <v>16</v>
      </c>
      <c r="C622" s="67">
        <v>94080</v>
      </c>
      <c r="D622" s="67">
        <v>27.702000000000002</v>
      </c>
      <c r="E622" s="112">
        <f>I622*'IM CALIBRATION'!$Q$17</f>
        <v>5883.6592532656723</v>
      </c>
      <c r="F622" s="111">
        <f>(H622*'IM CALIBRATION'!$Q$32+'IM CALIBRATION'!$Q$33)*ABS(B622)*(1/'CCS figures 3b table 1 9a'!C622+1/'IM CALIBRATION'!$D$5)^0.5</f>
        <v>5981.7945534512328</v>
      </c>
      <c r="G622" t="s">
        <v>126</v>
      </c>
      <c r="H622" s="56">
        <f>D622-0.001*'IM CALIBRATION'!$D$4*A622^0.5</f>
        <v>27.581918090454892</v>
      </c>
      <c r="I622" s="56">
        <f>H622^'IM CALIBRATION'!$Q$15*ABS(B622)*(1/'CCS figures 3b table 1 9a'!C622+1/'IM CALIBRATION'!$D$5)^0.5</f>
        <v>10.411400431040059</v>
      </c>
    </row>
    <row r="623" spans="1:9">
      <c r="A623" s="113">
        <v>5850</v>
      </c>
      <c r="B623" s="67">
        <v>16</v>
      </c>
      <c r="C623" s="67">
        <v>94080</v>
      </c>
      <c r="D623" s="67">
        <v>27.884</v>
      </c>
      <c r="E623" s="112">
        <f>I623*'IM CALIBRATION'!$Q$17</f>
        <v>5898.0984612708171</v>
      </c>
      <c r="F623" s="111">
        <f>(H623*'IM CALIBRATION'!$Q$32+'IM CALIBRATION'!$Q$33)*ABS(B623)*(1/'CCS figures 3b table 1 9a'!C623+1/'IM CALIBRATION'!$D$5)^0.5</f>
        <v>6000.5922739653706</v>
      </c>
      <c r="G623" t="s">
        <v>126</v>
      </c>
      <c r="H623" s="56">
        <f>D623-0.001*'IM CALIBRATION'!$D$4*A623^0.5</f>
        <v>27.76391809045489</v>
      </c>
      <c r="I623" s="56">
        <f>H623^'IM CALIBRATION'!$Q$15*ABS(B623)*(1/'CCS figures 3b table 1 9a'!C623+1/'IM CALIBRATION'!$D$5)^0.5</f>
        <v>10.436951260885483</v>
      </c>
    </row>
    <row r="624" spans="1:9">
      <c r="A624" s="113">
        <v>5850</v>
      </c>
      <c r="B624" s="67">
        <v>16</v>
      </c>
      <c r="C624" s="67">
        <v>94080</v>
      </c>
      <c r="D624" s="67">
        <v>28.065999999999999</v>
      </c>
      <c r="E624" s="112">
        <f>I624*'IM CALIBRATION'!$Q$17</f>
        <v>5912.4784137336637</v>
      </c>
      <c r="F624" s="111">
        <f>(H624*'IM CALIBRATION'!$Q$32+'IM CALIBRATION'!$Q$33)*ABS(B624)*(1/'CCS figures 3b table 1 9a'!C624+1/'IM CALIBRATION'!$D$5)^0.5</f>
        <v>6019.3899944795094</v>
      </c>
      <c r="G624" t="s">
        <v>126</v>
      </c>
      <c r="H624" s="56">
        <f>D624-0.001*'IM CALIBRATION'!$D$4*A624^0.5</f>
        <v>27.945918090454889</v>
      </c>
      <c r="I624" s="56">
        <f>H624^'IM CALIBRATION'!$Q$15*ABS(B624)*(1/'CCS figures 3b table 1 9a'!C624+1/'IM CALIBRATION'!$D$5)^0.5</f>
        <v>10.462397235376089</v>
      </c>
    </row>
    <row r="625" spans="1:9">
      <c r="A625" s="113">
        <v>5850</v>
      </c>
      <c r="B625" s="67">
        <v>16</v>
      </c>
      <c r="C625" s="67">
        <v>94080</v>
      </c>
      <c r="D625" s="67">
        <v>28.248999999999999</v>
      </c>
      <c r="E625" s="112">
        <f>I625*'IM CALIBRATION'!$Q$17</f>
        <v>5926.8782651528372</v>
      </c>
      <c r="F625" s="111">
        <f>(H625*'IM CALIBRATION'!$Q$32+'IM CALIBRATION'!$Q$33)*ABS(B625)*(1/'CCS figures 3b table 1 9a'!C625+1/'IM CALIBRATION'!$D$5)^0.5</f>
        <v>6038.2909991722972</v>
      </c>
      <c r="G625" t="s">
        <v>126</v>
      </c>
      <c r="H625" s="56">
        <f>D625-0.001*'IM CALIBRATION'!$D$4*A625^0.5</f>
        <v>28.128918090454889</v>
      </c>
      <c r="I625" s="56">
        <f>H625^'IM CALIBRATION'!$Q$15*ABS(B625)*(1/'CCS figures 3b table 1 9a'!C625+1/'IM CALIBRATION'!$D$5)^0.5</f>
        <v>10.487878421967457</v>
      </c>
    </row>
    <row r="626" spans="1:9">
      <c r="A626" s="113">
        <v>5850</v>
      </c>
      <c r="B626" s="67">
        <v>16</v>
      </c>
      <c r="C626" s="67">
        <v>94080</v>
      </c>
      <c r="D626" s="67">
        <v>28.431000000000001</v>
      </c>
      <c r="E626" s="112">
        <f>I626*'IM CALIBRATION'!$Q$17</f>
        <v>5941.1412589832998</v>
      </c>
      <c r="F626" s="111">
        <f>(H626*'IM CALIBRATION'!$Q$32+'IM CALIBRATION'!$Q$33)*ABS(B626)*(1/'CCS figures 3b table 1 9a'!C626+1/'IM CALIBRATION'!$D$5)^0.5</f>
        <v>6057.088719686436</v>
      </c>
      <c r="G626" t="s">
        <v>126</v>
      </c>
      <c r="H626" s="56">
        <f>D626-0.001*'IM CALIBRATION'!$D$4*A626^0.5</f>
        <v>28.310918090454891</v>
      </c>
      <c r="I626" s="56">
        <f>H626^'IM CALIBRATION'!$Q$15*ABS(B626)*(1/'CCS figures 3b table 1 9a'!C626+1/'IM CALIBRATION'!$D$5)^0.5</f>
        <v>10.513117432882643</v>
      </c>
    </row>
    <row r="627" spans="1:9">
      <c r="A627" s="113">
        <v>5850</v>
      </c>
      <c r="B627" s="67">
        <v>16</v>
      </c>
      <c r="C627" s="67">
        <v>94080</v>
      </c>
      <c r="D627" s="67">
        <v>28.613</v>
      </c>
      <c r="E627" s="112">
        <f>I627*'IM CALIBRATION'!$Q$17</f>
        <v>5955.3468490742271</v>
      </c>
      <c r="F627" s="111">
        <f>(H627*'IM CALIBRATION'!$Q$32+'IM CALIBRATION'!$Q$33)*ABS(B627)*(1/'CCS figures 3b table 1 9a'!C627+1/'IM CALIBRATION'!$D$5)^0.5</f>
        <v>6075.8864402005738</v>
      </c>
      <c r="G627" t="s">
        <v>126</v>
      </c>
      <c r="H627" s="56">
        <f>D627-0.001*'IM CALIBRATION'!$D$4*A627^0.5</f>
        <v>28.492918090454889</v>
      </c>
      <c r="I627" s="56">
        <f>H627^'IM CALIBRATION'!$Q$15*ABS(B627)*(1/'CCS figures 3b table 1 9a'!C627+1/'IM CALIBRATION'!$D$5)^0.5</f>
        <v>10.538254865291524</v>
      </c>
    </row>
    <row r="628" spans="1:9">
      <c r="A628" s="113">
        <v>5850</v>
      </c>
      <c r="B628" s="67">
        <v>16</v>
      </c>
      <c r="C628" s="67">
        <v>94080</v>
      </c>
      <c r="D628" s="67">
        <v>28.795000000000002</v>
      </c>
      <c r="E628" s="112">
        <f>I628*'IM CALIBRATION'!$Q$17</f>
        <v>5969.4956309253148</v>
      </c>
      <c r="F628" s="111">
        <f>(H628*'IM CALIBRATION'!$Q$32+'IM CALIBRATION'!$Q$33)*ABS(B628)*(1/'CCS figures 3b table 1 9a'!C628+1/'IM CALIBRATION'!$D$5)^0.5</f>
        <v>6094.6841607147126</v>
      </c>
      <c r="G628" t="s">
        <v>126</v>
      </c>
      <c r="H628" s="56">
        <f>D628-0.001*'IM CALIBRATION'!$D$4*A628^0.5</f>
        <v>28.674918090454891</v>
      </c>
      <c r="I628" s="56">
        <f>H628^'IM CALIBRATION'!$Q$15*ABS(B628)*(1/'CCS figures 3b table 1 9a'!C628+1/'IM CALIBRATION'!$D$5)^0.5</f>
        <v>10.563291772957674</v>
      </c>
    </row>
    <row r="629" spans="1:9">
      <c r="A629" s="113">
        <v>5850</v>
      </c>
      <c r="B629" s="67">
        <v>16</v>
      </c>
      <c r="C629" s="67">
        <v>94080</v>
      </c>
      <c r="D629" s="67">
        <v>28.978000000000002</v>
      </c>
      <c r="E629" s="112">
        <f>I629*'IM CALIBRATION'!$Q$17</f>
        <v>5983.6654675308437</v>
      </c>
      <c r="F629" s="111">
        <f>(H629*'IM CALIBRATION'!$Q$32+'IM CALIBRATION'!$Q$33)*ABS(B629)*(1/'CCS figures 3b table 1 9a'!C629+1/'IM CALIBRATION'!$D$5)^0.5</f>
        <v>6113.5851654075004</v>
      </c>
      <c r="G629" t="s">
        <v>126</v>
      </c>
      <c r="H629" s="56">
        <f>D629-0.001*'IM CALIBRATION'!$D$4*A629^0.5</f>
        <v>28.857918090454891</v>
      </c>
      <c r="I629" s="56">
        <f>H629^'IM CALIBRATION'!$Q$15*ABS(B629)*(1/'CCS figures 3b table 1 9a'!C629+1/'IM CALIBRATION'!$D$5)^0.5</f>
        <v>10.588365937961484</v>
      </c>
    </row>
    <row r="630" spans="1:9">
      <c r="A630" s="113">
        <v>5850</v>
      </c>
      <c r="B630" s="67">
        <v>16</v>
      </c>
      <c r="C630" s="67">
        <v>94080</v>
      </c>
      <c r="D630" s="67">
        <v>29.16</v>
      </c>
      <c r="E630" s="112">
        <f>I630*'IM CALIBRATION'!$Q$17</f>
        <v>5997.7020758066046</v>
      </c>
      <c r="F630" s="111">
        <f>(H630*'IM CALIBRATION'!$Q$32+'IM CALIBRATION'!$Q$33)*ABS(B630)*(1/'CCS figures 3b table 1 9a'!C630+1/'IM CALIBRATION'!$D$5)^0.5</f>
        <v>6132.3828859216392</v>
      </c>
      <c r="G630" t="s">
        <v>126</v>
      </c>
      <c r="H630" s="56">
        <f>D630-0.001*'IM CALIBRATION'!$D$4*A630^0.5</f>
        <v>29.03991809045489</v>
      </c>
      <c r="I630" s="56">
        <f>H630^'IM CALIBRATION'!$Q$15*ABS(B630)*(1/'CCS figures 3b table 1 9a'!C630+1/'IM CALIBRATION'!$D$5)^0.5</f>
        <v>10.613204349426505</v>
      </c>
    </row>
    <row r="631" spans="1:9">
      <c r="A631" s="113">
        <v>5850</v>
      </c>
      <c r="B631" s="67">
        <v>16</v>
      </c>
      <c r="C631" s="67">
        <v>94080</v>
      </c>
      <c r="D631" s="67">
        <v>29.341999999999999</v>
      </c>
      <c r="E631" s="112">
        <f>I631*'IM CALIBRATION'!$Q$17</f>
        <v>6011.6836068623616</v>
      </c>
      <c r="F631" s="111">
        <f>(H631*'IM CALIBRATION'!$Q$32+'IM CALIBRATION'!$Q$33)*ABS(B631)*(1/'CCS figures 3b table 1 9a'!C631+1/'IM CALIBRATION'!$D$5)^0.5</f>
        <v>6151.180606435777</v>
      </c>
      <c r="G631" t="s">
        <v>126</v>
      </c>
      <c r="H631" s="56">
        <f>D631-0.001*'IM CALIBRATION'!$D$4*A631^0.5</f>
        <v>29.221918090454889</v>
      </c>
      <c r="I631" s="56">
        <f>H631^'IM CALIBRATION'!$Q$15*ABS(B631)*(1/'CCS figures 3b table 1 9a'!C631+1/'IM CALIBRATION'!$D$5)^0.5</f>
        <v>10.637945299266473</v>
      </c>
    </row>
    <row r="632" spans="1:9">
      <c r="A632" s="113">
        <v>5850</v>
      </c>
      <c r="B632" s="67">
        <v>16</v>
      </c>
      <c r="C632" s="67">
        <v>94080</v>
      </c>
      <c r="D632" s="67">
        <v>29.524000000000001</v>
      </c>
      <c r="E632" s="112">
        <f>I632*'IM CALIBRATION'!$Q$17</f>
        <v>6025.6106178363725</v>
      </c>
      <c r="F632" s="111">
        <f>(H632*'IM CALIBRATION'!$Q$32+'IM CALIBRATION'!$Q$33)*ABS(B632)*(1/'CCS figures 3b table 1 9a'!C632+1/'IM CALIBRATION'!$D$5)^0.5</f>
        <v>6169.9783269499158</v>
      </c>
      <c r="G632" t="s">
        <v>126</v>
      </c>
      <c r="H632" s="56">
        <f>D632-0.001*'IM CALIBRATION'!$D$4*A632^0.5</f>
        <v>29.403918090454891</v>
      </c>
      <c r="I632" s="56">
        <f>H632^'IM CALIBRATION'!$Q$15*ABS(B632)*(1/'CCS figures 3b table 1 9a'!C632+1/'IM CALIBRATION'!$D$5)^0.5</f>
        <v>10.662589773362663</v>
      </c>
    </row>
    <row r="633" spans="1:9">
      <c r="A633" s="113">
        <v>5850</v>
      </c>
      <c r="B633" s="67">
        <v>16</v>
      </c>
      <c r="C633" s="67">
        <v>94080</v>
      </c>
      <c r="D633" s="67">
        <v>29.707000000000001</v>
      </c>
      <c r="E633" s="112">
        <f>I633*'IM CALIBRATION'!$Q$17</f>
        <v>6039.5597342234105</v>
      </c>
      <c r="F633" s="111">
        <f>(H633*'IM CALIBRATION'!$Q$32+'IM CALIBRATION'!$Q$33)*ABS(B633)*(1/'CCS figures 3b table 1 9a'!C633+1/'IM CALIBRATION'!$D$5)^0.5</f>
        <v>6188.8793316427036</v>
      </c>
      <c r="G633" t="s">
        <v>126</v>
      </c>
      <c r="H633" s="56">
        <f>D633-0.001*'IM CALIBRATION'!$D$4*A633^0.5</f>
        <v>29.586918090454891</v>
      </c>
      <c r="I633" s="56">
        <f>H633^'IM CALIBRATION'!$Q$15*ABS(B633)*(1/'CCS figures 3b table 1 9a'!C633+1/'IM CALIBRATION'!$D$5)^0.5</f>
        <v>10.68727336398427</v>
      </c>
    </row>
    <row r="634" spans="1:9">
      <c r="A634" s="113">
        <v>5850</v>
      </c>
      <c r="B634" s="67">
        <v>16</v>
      </c>
      <c r="C634" s="67">
        <v>94080</v>
      </c>
      <c r="D634" s="67">
        <v>29.888999999999999</v>
      </c>
      <c r="E634" s="112">
        <f>I634*'IM CALIBRATION'!$Q$17</f>
        <v>6053.3790483658086</v>
      </c>
      <c r="F634" s="111">
        <f>(H634*'IM CALIBRATION'!$Q$32+'IM CALIBRATION'!$Q$33)*ABS(B634)*(1/'CCS figures 3b table 1 9a'!C634+1/'IM CALIBRATION'!$D$5)^0.5</f>
        <v>6207.6770521568424</v>
      </c>
      <c r="G634" t="s">
        <v>126</v>
      </c>
      <c r="H634" s="56">
        <f>D634-0.001*'IM CALIBRATION'!$D$4*A634^0.5</f>
        <v>29.768918090454889</v>
      </c>
      <c r="I634" s="56">
        <f>H634^'IM CALIBRATION'!$Q$15*ABS(B634)*(1/'CCS figures 3b table 1 9a'!C634+1/'IM CALIBRATION'!$D$5)^0.5</f>
        <v>10.711727263679258</v>
      </c>
    </row>
    <row r="635" spans="1:9">
      <c r="A635" s="113">
        <v>5850</v>
      </c>
      <c r="B635" s="67">
        <v>16</v>
      </c>
      <c r="C635" s="67">
        <v>94080</v>
      </c>
      <c r="D635" s="67">
        <v>30.071000000000002</v>
      </c>
      <c r="E635" s="112">
        <f>I635*'IM CALIBRATION'!$Q$17</f>
        <v>6067.1454632759242</v>
      </c>
      <c r="F635" s="111">
        <f>(H635*'IM CALIBRATION'!$Q$32+'IM CALIBRATION'!$Q$33)*ABS(B635)*(1/'CCS figures 3b table 1 9a'!C635+1/'IM CALIBRATION'!$D$5)^0.5</f>
        <v>6226.4747726709811</v>
      </c>
      <c r="G635" t="s">
        <v>126</v>
      </c>
      <c r="H635" s="56">
        <f>D635-0.001*'IM CALIBRATION'!$D$4*A635^0.5</f>
        <v>29.950918090454891</v>
      </c>
      <c r="I635" s="56">
        <f>H635^'IM CALIBRATION'!$Q$15*ABS(B635)*(1/'CCS figures 3b table 1 9a'!C635+1/'IM CALIBRATION'!$D$5)^0.5</f>
        <v>10.736087555796701</v>
      </c>
    </row>
    <row r="636" spans="1:9">
      <c r="A636" s="113">
        <v>5850</v>
      </c>
      <c r="B636" s="67">
        <v>16</v>
      </c>
      <c r="C636" s="67">
        <v>94080</v>
      </c>
      <c r="D636" s="67">
        <v>30.253</v>
      </c>
      <c r="E636" s="112">
        <f>I636*'IM CALIBRATION'!$Q$17</f>
        <v>6080.8595010604777</v>
      </c>
      <c r="F636" s="111">
        <f>(H636*'IM CALIBRATION'!$Q$32+'IM CALIBRATION'!$Q$33)*ABS(B636)*(1/'CCS figures 3b table 1 9a'!C636+1/'IM CALIBRATION'!$D$5)^0.5</f>
        <v>6245.2724931851189</v>
      </c>
      <c r="G636" t="s">
        <v>126</v>
      </c>
      <c r="H636" s="56">
        <f>D636-0.001*'IM CALIBRATION'!$D$4*A636^0.5</f>
        <v>30.13291809045489</v>
      </c>
      <c r="I636" s="56">
        <f>H636^'IM CALIBRATION'!$Q$15*ABS(B636)*(1/'CCS figures 3b table 1 9a'!C636+1/'IM CALIBRATION'!$D$5)^0.5</f>
        <v>10.760355164227994</v>
      </c>
    </row>
    <row r="637" spans="1:9">
      <c r="A637" s="113">
        <v>5850</v>
      </c>
      <c r="B637" s="67">
        <v>16</v>
      </c>
      <c r="C637" s="67">
        <v>94080</v>
      </c>
      <c r="D637" s="67">
        <v>30.436</v>
      </c>
      <c r="E637" s="112">
        <f>I637*'IM CALIBRATION'!$Q$17</f>
        <v>6094.5966001225725</v>
      </c>
      <c r="F637" s="111">
        <f>(H637*'IM CALIBRATION'!$Q$32+'IM CALIBRATION'!$Q$33)*ABS(B637)*(1/'CCS figures 3b table 1 9a'!C637+1/'IM CALIBRATION'!$D$5)^0.5</f>
        <v>6264.1734978779068</v>
      </c>
      <c r="G637" t="s">
        <v>126</v>
      </c>
      <c r="H637" s="56">
        <f>D637-0.001*'IM CALIBRATION'!$D$4*A637^0.5</f>
        <v>30.31591809045489</v>
      </c>
      <c r="I637" s="56">
        <f>H637^'IM CALIBRATION'!$Q$15*ABS(B637)*(1/'CCS figures 3b table 1 9a'!C637+1/'IM CALIBRATION'!$D$5)^0.5</f>
        <v>10.784663580630074</v>
      </c>
    </row>
    <row r="638" spans="1:9">
      <c r="A638" s="113">
        <v>5850</v>
      </c>
      <c r="B638" s="67">
        <v>16</v>
      </c>
      <c r="C638" s="67">
        <v>94080</v>
      </c>
      <c r="D638" s="67">
        <v>30.617999999999999</v>
      </c>
      <c r="E638" s="112">
        <f>I638*'IM CALIBRATION'!$Q$17</f>
        <v>6108.2071362755005</v>
      </c>
      <c r="F638" s="111">
        <f>(H638*'IM CALIBRATION'!$Q$32+'IM CALIBRATION'!$Q$33)*ABS(B638)*(1/'CCS figures 3b table 1 9a'!C638+1/'IM CALIBRATION'!$D$5)^0.5</f>
        <v>6282.9712183920456</v>
      </c>
      <c r="G638" t="s">
        <v>126</v>
      </c>
      <c r="H638" s="56">
        <f>D638-0.001*'IM CALIBRATION'!$D$4*A638^0.5</f>
        <v>30.497918090454888</v>
      </c>
      <c r="I638" s="56">
        <f>H638^'IM CALIBRATION'!$Q$15*ABS(B638)*(1/'CCS figures 3b table 1 9a'!C638+1/'IM CALIBRATION'!$D$5)^0.5</f>
        <v>10.808748038255764</v>
      </c>
    </row>
    <row r="639" spans="1:9">
      <c r="A639" s="113">
        <v>5850</v>
      </c>
      <c r="B639" s="67">
        <v>16</v>
      </c>
      <c r="C639" s="67">
        <v>94080</v>
      </c>
      <c r="D639" s="67">
        <v>30.8</v>
      </c>
      <c r="E639" s="112">
        <f>I639*'IM CALIBRATION'!$Q$17</f>
        <v>6121.7668154331532</v>
      </c>
      <c r="F639" s="111">
        <f>(H639*'IM CALIBRATION'!$Q$32+'IM CALIBRATION'!$Q$33)*ABS(B639)*(1/'CCS figures 3b table 1 9a'!C639+1/'IM CALIBRATION'!$D$5)^0.5</f>
        <v>6301.7689389061834</v>
      </c>
      <c r="G639" t="s">
        <v>126</v>
      </c>
      <c r="H639" s="56">
        <f>D639-0.001*'IM CALIBRATION'!$D$4*A639^0.5</f>
        <v>30.67991809045489</v>
      </c>
      <c r="I639" s="56">
        <f>H639^'IM CALIBRATION'!$Q$15*ABS(B639)*(1/'CCS figures 3b table 1 9a'!C639+1/'IM CALIBRATION'!$D$5)^0.5</f>
        <v>10.832742502134412</v>
      </c>
    </row>
    <row r="640" spans="1:9">
      <c r="A640" s="113">
        <v>5850</v>
      </c>
      <c r="B640" s="67">
        <v>16</v>
      </c>
      <c r="C640" s="67">
        <v>94080</v>
      </c>
      <c r="D640" s="67">
        <v>30.983000000000001</v>
      </c>
      <c r="E640" s="112">
        <f>I640*'IM CALIBRATION'!$Q$17</f>
        <v>6135.3502163940266</v>
      </c>
      <c r="F640" s="111">
        <f>(H640*'IM CALIBRATION'!$Q$32+'IM CALIBRATION'!$Q$33)*ABS(B640)*(1/'CCS figures 3b table 1 9a'!C640+1/'IM CALIBRATION'!$D$5)^0.5</f>
        <v>6320.6699435989722</v>
      </c>
      <c r="G640" t="s">
        <v>126</v>
      </c>
      <c r="H640" s="56">
        <f>D640-0.001*'IM CALIBRATION'!$D$4*A640^0.5</f>
        <v>30.86291809045489</v>
      </c>
      <c r="I640" s="56">
        <f>H640^'IM CALIBRATION'!$Q$15*ABS(B640)*(1/'CCS figures 3b table 1 9a'!C640+1/'IM CALIBRATION'!$D$5)^0.5</f>
        <v>10.856778942813829</v>
      </c>
    </row>
    <row r="641" spans="1:9">
      <c r="A641" s="113">
        <v>5850</v>
      </c>
      <c r="B641" s="67">
        <v>16</v>
      </c>
      <c r="C641" s="67">
        <v>94080</v>
      </c>
      <c r="D641" s="67">
        <v>31.164999999999999</v>
      </c>
      <c r="E641" s="112">
        <f>I641*'IM CALIBRATION'!$Q$17</f>
        <v>6148.8093713457383</v>
      </c>
      <c r="F641" s="111">
        <f>(H641*'IM CALIBRATION'!$Q$32+'IM CALIBRATION'!$Q$33)*ABS(B641)*(1/'CCS figures 3b table 1 9a'!C641+1/'IM CALIBRATION'!$D$5)^0.5</f>
        <v>6339.46766411311</v>
      </c>
      <c r="G641" t="s">
        <v>126</v>
      </c>
      <c r="H641" s="56">
        <f>D641-0.001*'IM CALIBRATION'!$D$4*A641^0.5</f>
        <v>31.044918090454889</v>
      </c>
      <c r="I641" s="56">
        <f>H641^'IM CALIBRATION'!$Q$15*ABS(B641)*(1/'CCS figures 3b table 1 9a'!C641+1/'IM CALIBRATION'!$D$5)^0.5</f>
        <v>10.88059552457592</v>
      </c>
    </row>
    <row r="642" spans="1:9">
      <c r="A642" s="113">
        <v>5850</v>
      </c>
      <c r="B642" s="67">
        <v>16</v>
      </c>
      <c r="C642" s="67">
        <v>94080</v>
      </c>
      <c r="D642" s="67">
        <v>31.347000000000001</v>
      </c>
      <c r="E642" s="112">
        <f>I642*'IM CALIBRATION'!$Q$17</f>
        <v>6162.2191194516399</v>
      </c>
      <c r="F642" s="111">
        <f>(H642*'IM CALIBRATION'!$Q$32+'IM CALIBRATION'!$Q$33)*ABS(B642)*(1/'CCS figures 3b table 1 9a'!C642+1/'IM CALIBRATION'!$D$5)^0.5</f>
        <v>6358.2653846272487</v>
      </c>
      <c r="G642" t="s">
        <v>126</v>
      </c>
      <c r="H642" s="56">
        <f>D642-0.001*'IM CALIBRATION'!$D$4*A642^0.5</f>
        <v>31.226918090454891</v>
      </c>
      <c r="I642" s="56">
        <f>H642^'IM CALIBRATION'!$Q$15*ABS(B642)*(1/'CCS figures 3b table 1 9a'!C642+1/'IM CALIBRATION'!$D$5)^0.5</f>
        <v>10.904324678695856</v>
      </c>
    </row>
    <row r="643" spans="1:9">
      <c r="A643" s="113">
        <v>5850</v>
      </c>
      <c r="B643" s="67">
        <v>16</v>
      </c>
      <c r="C643" s="67">
        <v>94080</v>
      </c>
      <c r="D643" s="67">
        <v>31.529</v>
      </c>
      <c r="E643" s="112">
        <f>I643*'IM CALIBRATION'!$Q$17</f>
        <v>6175.579928459194</v>
      </c>
      <c r="F643" s="111">
        <f>(H643*'IM CALIBRATION'!$Q$32+'IM CALIBRATION'!$Q$33)*ABS(B643)*(1/'CCS figures 3b table 1 9a'!C643+1/'IM CALIBRATION'!$D$5)^0.5</f>
        <v>6377.0631051413875</v>
      </c>
      <c r="G643" t="s">
        <v>126</v>
      </c>
      <c r="H643" s="56">
        <f>D643-0.001*'IM CALIBRATION'!$D$4*A643^0.5</f>
        <v>31.40891809045489</v>
      </c>
      <c r="I643" s="56">
        <f>H643^'IM CALIBRATION'!$Q$15*ABS(B643)*(1/'CCS figures 3b table 1 9a'!C643+1/'IM CALIBRATION'!$D$5)^0.5</f>
        <v>10.927967232873867</v>
      </c>
    </row>
    <row r="644" spans="1:9">
      <c r="A644" s="113">
        <v>5850</v>
      </c>
      <c r="B644" s="67">
        <v>16</v>
      </c>
      <c r="C644" s="67">
        <v>94080</v>
      </c>
      <c r="D644" s="67">
        <v>31.712</v>
      </c>
      <c r="E644" s="112">
        <f>I644*'IM CALIBRATION'!$Q$17</f>
        <v>6188.9652706075894</v>
      </c>
      <c r="F644" s="111">
        <f>(H644*'IM CALIBRATION'!$Q$32+'IM CALIBRATION'!$Q$33)*ABS(B644)*(1/'CCS figures 3b table 1 9a'!C644+1/'IM CALIBRATION'!$D$5)^0.5</f>
        <v>6395.9641098341735</v>
      </c>
      <c r="G644" t="s">
        <v>126</v>
      </c>
      <c r="H644" s="56">
        <f>D644-0.001*'IM CALIBRATION'!$D$4*A644^0.5</f>
        <v>31.59191809045489</v>
      </c>
      <c r="I644" s="56">
        <f>H644^'IM CALIBRATION'!$Q$15*ABS(B644)*(1/'CCS figures 3b table 1 9a'!C644+1/'IM CALIBRATION'!$D$5)^0.5</f>
        <v>10.951653199551163</v>
      </c>
    </row>
    <row r="645" spans="1:9">
      <c r="A645" s="113">
        <v>5850</v>
      </c>
      <c r="B645" s="67">
        <v>16</v>
      </c>
      <c r="C645" s="67">
        <v>94080</v>
      </c>
      <c r="D645" s="67">
        <v>31.893999999999998</v>
      </c>
      <c r="E645" s="112">
        <f>I645*'IM CALIBRATION'!$Q$17</f>
        <v>6202.2293137444931</v>
      </c>
      <c r="F645" s="111">
        <f>(H645*'IM CALIBRATION'!$Q$32+'IM CALIBRATION'!$Q$33)*ABS(B645)*(1/'CCS figures 3b table 1 9a'!C645+1/'IM CALIBRATION'!$D$5)^0.5</f>
        <v>6414.7618303483132</v>
      </c>
      <c r="G645" t="s">
        <v>126</v>
      </c>
      <c r="H645" s="56">
        <f>D645-0.001*'IM CALIBRATION'!$D$4*A645^0.5</f>
        <v>31.773918090454888</v>
      </c>
      <c r="I645" s="56">
        <f>H645^'IM CALIBRATION'!$Q$15*ABS(B645)*(1/'CCS figures 3b table 1 9a'!C645+1/'IM CALIBRATION'!$D$5)^0.5</f>
        <v>10.975124522156436</v>
      </c>
    </row>
    <row r="646" spans="1:9">
      <c r="A646" s="113">
        <v>5850</v>
      </c>
      <c r="B646" s="67">
        <v>16</v>
      </c>
      <c r="C646" s="67">
        <v>94080</v>
      </c>
      <c r="D646" s="67">
        <v>32.076000000000001</v>
      </c>
      <c r="E646" s="112">
        <f>I646*'IM CALIBRATION'!$Q$17</f>
        <v>6215.4457814022062</v>
      </c>
      <c r="F646" s="111">
        <f>(H646*'IM CALIBRATION'!$Q$32+'IM CALIBRATION'!$Q$33)*ABS(B646)*(1/'CCS figures 3b table 1 9a'!C646+1/'IM CALIBRATION'!$D$5)^0.5</f>
        <v>6433.5595508624519</v>
      </c>
      <c r="G646" t="s">
        <v>126</v>
      </c>
      <c r="H646" s="56">
        <f>D646-0.001*'IM CALIBRATION'!$D$4*A646^0.5</f>
        <v>31.95591809045489</v>
      </c>
      <c r="I646" s="56">
        <f>H646^'IM CALIBRATION'!$Q$15*ABS(B646)*(1/'CCS figures 3b table 1 9a'!C646+1/'IM CALIBRATION'!$D$5)^0.5</f>
        <v>10.998511657805389</v>
      </c>
    </row>
    <row r="647" spans="1:9">
      <c r="A647" s="113">
        <v>5850</v>
      </c>
      <c r="B647" s="67">
        <v>16</v>
      </c>
      <c r="C647" s="67">
        <v>94080</v>
      </c>
      <c r="D647" s="67">
        <v>32.258000000000003</v>
      </c>
      <c r="E647" s="112">
        <f>I647*'IM CALIBRATION'!$Q$17</f>
        <v>6228.615113733239</v>
      </c>
      <c r="F647" s="111">
        <f>(H647*'IM CALIBRATION'!$Q$32+'IM CALIBRATION'!$Q$33)*ABS(B647)*(1/'CCS figures 3b table 1 9a'!C647+1/'IM CALIBRATION'!$D$5)^0.5</f>
        <v>6452.3572713765916</v>
      </c>
      <c r="G647" t="s">
        <v>126</v>
      </c>
      <c r="H647" s="56">
        <f>D647-0.001*'IM CALIBRATION'!$D$4*A647^0.5</f>
        <v>32.137918090454896</v>
      </c>
      <c r="I647" s="56">
        <f>H647^'IM CALIBRATION'!$Q$15*ABS(B647)*(1/'CCS figures 3b table 1 9a'!C647+1/'IM CALIBRATION'!$D$5)^0.5</f>
        <v>11.021815385367743</v>
      </c>
    </row>
    <row r="648" spans="1:9">
      <c r="A648" s="113">
        <v>5850</v>
      </c>
      <c r="B648" s="67">
        <v>16</v>
      </c>
      <c r="C648" s="67">
        <v>94080</v>
      </c>
      <c r="D648" s="67">
        <v>32.44</v>
      </c>
      <c r="E648" s="112">
        <f>I648*'IM CALIBRATION'!$Q$17</f>
        <v>6241.7377443527184</v>
      </c>
      <c r="F648" s="111">
        <f>(H648*'IM CALIBRATION'!$Q$32+'IM CALIBRATION'!$Q$33)*ABS(B648)*(1/'CCS figures 3b table 1 9a'!C648+1/'IM CALIBRATION'!$D$5)^0.5</f>
        <v>6471.1549918907294</v>
      </c>
      <c r="G648" t="s">
        <v>126</v>
      </c>
      <c r="H648" s="56">
        <f>D648-0.001*'IM CALIBRATION'!$D$4*A648^0.5</f>
        <v>32.319918090454891</v>
      </c>
      <c r="I648" s="56">
        <f>H648^'IM CALIBRATION'!$Q$15*ABS(B648)*(1/'CCS figures 3b table 1 9a'!C648+1/'IM CALIBRATION'!$D$5)^0.5</f>
        <v>11.045036472145023</v>
      </c>
    </row>
    <row r="649" spans="1:9">
      <c r="A649" s="113">
        <v>5850</v>
      </c>
      <c r="B649" s="67">
        <v>16</v>
      </c>
      <c r="C649" s="67">
        <v>94080</v>
      </c>
      <c r="D649" s="67">
        <v>32.622999999999998</v>
      </c>
      <c r="E649" s="112">
        <f>I649*'IM CALIBRATION'!$Q$17</f>
        <v>6254.8858215361561</v>
      </c>
      <c r="F649" s="111">
        <f>(H649*'IM CALIBRATION'!$Q$32+'IM CALIBRATION'!$Q$33)*ABS(B649)*(1/'CCS figures 3b table 1 9a'!C649+1/'IM CALIBRATION'!$D$5)^0.5</f>
        <v>6490.0559965835155</v>
      </c>
      <c r="G649" t="s">
        <v>126</v>
      </c>
      <c r="H649" s="56">
        <f>D649-0.001*'IM CALIBRATION'!$D$4*A649^0.5</f>
        <v>32.502918090454891</v>
      </c>
      <c r="I649" s="56">
        <f>H649^'IM CALIBRATION'!$Q$15*ABS(B649)*(1/'CCS figures 3b table 1 9a'!C649+1/'IM CALIBRATION'!$D$5)^0.5</f>
        <v>11.068302587764993</v>
      </c>
    </row>
    <row r="650" spans="1:9">
      <c r="A650" s="113">
        <v>5850</v>
      </c>
      <c r="B650" s="67">
        <v>16</v>
      </c>
      <c r="C650" s="67">
        <v>94080</v>
      </c>
      <c r="D650" s="67">
        <v>32.805</v>
      </c>
      <c r="E650" s="112">
        <f>I650*'IM CALIBRATION'!$Q$17</f>
        <v>6267.9160733001872</v>
      </c>
      <c r="F650" s="111">
        <f>(H650*'IM CALIBRATION'!$Q$32+'IM CALIBRATION'!$Q$33)*ABS(B650)*(1/'CCS figures 3b table 1 9a'!C650+1/'IM CALIBRATION'!$D$5)^0.5</f>
        <v>6508.853717097656</v>
      </c>
      <c r="G650" t="s">
        <v>126</v>
      </c>
      <c r="H650" s="56">
        <f>D650-0.001*'IM CALIBRATION'!$D$4*A650^0.5</f>
        <v>32.684918090454893</v>
      </c>
      <c r="I650" s="56">
        <f>H650^'IM CALIBRATION'!$Q$15*ABS(B650)*(1/'CCS figures 3b table 1 9a'!C650+1/'IM CALIBRATION'!$D$5)^0.5</f>
        <v>11.09136020599081</v>
      </c>
    </row>
    <row r="651" spans="1:9">
      <c r="A651" s="113">
        <v>5850</v>
      </c>
      <c r="B651" s="67">
        <v>16</v>
      </c>
      <c r="C651" s="67">
        <v>94080</v>
      </c>
      <c r="D651" s="67">
        <v>32.987000000000002</v>
      </c>
      <c r="E651" s="112">
        <f>I651*'IM CALIBRATION'!$Q$17</f>
        <v>6280.9008885519761</v>
      </c>
      <c r="F651" s="111">
        <f>(H651*'IM CALIBRATION'!$Q$32+'IM CALIBRATION'!$Q$33)*ABS(B651)*(1/'CCS figures 3b table 1 9a'!C651+1/'IM CALIBRATION'!$D$5)^0.5</f>
        <v>6527.6514376117939</v>
      </c>
      <c r="G651" t="s">
        <v>126</v>
      </c>
      <c r="H651" s="56">
        <f>D651-0.001*'IM CALIBRATION'!$D$4*A651^0.5</f>
        <v>32.866918090454895</v>
      </c>
      <c r="I651" s="56">
        <f>H651^'IM CALIBRATION'!$Q$15*ABS(B651)*(1/'CCS figures 3b table 1 9a'!C651+1/'IM CALIBRATION'!$D$5)^0.5</f>
        <v>11.114337422258801</v>
      </c>
    </row>
    <row r="652" spans="1:9">
      <c r="A652" s="113">
        <v>5850</v>
      </c>
      <c r="B652" s="67">
        <v>16</v>
      </c>
      <c r="C652" s="67">
        <v>94080</v>
      </c>
      <c r="D652" s="67">
        <v>33.168999999999997</v>
      </c>
      <c r="E652" s="112">
        <f>I652*'IM CALIBRATION'!$Q$17</f>
        <v>6293.8406760234393</v>
      </c>
      <c r="F652" s="111">
        <f>(H652*'IM CALIBRATION'!$Q$32+'IM CALIBRATION'!$Q$33)*ABS(B652)*(1/'CCS figures 3b table 1 9a'!C652+1/'IM CALIBRATION'!$D$5)^0.5</f>
        <v>6546.4491581259308</v>
      </c>
      <c r="G652" t="s">
        <v>126</v>
      </c>
      <c r="H652" s="56">
        <f>D652-0.001*'IM CALIBRATION'!$D$4*A652^0.5</f>
        <v>33.04891809045489</v>
      </c>
      <c r="I652" s="56">
        <f>H652^'IM CALIBRATION'!$Q$15*ABS(B652)*(1/'CCS figures 3b table 1 9a'!C652+1/'IM CALIBRATION'!$D$5)^0.5</f>
        <v>11.137234959838528</v>
      </c>
    </row>
    <row r="653" spans="1:9">
      <c r="A653" s="113">
        <v>5850</v>
      </c>
      <c r="B653" s="67">
        <v>16</v>
      </c>
      <c r="C653" s="67">
        <v>94080</v>
      </c>
      <c r="D653" s="67">
        <v>33.351999999999997</v>
      </c>
      <c r="E653" s="112">
        <f>I653*'IM CALIBRATION'!$Q$17</f>
        <v>6306.8065685503461</v>
      </c>
      <c r="F653" s="111">
        <f>(H653*'IM CALIBRATION'!$Q$32+'IM CALIBRATION'!$Q$33)*ABS(B653)*(1/'CCS figures 3b table 1 9a'!C653+1/'IM CALIBRATION'!$D$5)^0.5</f>
        <v>6565.3501628187205</v>
      </c>
      <c r="G653" t="s">
        <v>126</v>
      </c>
      <c r="H653" s="56">
        <f>D653-0.001*'IM CALIBRATION'!$D$4*A653^0.5</f>
        <v>33.23191809045489</v>
      </c>
      <c r="I653" s="56">
        <f>H653^'IM CALIBRATION'!$Q$15*ABS(B653)*(1/'CCS figures 3b table 1 9a'!C653+1/'IM CALIBRATION'!$D$5)^0.5</f>
        <v>11.16017869149133</v>
      </c>
    </row>
    <row r="654" spans="1:9">
      <c r="A654" s="113">
        <v>5850</v>
      </c>
      <c r="B654" s="67">
        <v>16</v>
      </c>
      <c r="C654" s="67">
        <v>94080</v>
      </c>
      <c r="D654" s="67">
        <v>33.533999999999999</v>
      </c>
      <c r="E654" s="112">
        <f>I654*'IM CALIBRATION'!$Q$17</f>
        <v>6319.657261235142</v>
      </c>
      <c r="F654" s="111">
        <f>(H654*'IM CALIBRATION'!$Q$32+'IM CALIBRATION'!$Q$33)*ABS(B654)*(1/'CCS figures 3b table 1 9a'!C654+1/'IM CALIBRATION'!$D$5)^0.5</f>
        <v>6584.1478833328574</v>
      </c>
      <c r="G654" t="s">
        <v>126</v>
      </c>
      <c r="H654" s="56">
        <f>D654-0.001*'IM CALIBRATION'!$D$4*A654^0.5</f>
        <v>33.413918090454892</v>
      </c>
      <c r="I654" s="56">
        <f>H654^'IM CALIBRATION'!$Q$15*ABS(B654)*(1/'CCS figures 3b table 1 9a'!C654+1/'IM CALIBRATION'!$D$5)^0.5</f>
        <v>11.182918571827431</v>
      </c>
    </row>
    <row r="655" spans="1:9">
      <c r="A655" s="113">
        <v>5850</v>
      </c>
      <c r="B655" s="67">
        <v>16</v>
      </c>
      <c r="C655" s="67">
        <v>94080</v>
      </c>
      <c r="D655" s="67">
        <v>33.716000000000001</v>
      </c>
      <c r="E655" s="112">
        <f>I655*'IM CALIBRATION'!$Q$17</f>
        <v>6332.4641195137829</v>
      </c>
      <c r="F655" s="111">
        <f>(H655*'IM CALIBRATION'!$Q$32+'IM CALIBRATION'!$Q$33)*ABS(B655)*(1/'CCS figures 3b table 1 9a'!C655+1/'IM CALIBRATION'!$D$5)^0.5</f>
        <v>6602.945603846998</v>
      </c>
      <c r="G655" t="s">
        <v>126</v>
      </c>
      <c r="H655" s="56">
        <f>D655-0.001*'IM CALIBRATION'!$D$4*A655^0.5</f>
        <v>33.595918090454894</v>
      </c>
      <c r="I655" s="56">
        <f>H655^'IM CALIBRATION'!$Q$15*ABS(B655)*(1/'CCS figures 3b table 1 9a'!C655+1/'IM CALIBRATION'!$D$5)^0.5</f>
        <v>11.205580885204688</v>
      </c>
    </row>
    <row r="656" spans="1:9">
      <c r="A656" s="113">
        <v>5850</v>
      </c>
      <c r="B656" s="67">
        <v>16</v>
      </c>
      <c r="C656" s="67">
        <v>94080</v>
      </c>
      <c r="D656" s="67">
        <v>33.898000000000003</v>
      </c>
      <c r="E656" s="112">
        <f>I656*'IM CALIBRATION'!$Q$17</f>
        <v>6345.2275291641517</v>
      </c>
      <c r="F656" s="111">
        <f>(H656*'IM CALIBRATION'!$Q$32+'IM CALIBRATION'!$Q$33)*ABS(B656)*(1/'CCS figures 3b table 1 9a'!C656+1/'IM CALIBRATION'!$D$5)^0.5</f>
        <v>6621.7433243611349</v>
      </c>
      <c r="G656" t="s">
        <v>126</v>
      </c>
      <c r="H656" s="56">
        <f>D656-0.001*'IM CALIBRATION'!$D$4*A656^0.5</f>
        <v>33.777918090454897</v>
      </c>
      <c r="I656" s="56">
        <f>H656^'IM CALIBRATION'!$Q$15*ABS(B656)*(1/'CCS figures 3b table 1 9a'!C656+1/'IM CALIBRATION'!$D$5)^0.5</f>
        <v>11.228166314274469</v>
      </c>
    </row>
    <row r="657" spans="1:9">
      <c r="A657" s="113">
        <v>5850</v>
      </c>
      <c r="B657" s="67">
        <v>16</v>
      </c>
      <c r="C657" s="67">
        <v>94080</v>
      </c>
      <c r="D657" s="67">
        <v>34.081000000000003</v>
      </c>
      <c r="E657" s="112">
        <f>I657*'IM CALIBRATION'!$Q$17</f>
        <v>6358.0176442227666</v>
      </c>
      <c r="F657" s="111">
        <f>(H657*'IM CALIBRATION'!$Q$32+'IM CALIBRATION'!$Q$33)*ABS(B657)*(1/'CCS figures 3b table 1 9a'!C657+1/'IM CALIBRATION'!$D$5)^0.5</f>
        <v>6640.6443290539237</v>
      </c>
      <c r="G657" t="s">
        <v>126</v>
      </c>
      <c r="H657" s="56">
        <f>D657-0.001*'IM CALIBRATION'!$D$4*A657^0.5</f>
        <v>33.960918090454896</v>
      </c>
      <c r="I657" s="56">
        <f>H657^'IM CALIBRATION'!$Q$15*ABS(B657)*(1/'CCS figures 3b table 1 9a'!C657+1/'IM CALIBRATION'!$D$5)^0.5</f>
        <v>11.250798999768689</v>
      </c>
    </row>
    <row r="658" spans="1:9">
      <c r="A658" s="113">
        <v>5850</v>
      </c>
      <c r="B658" s="67">
        <v>16</v>
      </c>
      <c r="C658" s="67">
        <v>94080</v>
      </c>
      <c r="D658" s="67">
        <v>34.262999999999998</v>
      </c>
      <c r="E658" s="112">
        <f>I658*'IM CALIBRATION'!$Q$17</f>
        <v>6370.6950586952698</v>
      </c>
      <c r="F658" s="111">
        <f>(H658*'IM CALIBRATION'!$Q$32+'IM CALIBRATION'!$Q$33)*ABS(B658)*(1/'CCS figures 3b table 1 9a'!C658+1/'IM CALIBRATION'!$D$5)^0.5</f>
        <v>6659.4420495680624</v>
      </c>
      <c r="G658" t="s">
        <v>126</v>
      </c>
      <c r="H658" s="56">
        <f>D658-0.001*'IM CALIBRATION'!$D$4*A658^0.5</f>
        <v>34.142918090454891</v>
      </c>
      <c r="I658" s="56">
        <f>H658^'IM CALIBRATION'!$Q$15*ABS(B658)*(1/'CCS figures 3b table 1 9a'!C658+1/'IM CALIBRATION'!$D$5)^0.5</f>
        <v>11.273232256492424</v>
      </c>
    </row>
    <row r="659" spans="1:9">
      <c r="A659" s="113">
        <v>5850</v>
      </c>
      <c r="B659" s="67">
        <v>16</v>
      </c>
      <c r="C659" s="67">
        <v>94080</v>
      </c>
      <c r="D659" s="67">
        <v>34.445</v>
      </c>
      <c r="E659" s="112">
        <f>I659*'IM CALIBRATION'!$Q$17</f>
        <v>6383.3301515987396</v>
      </c>
      <c r="F659" s="111">
        <f>(H659*'IM CALIBRATION'!$Q$32+'IM CALIBRATION'!$Q$33)*ABS(B659)*(1/'CCS figures 3b table 1 9a'!C659+1/'IM CALIBRATION'!$D$5)^0.5</f>
        <v>6678.2397700821994</v>
      </c>
      <c r="G659" t="s">
        <v>126</v>
      </c>
      <c r="H659" s="56">
        <f>D659-0.001*'IM CALIBRATION'!$D$4*A659^0.5</f>
        <v>34.324918090454894</v>
      </c>
      <c r="I659" s="56">
        <f>H659^'IM CALIBRATION'!$Q$15*ABS(B659)*(1/'CCS figures 3b table 1 9a'!C659+1/'IM CALIBRATION'!$D$5)^0.5</f>
        <v>11.295590623290842</v>
      </c>
    </row>
    <row r="660" spans="1:9">
      <c r="A660" s="113">
        <v>5850</v>
      </c>
      <c r="B660" s="67">
        <v>16</v>
      </c>
      <c r="C660" s="67">
        <v>94080</v>
      </c>
      <c r="D660" s="67">
        <v>34.627000000000002</v>
      </c>
      <c r="E660" s="112">
        <f>I660*'IM CALIBRATION'!$Q$17</f>
        <v>6395.9232874994159</v>
      </c>
      <c r="F660" s="111">
        <f>(H660*'IM CALIBRATION'!$Q$32+'IM CALIBRATION'!$Q$33)*ABS(B660)*(1/'CCS figures 3b table 1 9a'!C660+1/'IM CALIBRATION'!$D$5)^0.5</f>
        <v>6697.0374905963399</v>
      </c>
      <c r="G660" t="s">
        <v>126</v>
      </c>
      <c r="H660" s="56">
        <f>D660-0.001*'IM CALIBRATION'!$D$4*A660^0.5</f>
        <v>34.506918090454896</v>
      </c>
      <c r="I660" s="56">
        <f>H660^'IM CALIBRATION'!$Q$15*ABS(B660)*(1/'CCS figures 3b table 1 9a'!C660+1/'IM CALIBRATION'!$D$5)^0.5</f>
        <v>11.317874745280346</v>
      </c>
    </row>
    <row r="661" spans="1:9">
      <c r="A661" s="113">
        <v>5850</v>
      </c>
      <c r="B661" s="67">
        <v>16</v>
      </c>
      <c r="C661" s="67">
        <v>94080</v>
      </c>
      <c r="D661" s="67">
        <v>34.81</v>
      </c>
      <c r="E661" s="112">
        <f>I661*'IM CALIBRATION'!$Q$17</f>
        <v>6408.5436761670671</v>
      </c>
      <c r="F661" s="111">
        <f>(H661*'IM CALIBRATION'!$Q$32+'IM CALIBRATION'!$Q$33)*ABS(B661)*(1/'CCS figures 3b table 1 9a'!C661+1/'IM CALIBRATION'!$D$5)^0.5</f>
        <v>6715.938495289126</v>
      </c>
      <c r="G661" t="s">
        <v>126</v>
      </c>
      <c r="H661" s="56">
        <f>D661-0.001*'IM CALIBRATION'!$D$4*A661^0.5</f>
        <v>34.689918090454896</v>
      </c>
      <c r="I661" s="56">
        <f>H661^'IM CALIBRATION'!$Q$15*ABS(B661)*(1/'CCS figures 3b table 1 9a'!C661+1/'IM CALIBRATION'!$D$5)^0.5</f>
        <v>11.340207092270248</v>
      </c>
    </row>
    <row r="662" spans="1:9">
      <c r="A662" s="113">
        <v>5850</v>
      </c>
      <c r="B662" s="67">
        <v>16</v>
      </c>
      <c r="C662" s="67">
        <v>94080</v>
      </c>
      <c r="D662" s="67">
        <v>34.991999999999997</v>
      </c>
      <c r="E662" s="112">
        <f>I662*'IM CALIBRATION'!$Q$17</f>
        <v>6421.0537460433907</v>
      </c>
      <c r="F662" s="111">
        <f>(H662*'IM CALIBRATION'!$Q$32+'IM CALIBRATION'!$Q$33)*ABS(B662)*(1/'CCS figures 3b table 1 9a'!C662+1/'IM CALIBRATION'!$D$5)^0.5</f>
        <v>6734.7362158032638</v>
      </c>
      <c r="G662" t="s">
        <v>126</v>
      </c>
      <c r="H662" s="56">
        <f>D662-0.001*'IM CALIBRATION'!$D$4*A662^0.5</f>
        <v>34.871918090454891</v>
      </c>
      <c r="I662" s="56">
        <f>H662^'IM CALIBRATION'!$Q$15*ABS(B662)*(1/'CCS figures 3b table 1 9a'!C662+1/'IM CALIBRATION'!$D$5)^0.5</f>
        <v>11.362344225182968</v>
      </c>
    </row>
    <row r="663" spans="1:9">
      <c r="A663" s="113">
        <v>5850</v>
      </c>
      <c r="B663" s="67">
        <v>16</v>
      </c>
      <c r="C663" s="67">
        <v>94080</v>
      </c>
      <c r="D663" s="67">
        <v>35.173999999999999</v>
      </c>
      <c r="E663" s="112">
        <f>I663*'IM CALIBRATION'!$Q$17</f>
        <v>6433.5229246433555</v>
      </c>
      <c r="F663" s="111">
        <f>(H663*'IM CALIBRATION'!$Q$32+'IM CALIBRATION'!$Q$33)*ABS(B663)*(1/'CCS figures 3b table 1 9a'!C663+1/'IM CALIBRATION'!$D$5)^0.5</f>
        <v>6753.5339363174044</v>
      </c>
      <c r="G663" t="s">
        <v>126</v>
      </c>
      <c r="H663" s="56">
        <f>D663-0.001*'IM CALIBRATION'!$D$4*A663^0.5</f>
        <v>35.053918090454893</v>
      </c>
      <c r="I663" s="56">
        <f>H663^'IM CALIBRATION'!$Q$15*ABS(B663)*(1/'CCS figures 3b table 1 9a'!C663+1/'IM CALIBRATION'!$D$5)^0.5</f>
        <v>11.38440899913777</v>
      </c>
    </row>
    <row r="664" spans="1:9">
      <c r="A664" s="113">
        <v>5850</v>
      </c>
      <c r="B664" s="67">
        <v>16</v>
      </c>
      <c r="C664" s="67">
        <v>94080</v>
      </c>
      <c r="D664" s="67">
        <v>35.356000000000002</v>
      </c>
      <c r="E664" s="112">
        <f>I664*'IM CALIBRATION'!$Q$17</f>
        <v>6445.9515568986881</v>
      </c>
      <c r="F664" s="111">
        <f>(H664*'IM CALIBRATION'!$Q$32+'IM CALIBRATION'!$Q$33)*ABS(B664)*(1/'CCS figures 3b table 1 9a'!C664+1/'IM CALIBRATION'!$D$5)^0.5</f>
        <v>6772.3316568315413</v>
      </c>
      <c r="G664" t="s">
        <v>126</v>
      </c>
      <c r="H664" s="56">
        <f>D664-0.001*'IM CALIBRATION'!$D$4*A664^0.5</f>
        <v>35.235918090454895</v>
      </c>
      <c r="I664" s="56">
        <f>H664^'IM CALIBRATION'!$Q$15*ABS(B664)*(1/'CCS figures 3b table 1 9a'!C664+1/'IM CALIBRATION'!$D$5)^0.5</f>
        <v>11.406402024506903</v>
      </c>
    </row>
    <row r="665" spans="1:9">
      <c r="A665" s="113">
        <v>5850</v>
      </c>
      <c r="B665" s="67">
        <v>16</v>
      </c>
      <c r="C665" s="67">
        <v>94080</v>
      </c>
      <c r="D665" s="67">
        <v>35.539000000000001</v>
      </c>
      <c r="E665" s="112">
        <f>I665*'IM CALIBRATION'!$Q$17</f>
        <v>6458.4079409021306</v>
      </c>
      <c r="F665" s="111">
        <f>(H665*'IM CALIBRATION'!$Q$32+'IM CALIBRATION'!$Q$33)*ABS(B665)*(1/'CCS figures 3b table 1 9a'!C665+1/'IM CALIBRATION'!$D$5)^0.5</f>
        <v>6791.2326615243292</v>
      </c>
      <c r="G665" t="s">
        <v>126</v>
      </c>
      <c r="H665" s="56">
        <f>D665-0.001*'IM CALIBRATION'!$D$4*A665^0.5</f>
        <v>35.418918090454895</v>
      </c>
      <c r="I665" s="56">
        <f>H665^'IM CALIBRATION'!$Q$15*ABS(B665)*(1/'CCS figures 3b table 1 9a'!C665+1/'IM CALIBRATION'!$D$5)^0.5</f>
        <v>11.42844415784606</v>
      </c>
    </row>
    <row r="666" spans="1:9">
      <c r="A666" s="113">
        <v>5850</v>
      </c>
      <c r="B666" s="67">
        <v>16</v>
      </c>
      <c r="C666" s="67">
        <v>94080</v>
      </c>
      <c r="D666" s="67">
        <v>35.720999999999997</v>
      </c>
      <c r="E666" s="112">
        <f>I666*'IM CALIBRATION'!$Q$17</f>
        <v>6470.7562785074506</v>
      </c>
      <c r="F666" s="111">
        <f>(H666*'IM CALIBRATION'!$Q$32+'IM CALIBRATION'!$Q$33)*ABS(B666)*(1/'CCS figures 3b table 1 9a'!C666+1/'IM CALIBRATION'!$D$5)^0.5</f>
        <v>6810.0303820384679</v>
      </c>
      <c r="G666" t="s">
        <v>126</v>
      </c>
      <c r="H666" s="56">
        <f>D666-0.001*'IM CALIBRATION'!$D$4*A666^0.5</f>
        <v>35.60091809045489</v>
      </c>
      <c r="I666" s="56">
        <f>H666^'IM CALIBRATION'!$Q$15*ABS(B666)*(1/'CCS figures 3b table 1 9a'!C666+1/'IM CALIBRATION'!$D$5)^0.5</f>
        <v>11.450295098210306</v>
      </c>
    </row>
    <row r="667" spans="1:9">
      <c r="A667" s="113">
        <v>5850</v>
      </c>
      <c r="B667" s="67">
        <v>16</v>
      </c>
      <c r="C667" s="67">
        <v>94080</v>
      </c>
      <c r="D667" s="67">
        <v>35.902999999999999</v>
      </c>
      <c r="E667" s="112">
        <f>I667*'IM CALIBRATION'!$Q$17</f>
        <v>6483.0650786761144</v>
      </c>
      <c r="F667" s="111">
        <f>(H667*'IM CALIBRATION'!$Q$32+'IM CALIBRATION'!$Q$33)*ABS(B667)*(1/'CCS figures 3b table 1 9a'!C667+1/'IM CALIBRATION'!$D$5)^0.5</f>
        <v>6828.8281025526057</v>
      </c>
      <c r="G667" t="s">
        <v>126</v>
      </c>
      <c r="H667" s="56">
        <f>D667-0.001*'IM CALIBRATION'!$D$4*A667^0.5</f>
        <v>35.782918090454892</v>
      </c>
      <c r="I667" s="56">
        <f>H667^'IM CALIBRATION'!$Q$15*ABS(B667)*(1/'CCS figures 3b table 1 9a'!C667+1/'IM CALIBRATION'!$D$5)^0.5</f>
        <v>11.472076075297055</v>
      </c>
    </row>
    <row r="668" spans="1:9">
      <c r="A668" s="113">
        <v>5850</v>
      </c>
      <c r="B668" s="67">
        <v>16</v>
      </c>
      <c r="C668" s="67">
        <v>94080</v>
      </c>
      <c r="D668" s="67">
        <v>36.085000000000001</v>
      </c>
      <c r="E668" s="112">
        <f>I668*'IM CALIBRATION'!$Q$17</f>
        <v>6495.3346681358862</v>
      </c>
      <c r="F668" s="111">
        <f>(H668*'IM CALIBRATION'!$Q$32+'IM CALIBRATION'!$Q$33)*ABS(B668)*(1/'CCS figures 3b table 1 9a'!C668+1/'IM CALIBRATION'!$D$5)^0.5</f>
        <v>6847.6258230667454</v>
      </c>
      <c r="G668" t="s">
        <v>126</v>
      </c>
      <c r="H668" s="56">
        <f>D668-0.001*'IM CALIBRATION'!$D$4*A668^0.5</f>
        <v>35.964918090454894</v>
      </c>
      <c r="I668" s="56">
        <f>H668^'IM CALIBRATION'!$Q$15*ABS(B668)*(1/'CCS figures 3b table 1 9a'!C668+1/'IM CALIBRATION'!$D$5)^0.5</f>
        <v>11.493787667265819</v>
      </c>
    </row>
    <row r="669" spans="1:9">
      <c r="A669" s="113">
        <v>5850</v>
      </c>
      <c r="B669" s="67">
        <v>16</v>
      </c>
      <c r="C669" s="67">
        <v>94080</v>
      </c>
      <c r="D669" s="67">
        <v>36.268000000000001</v>
      </c>
      <c r="E669" s="112">
        <f>I669*'IM CALIBRATION'!$Q$17</f>
        <v>6507.6324640983448</v>
      </c>
      <c r="F669" s="111">
        <f>(H669*'IM CALIBRATION'!$Q$32+'IM CALIBRATION'!$Q$33)*ABS(B669)*(1/'CCS figures 3b table 1 9a'!C669+1/'IM CALIBRATION'!$D$5)^0.5</f>
        <v>6866.5268277595324</v>
      </c>
      <c r="G669" t="s">
        <v>126</v>
      </c>
      <c r="H669" s="56">
        <f>D669-0.001*'IM CALIBRATION'!$D$4*A669^0.5</f>
        <v>36.147918090454894</v>
      </c>
      <c r="I669" s="56">
        <f>H669^'IM CALIBRATION'!$Q$15*ABS(B669)*(1/'CCS figures 3b table 1 9a'!C669+1/'IM CALIBRATION'!$D$5)^0.5</f>
        <v>11.515549171913342</v>
      </c>
    </row>
    <row r="670" spans="1:9">
      <c r="A670" s="113">
        <v>6251</v>
      </c>
      <c r="B670" s="67">
        <v>15</v>
      </c>
      <c r="C670" s="67">
        <v>94080</v>
      </c>
      <c r="D670" s="67">
        <v>1.0940000000000001</v>
      </c>
      <c r="E670" s="112">
        <f>I670*'IM CALIBRATION'!$Q$17</f>
        <v>1584.0308138243818</v>
      </c>
      <c r="F670" s="111">
        <f>(H670*'IM CALIBRATION'!$Q$32+'IM CALIBRATION'!$Q$33)*ABS(B670)*(1/'CCS figures 3b table 1 9a'!C670+1/'IM CALIBRATION'!$D$5)^0.5</f>
        <v>3031.1166503770255</v>
      </c>
      <c r="G670" t="s">
        <v>126</v>
      </c>
      <c r="H670" s="56">
        <f>D670-0.001*'IM CALIBRATION'!$D$4*A670^0.5</f>
        <v>0.96987067268368854</v>
      </c>
      <c r="I670" s="56">
        <f>H670^'IM CALIBRATION'!$Q$15*ABS(B670)*(1/'CCS figures 3b table 1 9a'!C670+1/'IM CALIBRATION'!$D$5)^0.5</f>
        <v>2.803013972754826</v>
      </c>
    </row>
    <row r="671" spans="1:9">
      <c r="A671" s="113">
        <v>6251</v>
      </c>
      <c r="B671" s="67">
        <v>15</v>
      </c>
      <c r="C671" s="67">
        <v>94080</v>
      </c>
      <c r="D671" s="67">
        <v>1.276</v>
      </c>
      <c r="E671" s="112">
        <f>I671*'IM CALIBRATION'!$Q$17</f>
        <v>1688.883367578853</v>
      </c>
      <c r="F671" s="111">
        <f>(H671*'IM CALIBRATION'!$Q$32+'IM CALIBRATION'!$Q$33)*ABS(B671)*(1/'CCS figures 3b table 1 9a'!C671+1/'IM CALIBRATION'!$D$5)^0.5</f>
        <v>3048.7395133590298</v>
      </c>
      <c r="G671" t="s">
        <v>126</v>
      </c>
      <c r="H671" s="56">
        <f>D671-0.001*'IM CALIBRATION'!$D$4*A671^0.5</f>
        <v>1.1518706726836885</v>
      </c>
      <c r="I671" s="56">
        <f>H671^'IM CALIBRATION'!$Q$15*ABS(B671)*(1/'CCS figures 3b table 1 9a'!C671+1/'IM CALIBRATION'!$D$5)^0.5</f>
        <v>2.9885552959966564</v>
      </c>
    </row>
    <row r="672" spans="1:9">
      <c r="A672" s="113">
        <v>6251</v>
      </c>
      <c r="B672" s="67">
        <v>15</v>
      </c>
      <c r="C672" s="67">
        <v>94080</v>
      </c>
      <c r="D672" s="67">
        <v>1.458</v>
      </c>
      <c r="E672" s="112">
        <f>I672*'IM CALIBRATION'!$Q$17</f>
        <v>1783.7895583240074</v>
      </c>
      <c r="F672" s="111">
        <f>(H672*'IM CALIBRATION'!$Q$32+'IM CALIBRATION'!$Q$33)*ABS(B672)*(1/'CCS figures 3b table 1 9a'!C672+1/'IM CALIBRATION'!$D$5)^0.5</f>
        <v>3066.3623763410351</v>
      </c>
      <c r="G672" t="s">
        <v>126</v>
      </c>
      <c r="H672" s="56">
        <f>D672-0.001*'IM CALIBRATION'!$D$4*A672^0.5</f>
        <v>1.3338706726836884</v>
      </c>
      <c r="I672" s="56">
        <f>H672^'IM CALIBRATION'!$Q$15*ABS(B672)*(1/'CCS figures 3b table 1 9a'!C672+1/'IM CALIBRATION'!$D$5)^0.5</f>
        <v>3.1564960812629055</v>
      </c>
    </row>
    <row r="673" spans="1:9">
      <c r="A673" s="113">
        <v>6251</v>
      </c>
      <c r="B673" s="67">
        <v>15</v>
      </c>
      <c r="C673" s="67">
        <v>94080</v>
      </c>
      <c r="D673" s="67">
        <v>1.64</v>
      </c>
      <c r="E673" s="112">
        <f>I673*'IM CALIBRATION'!$Q$17</f>
        <v>1870.8796622204463</v>
      </c>
      <c r="F673" s="111">
        <f>(H673*'IM CALIBRATION'!$Q$32+'IM CALIBRATION'!$Q$33)*ABS(B673)*(1/'CCS figures 3b table 1 9a'!C673+1/'IM CALIBRATION'!$D$5)^0.5</f>
        <v>3083.9852393230394</v>
      </c>
      <c r="G673" t="s">
        <v>126</v>
      </c>
      <c r="H673" s="56">
        <f>D673-0.001*'IM CALIBRATION'!$D$4*A673^0.5</f>
        <v>1.5158706726836884</v>
      </c>
      <c r="I673" s="56">
        <f>H673^'IM CALIBRATION'!$Q$15*ABS(B673)*(1/'CCS figures 3b table 1 9a'!C673+1/'IM CALIBRATION'!$D$5)^0.5</f>
        <v>3.3106059483058408</v>
      </c>
    </row>
    <row r="674" spans="1:9">
      <c r="A674" s="113">
        <v>6251</v>
      </c>
      <c r="B674" s="67">
        <v>15</v>
      </c>
      <c r="C674" s="67">
        <v>94080</v>
      </c>
      <c r="D674" s="67">
        <v>1.8220000000000001</v>
      </c>
      <c r="E674" s="112">
        <f>I674*'IM CALIBRATION'!$Q$17</f>
        <v>1951.631999507053</v>
      </c>
      <c r="F674" s="111">
        <f>(H674*'IM CALIBRATION'!$Q$32+'IM CALIBRATION'!$Q$33)*ABS(B674)*(1/'CCS figures 3b table 1 9a'!C674+1/'IM CALIBRATION'!$D$5)^0.5</f>
        <v>3101.6081023050447</v>
      </c>
      <c r="G674" t="s">
        <v>126</v>
      </c>
      <c r="H674" s="56">
        <f>D674-0.001*'IM CALIBRATION'!$D$4*A674^0.5</f>
        <v>1.6978706726836885</v>
      </c>
      <c r="I674" s="56">
        <f>H674^'IM CALIBRATION'!$Q$15*ABS(B674)*(1/'CCS figures 3b table 1 9a'!C674+1/'IM CALIBRATION'!$D$5)^0.5</f>
        <v>3.4535008514677838</v>
      </c>
    </row>
    <row r="675" spans="1:9">
      <c r="A675" s="113">
        <v>6251</v>
      </c>
      <c r="B675" s="67">
        <v>15</v>
      </c>
      <c r="C675" s="67">
        <v>94080</v>
      </c>
      <c r="D675" s="67">
        <v>2.0049999999999999</v>
      </c>
      <c r="E675" s="112">
        <f>I675*'IM CALIBRATION'!$Q$17</f>
        <v>2027.521781282132</v>
      </c>
      <c r="F675" s="111">
        <f>(H675*'IM CALIBRATION'!$Q$32+'IM CALIBRATION'!$Q$33)*ABS(B675)*(1/'CCS figures 3b table 1 9a'!C675+1/'IM CALIBRATION'!$D$5)^0.5</f>
        <v>3119.3277942045329</v>
      </c>
      <c r="G675" t="s">
        <v>126</v>
      </c>
      <c r="H675" s="56">
        <f>D675-0.001*'IM CALIBRATION'!$D$4*A675^0.5</f>
        <v>1.8808706726836883</v>
      </c>
      <c r="I675" s="56">
        <f>H675^'IM CALIBRATION'!$Q$15*ABS(B675)*(1/'CCS figures 3b table 1 9a'!C675+1/'IM CALIBRATION'!$D$5)^0.5</f>
        <v>3.5877912433265653</v>
      </c>
    </row>
    <row r="676" spans="1:9">
      <c r="A676" s="113">
        <v>6251</v>
      </c>
      <c r="B676" s="67">
        <v>15</v>
      </c>
      <c r="C676" s="67">
        <v>94080</v>
      </c>
      <c r="D676" s="67">
        <v>2.1869999999999998</v>
      </c>
      <c r="E676" s="112">
        <f>I676*'IM CALIBRATION'!$Q$17</f>
        <v>2098.5300394938408</v>
      </c>
      <c r="F676" s="111">
        <f>(H676*'IM CALIBRATION'!$Q$32+'IM CALIBRATION'!$Q$33)*ABS(B676)*(1/'CCS figures 3b table 1 9a'!C676+1/'IM CALIBRATION'!$D$5)^0.5</f>
        <v>3136.9506571865377</v>
      </c>
      <c r="G676" t="s">
        <v>126</v>
      </c>
      <c r="H676" s="56">
        <f>D676-0.001*'IM CALIBRATION'!$D$4*A676^0.5</f>
        <v>2.0628706726836885</v>
      </c>
      <c r="I676" s="56">
        <f>H676^'IM CALIBRATION'!$Q$15*ABS(B676)*(1/'CCS figures 3b table 1 9a'!C676+1/'IM CALIBRATION'!$D$5)^0.5</f>
        <v>3.7134435590588963</v>
      </c>
    </row>
    <row r="677" spans="1:9">
      <c r="A677" s="113">
        <v>6251</v>
      </c>
      <c r="B677" s="67">
        <v>15</v>
      </c>
      <c r="C677" s="67">
        <v>94080</v>
      </c>
      <c r="D677" s="67">
        <v>2.3690000000000002</v>
      </c>
      <c r="E677" s="112">
        <f>I677*'IM CALIBRATION'!$Q$17</f>
        <v>2165.7087186960243</v>
      </c>
      <c r="F677" s="111">
        <f>(H677*'IM CALIBRATION'!$Q$32+'IM CALIBRATION'!$Q$33)*ABS(B677)*(1/'CCS figures 3b table 1 9a'!C677+1/'IM CALIBRATION'!$D$5)^0.5</f>
        <v>3154.5735201685429</v>
      </c>
      <c r="G677" t="s">
        <v>126</v>
      </c>
      <c r="H677" s="56">
        <f>D677-0.001*'IM CALIBRATION'!$D$4*A677^0.5</f>
        <v>2.2448706726836889</v>
      </c>
      <c r="I677" s="56">
        <f>H677^'IM CALIBRATION'!$Q$15*ABS(B677)*(1/'CCS figures 3b table 1 9a'!C677+1/'IM CALIBRATION'!$D$5)^0.5</f>
        <v>3.8323192620007527</v>
      </c>
    </row>
    <row r="678" spans="1:9">
      <c r="A678" s="113">
        <v>6251</v>
      </c>
      <c r="B678" s="67">
        <v>15</v>
      </c>
      <c r="C678" s="67">
        <v>94080</v>
      </c>
      <c r="D678" s="67">
        <v>2.552</v>
      </c>
      <c r="E678" s="112">
        <f>I678*'IM CALIBRATION'!$Q$17</f>
        <v>2229.8938721901905</v>
      </c>
      <c r="F678" s="111">
        <f>(H678*'IM CALIBRATION'!$Q$32+'IM CALIBRATION'!$Q$33)*ABS(B678)*(1/'CCS figures 3b table 1 9a'!C678+1/'IM CALIBRATION'!$D$5)^0.5</f>
        <v>3172.2932120680312</v>
      </c>
      <c r="G678" t="s">
        <v>126</v>
      </c>
      <c r="H678" s="56">
        <f>D678-0.001*'IM CALIBRATION'!$D$4*A678^0.5</f>
        <v>2.4278706726836887</v>
      </c>
      <c r="I678" s="56">
        <f>H678^'IM CALIBRATION'!$Q$15*ABS(B678)*(1/'CCS figures 3b table 1 9a'!C678+1/'IM CALIBRATION'!$D$5)^0.5</f>
        <v>3.9458977861793283</v>
      </c>
    </row>
    <row r="679" spans="1:9">
      <c r="A679" s="113">
        <v>6251</v>
      </c>
      <c r="B679" s="67">
        <v>15</v>
      </c>
      <c r="C679" s="67">
        <v>94080</v>
      </c>
      <c r="D679" s="67">
        <v>2.734</v>
      </c>
      <c r="E679" s="112">
        <f>I679*'IM CALIBRATION'!$Q$17</f>
        <v>2290.7840692154768</v>
      </c>
      <c r="F679" s="111">
        <f>(H679*'IM CALIBRATION'!$Q$32+'IM CALIBRATION'!$Q$33)*ABS(B679)*(1/'CCS figures 3b table 1 9a'!C679+1/'IM CALIBRATION'!$D$5)^0.5</f>
        <v>3189.9160750500364</v>
      </c>
      <c r="G679" t="s">
        <v>126</v>
      </c>
      <c r="H679" s="56">
        <f>D679-0.001*'IM CALIBRATION'!$D$4*A679^0.5</f>
        <v>2.6098706726836887</v>
      </c>
      <c r="I679" s="56">
        <f>H679^'IM CALIBRATION'!$Q$15*ABS(B679)*(1/'CCS figures 3b table 1 9a'!C679+1/'IM CALIBRATION'!$D$5)^0.5</f>
        <v>4.0536457362672449</v>
      </c>
    </row>
    <row r="680" spans="1:9">
      <c r="A680" s="113">
        <v>6251</v>
      </c>
      <c r="B680" s="67">
        <v>15</v>
      </c>
      <c r="C680" s="67">
        <v>94080</v>
      </c>
      <c r="D680" s="67">
        <v>2.9159999999999999</v>
      </c>
      <c r="E680" s="112">
        <f>I680*'IM CALIBRATION'!$Q$17</f>
        <v>2349.0652795145988</v>
      </c>
      <c r="F680" s="111">
        <f>(H680*'IM CALIBRATION'!$Q$32+'IM CALIBRATION'!$Q$33)*ABS(B680)*(1/'CCS figures 3b table 1 9a'!C680+1/'IM CALIBRATION'!$D$5)^0.5</f>
        <v>3207.5389380320407</v>
      </c>
      <c r="G680" t="s">
        <v>126</v>
      </c>
      <c r="H680" s="56">
        <f>D680-0.001*'IM CALIBRATION'!$D$4*A680^0.5</f>
        <v>2.7918706726836886</v>
      </c>
      <c r="I680" s="56">
        <f>H680^'IM CALIBRATION'!$Q$15*ABS(B680)*(1/'CCS figures 3b table 1 9a'!C680+1/'IM CALIBRATION'!$D$5)^0.5</f>
        <v>4.1567769666648964</v>
      </c>
    </row>
    <row r="681" spans="1:9">
      <c r="A681" s="113">
        <v>6251</v>
      </c>
      <c r="B681" s="67">
        <v>15</v>
      </c>
      <c r="C681" s="67">
        <v>94080</v>
      </c>
      <c r="D681" s="67">
        <v>3.0979999999999999</v>
      </c>
      <c r="E681" s="112">
        <f>I681*'IM CALIBRATION'!$Q$17</f>
        <v>2405.0090795720766</v>
      </c>
      <c r="F681" s="111">
        <f>(H681*'IM CALIBRATION'!$Q$32+'IM CALIBRATION'!$Q$33)*ABS(B681)*(1/'CCS figures 3b table 1 9a'!C681+1/'IM CALIBRATION'!$D$5)^0.5</f>
        <v>3225.1618010140455</v>
      </c>
      <c r="G681" t="s">
        <v>126</v>
      </c>
      <c r="H681" s="56">
        <f>D681-0.001*'IM CALIBRATION'!$D$4*A681^0.5</f>
        <v>2.9738706726836885</v>
      </c>
      <c r="I681" s="56">
        <f>H681^'IM CALIBRATION'!$Q$15*ABS(B681)*(1/'CCS figures 3b table 1 9a'!C681+1/'IM CALIBRATION'!$D$5)^0.5</f>
        <v>4.2557720442110947</v>
      </c>
    </row>
    <row r="682" spans="1:9">
      <c r="A682" s="113">
        <v>6251</v>
      </c>
      <c r="B682" s="67">
        <v>15</v>
      </c>
      <c r="C682" s="67">
        <v>94080</v>
      </c>
      <c r="D682" s="67">
        <v>3.28</v>
      </c>
      <c r="E682" s="112">
        <f>I682*'IM CALIBRATION'!$Q$17</f>
        <v>2458.8441312924547</v>
      </c>
      <c r="F682" s="111">
        <f>(H682*'IM CALIBRATION'!$Q$32+'IM CALIBRATION'!$Q$33)*ABS(B682)*(1/'CCS figures 3b table 1 9a'!C682+1/'IM CALIBRATION'!$D$5)^0.5</f>
        <v>3242.7846639960499</v>
      </c>
      <c r="G682" t="s">
        <v>126</v>
      </c>
      <c r="H682" s="56">
        <f>D682-0.001*'IM CALIBRATION'!$D$4*A682^0.5</f>
        <v>3.1558706726836885</v>
      </c>
      <c r="I682" s="56">
        <f>H682^'IM CALIBRATION'!$Q$15*ABS(B682)*(1/'CCS figures 3b table 1 9a'!C682+1/'IM CALIBRATION'!$D$5)^0.5</f>
        <v>4.3510355964597247</v>
      </c>
    </row>
    <row r="683" spans="1:9">
      <c r="A683" s="113">
        <v>6251</v>
      </c>
      <c r="B683" s="67">
        <v>15</v>
      </c>
      <c r="C683" s="67">
        <v>94080</v>
      </c>
      <c r="D683" s="67">
        <v>3.4630000000000001</v>
      </c>
      <c r="E683" s="112">
        <f>I683*'IM CALIBRATION'!$Q$17</f>
        <v>2511.0453282837461</v>
      </c>
      <c r="F683" s="111">
        <f>(H683*'IM CALIBRATION'!$Q$32+'IM CALIBRATION'!$Q$33)*ABS(B683)*(1/'CCS figures 3b table 1 9a'!C683+1/'IM CALIBRATION'!$D$5)^0.5</f>
        <v>3260.504355895539</v>
      </c>
      <c r="G683" t="s">
        <v>126</v>
      </c>
      <c r="H683" s="56">
        <f>D683-0.001*'IM CALIBRATION'!$D$4*A683^0.5</f>
        <v>3.3388706726836888</v>
      </c>
      <c r="I683" s="56">
        <f>H683^'IM CALIBRATION'!$Q$15*ABS(B683)*(1/'CCS figures 3b table 1 9a'!C683+1/'IM CALIBRATION'!$D$5)^0.5</f>
        <v>4.4434079690702362</v>
      </c>
    </row>
    <row r="684" spans="1:9">
      <c r="A684" s="113">
        <v>6251</v>
      </c>
      <c r="B684" s="67">
        <v>15</v>
      </c>
      <c r="C684" s="67">
        <v>94080</v>
      </c>
      <c r="D684" s="67">
        <v>3.645</v>
      </c>
      <c r="E684" s="112">
        <f>I684*'IM CALIBRATION'!$Q$17</f>
        <v>2561.210006661172</v>
      </c>
      <c r="F684" s="111">
        <f>(H684*'IM CALIBRATION'!$Q$32+'IM CALIBRATION'!$Q$33)*ABS(B684)*(1/'CCS figures 3b table 1 9a'!C684+1/'IM CALIBRATION'!$D$5)^0.5</f>
        <v>3278.1272188775433</v>
      </c>
      <c r="G684" t="s">
        <v>126</v>
      </c>
      <c r="H684" s="56">
        <f>D684-0.001*'IM CALIBRATION'!$D$4*A684^0.5</f>
        <v>3.5208706726836887</v>
      </c>
      <c r="I684" s="56">
        <f>H684^'IM CALIBRATION'!$Q$15*ABS(B684)*(1/'CCS figures 3b table 1 9a'!C684+1/'IM CALIBRATION'!$D$5)^0.5</f>
        <v>4.5321766301363624</v>
      </c>
    </row>
    <row r="685" spans="1:9">
      <c r="A685" s="113">
        <v>6251</v>
      </c>
      <c r="B685" s="67">
        <v>15</v>
      </c>
      <c r="C685" s="67">
        <v>94080</v>
      </c>
      <c r="D685" s="67">
        <v>3.827</v>
      </c>
      <c r="E685" s="112">
        <f>I685*'IM CALIBRATION'!$Q$17</f>
        <v>2609.7731710396606</v>
      </c>
      <c r="F685" s="111">
        <f>(H685*'IM CALIBRATION'!$Q$32+'IM CALIBRATION'!$Q$33)*ABS(B685)*(1/'CCS figures 3b table 1 9a'!C685+1/'IM CALIBRATION'!$D$5)^0.5</f>
        <v>3295.7500818595486</v>
      </c>
      <c r="G685" t="s">
        <v>126</v>
      </c>
      <c r="H685" s="56">
        <f>D685-0.001*'IM CALIBRATION'!$D$4*A685^0.5</f>
        <v>3.7028706726836886</v>
      </c>
      <c r="I685" s="56">
        <f>H685^'IM CALIBRATION'!$Q$15*ABS(B685)*(1/'CCS figures 3b table 1 9a'!C685+1/'IM CALIBRATION'!$D$5)^0.5</f>
        <v>4.6181113399450977</v>
      </c>
    </row>
    <row r="686" spans="1:9">
      <c r="A686" s="113">
        <v>6251</v>
      </c>
      <c r="B686" s="67">
        <v>15</v>
      </c>
      <c r="C686" s="67">
        <v>94080</v>
      </c>
      <c r="D686" s="67">
        <v>4.01</v>
      </c>
      <c r="E686" s="112">
        <f>I686*'IM CALIBRATION'!$Q$17</f>
        <v>2657.1159255654488</v>
      </c>
      <c r="F686" s="111">
        <f>(H686*'IM CALIBRATION'!$Q$32+'IM CALIBRATION'!$Q$33)*ABS(B686)*(1/'CCS figures 3b table 1 9a'!C686+1/'IM CALIBRATION'!$D$5)^0.5</f>
        <v>3313.4697737590368</v>
      </c>
      <c r="G686" t="s">
        <v>126</v>
      </c>
      <c r="H686" s="56">
        <f>D686-0.001*'IM CALIBRATION'!$D$4*A686^0.5</f>
        <v>3.8858706726836885</v>
      </c>
      <c r="I686" s="56">
        <f>H686^'IM CALIBRATION'!$Q$15*ABS(B686)*(1/'CCS figures 3b table 1 9a'!C686+1/'IM CALIBRATION'!$D$5)^0.5</f>
        <v>4.7018864794729058</v>
      </c>
    </row>
    <row r="687" spans="1:9">
      <c r="A687" s="113">
        <v>6251</v>
      </c>
      <c r="B687" s="67">
        <v>15</v>
      </c>
      <c r="C687" s="67">
        <v>94080</v>
      </c>
      <c r="D687" s="67">
        <v>4.1920000000000002</v>
      </c>
      <c r="E687" s="112">
        <f>I687*'IM CALIBRATION'!$Q$17</f>
        <v>2702.8322495466582</v>
      </c>
      <c r="F687" s="111">
        <f>(H687*'IM CALIBRATION'!$Q$32+'IM CALIBRATION'!$Q$33)*ABS(B687)*(1/'CCS figures 3b table 1 9a'!C687+1/'IM CALIBRATION'!$D$5)^0.5</f>
        <v>3331.0926367410416</v>
      </c>
      <c r="G687" t="s">
        <v>126</v>
      </c>
      <c r="H687" s="56">
        <f>D687-0.001*'IM CALIBRATION'!$D$4*A687^0.5</f>
        <v>4.0678706726836884</v>
      </c>
      <c r="I687" s="56">
        <f>H687^'IM CALIBRATION'!$Q$15*ABS(B687)*(1/'CCS figures 3b table 1 9a'!C687+1/'IM CALIBRATION'!$D$5)^0.5</f>
        <v>4.7827835767919504</v>
      </c>
    </row>
    <row r="688" spans="1:9">
      <c r="A688" s="113">
        <v>6251</v>
      </c>
      <c r="B688" s="67">
        <v>15</v>
      </c>
      <c r="C688" s="67">
        <v>94080</v>
      </c>
      <c r="D688" s="67">
        <v>4.3739999999999997</v>
      </c>
      <c r="E688" s="112">
        <f>I688*'IM CALIBRATION'!$Q$17</f>
        <v>2747.2827690998106</v>
      </c>
      <c r="F688" s="111">
        <f>(H688*'IM CALIBRATION'!$Q$32+'IM CALIBRATION'!$Q$33)*ABS(B688)*(1/'CCS figures 3b table 1 9a'!C688+1/'IM CALIBRATION'!$D$5)^0.5</f>
        <v>3348.7154997230459</v>
      </c>
      <c r="G688" t="s">
        <v>126</v>
      </c>
      <c r="H688" s="56">
        <f>D688-0.001*'IM CALIBRATION'!$D$4*A688^0.5</f>
        <v>4.2498706726836879</v>
      </c>
      <c r="I688" s="56">
        <f>H688^'IM CALIBRATION'!$Q$15*ABS(B688)*(1/'CCS figures 3b table 1 9a'!C688+1/'IM CALIBRATION'!$D$5)^0.5</f>
        <v>4.8614407760814533</v>
      </c>
    </row>
    <row r="689" spans="1:9">
      <c r="A689" s="113">
        <v>6251</v>
      </c>
      <c r="B689" s="67">
        <v>15</v>
      </c>
      <c r="C689" s="67">
        <v>94080</v>
      </c>
      <c r="D689" s="67">
        <v>4.556</v>
      </c>
      <c r="E689" s="112">
        <f>I689*'IM CALIBRATION'!$Q$17</f>
        <v>2790.5545765913744</v>
      </c>
      <c r="F689" s="111">
        <f>(H689*'IM CALIBRATION'!$Q$32+'IM CALIBRATION'!$Q$33)*ABS(B689)*(1/'CCS figures 3b table 1 9a'!C689+1/'IM CALIBRATION'!$D$5)^0.5</f>
        <v>3366.3383627050521</v>
      </c>
      <c r="G689" t="s">
        <v>126</v>
      </c>
      <c r="H689" s="56">
        <f>D689-0.001*'IM CALIBRATION'!$D$4*A689^0.5</f>
        <v>4.4318706726836883</v>
      </c>
      <c r="I689" s="56">
        <f>H689^'IM CALIBRATION'!$Q$15*ABS(B689)*(1/'CCS figures 3b table 1 9a'!C689+1/'IM CALIBRATION'!$D$5)^0.5</f>
        <v>4.9380121912121808</v>
      </c>
    </row>
    <row r="690" spans="1:9">
      <c r="A690" s="113">
        <v>6251</v>
      </c>
      <c r="B690" s="67">
        <v>15</v>
      </c>
      <c r="C690" s="67">
        <v>94080</v>
      </c>
      <c r="D690" s="67">
        <v>4.7389999999999999</v>
      </c>
      <c r="E690" s="112">
        <f>I690*'IM CALIBRATION'!$Q$17</f>
        <v>2832.9542799582828</v>
      </c>
      <c r="F690" s="111">
        <f>(H690*'IM CALIBRATION'!$Q$32+'IM CALIBRATION'!$Q$33)*ABS(B690)*(1/'CCS figures 3b table 1 9a'!C690+1/'IM CALIBRATION'!$D$5)^0.5</f>
        <v>3384.0580546045394</v>
      </c>
      <c r="G690" t="s">
        <v>126</v>
      </c>
      <c r="H690" s="56">
        <f>D690-0.001*'IM CALIBRATION'!$D$4*A690^0.5</f>
        <v>4.6148706726836881</v>
      </c>
      <c r="I690" s="56">
        <f>H690^'IM CALIBRATION'!$Q$15*ABS(B690)*(1/'CCS figures 3b table 1 9a'!C690+1/'IM CALIBRATION'!$D$5)^0.5</f>
        <v>5.0130403787580828</v>
      </c>
    </row>
    <row r="691" spans="1:9">
      <c r="A691" s="113">
        <v>6251</v>
      </c>
      <c r="B691" s="67">
        <v>15</v>
      </c>
      <c r="C691" s="67">
        <v>94080</v>
      </c>
      <c r="D691" s="67">
        <v>4.9210000000000003</v>
      </c>
      <c r="E691" s="112">
        <f>I691*'IM CALIBRATION'!$Q$17</f>
        <v>2874.0886325900751</v>
      </c>
      <c r="F691" s="111">
        <f>(H691*'IM CALIBRATION'!$Q$32+'IM CALIBRATION'!$Q$33)*ABS(B691)*(1/'CCS figures 3b table 1 9a'!C691+1/'IM CALIBRATION'!$D$5)^0.5</f>
        <v>3401.6809175865446</v>
      </c>
      <c r="G691" t="s">
        <v>126</v>
      </c>
      <c r="H691" s="56">
        <f>D691-0.001*'IM CALIBRATION'!$D$4*A691^0.5</f>
        <v>4.7968706726836885</v>
      </c>
      <c r="I691" s="56">
        <f>H691^'IM CALIBRATION'!$Q$15*ABS(B691)*(1/'CCS figures 3b table 1 9a'!C691+1/'IM CALIBRATION'!$D$5)^0.5</f>
        <v>5.0858294711045664</v>
      </c>
    </row>
    <row r="692" spans="1:9">
      <c r="A692" s="113">
        <v>6251</v>
      </c>
      <c r="B692" s="67">
        <v>15</v>
      </c>
      <c r="C692" s="67">
        <v>94080</v>
      </c>
      <c r="D692" s="67">
        <v>5.1029999999999998</v>
      </c>
      <c r="E692" s="112">
        <f>I692*'IM CALIBRATION'!$Q$17</f>
        <v>2914.2552003576334</v>
      </c>
      <c r="F692" s="111">
        <f>(H692*'IM CALIBRATION'!$Q$32+'IM CALIBRATION'!$Q$33)*ABS(B692)*(1/'CCS figures 3b table 1 9a'!C692+1/'IM CALIBRATION'!$D$5)^0.5</f>
        <v>3419.3037805685494</v>
      </c>
      <c r="G692" t="s">
        <v>126</v>
      </c>
      <c r="H692" s="56">
        <f>D692-0.001*'IM CALIBRATION'!$D$4*A692^0.5</f>
        <v>4.978870672683688</v>
      </c>
      <c r="I692" s="56">
        <f>H692^'IM CALIBRATION'!$Q$15*ABS(B692)*(1/'CCS figures 3b table 1 9a'!C692+1/'IM CALIBRATION'!$D$5)^0.5</f>
        <v>5.1569060244818621</v>
      </c>
    </row>
    <row r="693" spans="1:9">
      <c r="A693" s="113">
        <v>6251</v>
      </c>
      <c r="B693" s="67">
        <v>15</v>
      </c>
      <c r="C693" s="67">
        <v>94080</v>
      </c>
      <c r="D693" s="67">
        <v>5.2850000000000001</v>
      </c>
      <c r="E693" s="112">
        <f>I693*'IM CALIBRATION'!$Q$17</f>
        <v>2953.5109229272662</v>
      </c>
      <c r="F693" s="111">
        <f>(H693*'IM CALIBRATION'!$Q$32+'IM CALIBRATION'!$Q$33)*ABS(B693)*(1/'CCS figures 3b table 1 9a'!C693+1/'IM CALIBRATION'!$D$5)^0.5</f>
        <v>3436.9266435505547</v>
      </c>
      <c r="G693" t="s">
        <v>126</v>
      </c>
      <c r="H693" s="56">
        <f>D693-0.001*'IM CALIBRATION'!$D$4*A693^0.5</f>
        <v>5.1608706726836884</v>
      </c>
      <c r="I693" s="56">
        <f>H693^'IM CALIBRATION'!$Q$15*ABS(B693)*(1/'CCS figures 3b table 1 9a'!C693+1/'IM CALIBRATION'!$D$5)^0.5</f>
        <v>5.2263707961977657</v>
      </c>
    </row>
    <row r="694" spans="1:9">
      <c r="A694" s="113">
        <v>6251</v>
      </c>
      <c r="B694" s="67">
        <v>15</v>
      </c>
      <c r="C694" s="67">
        <v>94080</v>
      </c>
      <c r="D694" s="67">
        <v>5.468</v>
      </c>
      <c r="E694" s="112">
        <f>I694*'IM CALIBRATION'!$Q$17</f>
        <v>2992.1162053727835</v>
      </c>
      <c r="F694" s="111">
        <f>(H694*'IM CALIBRATION'!$Q$32+'IM CALIBRATION'!$Q$33)*ABS(B694)*(1/'CCS figures 3b table 1 9a'!C694+1/'IM CALIBRATION'!$D$5)^0.5</f>
        <v>3454.6463354500429</v>
      </c>
      <c r="G694" t="s">
        <v>126</v>
      </c>
      <c r="H694" s="56">
        <f>D694-0.001*'IM CALIBRATION'!$D$4*A694^0.5</f>
        <v>5.3438706726836882</v>
      </c>
      <c r="I694" s="56">
        <f>H694^'IM CALIBRATION'!$Q$15*ABS(B694)*(1/'CCS figures 3b table 1 9a'!C694+1/'IM CALIBRATION'!$D$5)^0.5</f>
        <v>5.2946845847759523</v>
      </c>
    </row>
    <row r="695" spans="1:9">
      <c r="A695" s="113">
        <v>6251</v>
      </c>
      <c r="B695" s="67">
        <v>15</v>
      </c>
      <c r="C695" s="67">
        <v>94080</v>
      </c>
      <c r="D695" s="67">
        <v>5.65</v>
      </c>
      <c r="E695" s="112">
        <f>I695*'IM CALIBRATION'!$Q$17</f>
        <v>3029.6964735038596</v>
      </c>
      <c r="F695" s="111">
        <f>(H695*'IM CALIBRATION'!$Q$32+'IM CALIBRATION'!$Q$33)*ABS(B695)*(1/'CCS figures 3b table 1 9a'!C695+1/'IM CALIBRATION'!$D$5)^0.5</f>
        <v>3472.2691984320481</v>
      </c>
      <c r="G695" t="s">
        <v>126</v>
      </c>
      <c r="H695" s="56">
        <f>D695-0.001*'IM CALIBRATION'!$D$4*A695^0.5</f>
        <v>5.5258706726836886</v>
      </c>
      <c r="I695" s="56">
        <f>H695^'IM CALIBRATION'!$Q$15*ABS(B695)*(1/'CCS figures 3b table 1 9a'!C695+1/'IM CALIBRATION'!$D$5)^0.5</f>
        <v>5.3611845642914755</v>
      </c>
    </row>
    <row r="696" spans="1:9">
      <c r="A696" s="113">
        <v>6251</v>
      </c>
      <c r="B696" s="67">
        <v>15</v>
      </c>
      <c r="C696" s="67">
        <v>94080</v>
      </c>
      <c r="D696" s="67">
        <v>5.8319999999999999</v>
      </c>
      <c r="E696" s="112">
        <f>I696*'IM CALIBRATION'!$Q$17</f>
        <v>3066.508076065114</v>
      </c>
      <c r="F696" s="111">
        <f>(H696*'IM CALIBRATION'!$Q$32+'IM CALIBRATION'!$Q$33)*ABS(B696)*(1/'CCS figures 3b table 1 9a'!C696+1/'IM CALIBRATION'!$D$5)^0.5</f>
        <v>3489.8920614140529</v>
      </c>
      <c r="G696" t="s">
        <v>126</v>
      </c>
      <c r="H696" s="56">
        <f>D696-0.001*'IM CALIBRATION'!$D$4*A696^0.5</f>
        <v>5.7078706726836881</v>
      </c>
      <c r="I696" s="56">
        <f>H696^'IM CALIBRATION'!$Q$15*ABS(B696)*(1/'CCS figures 3b table 1 9a'!C696+1/'IM CALIBRATION'!$D$5)^0.5</f>
        <v>5.4263243554105474</v>
      </c>
    </row>
    <row r="697" spans="1:9">
      <c r="A697" s="113">
        <v>6251</v>
      </c>
      <c r="B697" s="67">
        <v>15</v>
      </c>
      <c r="C697" s="67">
        <v>94080</v>
      </c>
      <c r="D697" s="67">
        <v>6.0140000000000002</v>
      </c>
      <c r="E697" s="112">
        <f>I697*'IM CALIBRATION'!$Q$17</f>
        <v>3102.590514889413</v>
      </c>
      <c r="F697" s="111">
        <f>(H697*'IM CALIBRATION'!$Q$32+'IM CALIBRATION'!$Q$33)*ABS(B697)*(1/'CCS figures 3b table 1 9a'!C697+1/'IM CALIBRATION'!$D$5)^0.5</f>
        <v>3507.5149243960573</v>
      </c>
      <c r="G697" t="s">
        <v>126</v>
      </c>
      <c r="H697" s="56">
        <f>D697-0.001*'IM CALIBRATION'!$D$4*A697^0.5</f>
        <v>5.8898706726836885</v>
      </c>
      <c r="I697" s="56">
        <f>H697^'IM CALIBRATION'!$Q$15*ABS(B697)*(1/'CCS figures 3b table 1 9a'!C697+1/'IM CALIBRATION'!$D$5)^0.5</f>
        <v>5.4901738584081539</v>
      </c>
    </row>
    <row r="698" spans="1:9">
      <c r="A698" s="113">
        <v>6251</v>
      </c>
      <c r="B698" s="67">
        <v>15</v>
      </c>
      <c r="C698" s="67">
        <v>94080</v>
      </c>
      <c r="D698" s="67">
        <v>6.1959999999999997</v>
      </c>
      <c r="E698" s="112">
        <f>I698*'IM CALIBRATION'!$Q$17</f>
        <v>3137.9801143384261</v>
      </c>
      <c r="F698" s="111">
        <f>(H698*'IM CALIBRATION'!$Q$32+'IM CALIBRATION'!$Q$33)*ABS(B698)*(1/'CCS figures 3b table 1 9a'!C698+1/'IM CALIBRATION'!$D$5)^0.5</f>
        <v>3525.1377873780625</v>
      </c>
      <c r="G698" t="s">
        <v>126</v>
      </c>
      <c r="H698" s="56">
        <f>D698-0.001*'IM CALIBRATION'!$D$4*A698^0.5</f>
        <v>6.071870672683688</v>
      </c>
      <c r="I698" s="56">
        <f>H698^'IM CALIBRATION'!$Q$15*ABS(B698)*(1/'CCS figures 3b table 1 9a'!C698+1/'IM CALIBRATION'!$D$5)^0.5</f>
        <v>5.55279735088068</v>
      </c>
    </row>
    <row r="699" spans="1:9">
      <c r="A699" s="113">
        <v>6251</v>
      </c>
      <c r="B699" s="67">
        <v>15</v>
      </c>
      <c r="C699" s="67">
        <v>94080</v>
      </c>
      <c r="D699" s="67">
        <v>6.3789999999999996</v>
      </c>
      <c r="E699" s="112">
        <f>I699*'IM CALIBRATION'!$Q$17</f>
        <v>3172.8994261659491</v>
      </c>
      <c r="F699" s="111">
        <f>(H699*'IM CALIBRATION'!$Q$32+'IM CALIBRATION'!$Q$33)*ABS(B699)*(1/'CCS figures 3b table 1 9a'!C699+1/'IM CALIBRATION'!$D$5)^0.5</f>
        <v>3542.8574792775507</v>
      </c>
      <c r="G699" t="s">
        <v>126</v>
      </c>
      <c r="H699" s="56">
        <f>D699-0.001*'IM CALIBRATION'!$D$4*A699^0.5</f>
        <v>6.2548706726836878</v>
      </c>
      <c r="I699" s="56">
        <f>H699^'IM CALIBRATION'!$Q$15*ABS(B699)*(1/'CCS figures 3b table 1 9a'!C699+1/'IM CALIBRATION'!$D$5)^0.5</f>
        <v>5.614588648194661</v>
      </c>
    </row>
    <row r="700" spans="1:9">
      <c r="A700" s="113">
        <v>6251</v>
      </c>
      <c r="B700" s="67">
        <v>15</v>
      </c>
      <c r="C700" s="67">
        <v>94080</v>
      </c>
      <c r="D700" s="67">
        <v>6.5609999999999999</v>
      </c>
      <c r="E700" s="112">
        <f>I700*'IM CALIBRATION'!$Q$17</f>
        <v>3206.9979049059425</v>
      </c>
      <c r="F700" s="111">
        <f>(H700*'IM CALIBRATION'!$Q$32+'IM CALIBRATION'!$Q$33)*ABS(B700)*(1/'CCS figures 3b table 1 9a'!C700+1/'IM CALIBRATION'!$D$5)^0.5</f>
        <v>3560.480342259556</v>
      </c>
      <c r="G700" t="s">
        <v>126</v>
      </c>
      <c r="H700" s="56">
        <f>D700-0.001*'IM CALIBRATION'!$D$4*A700^0.5</f>
        <v>6.4368706726836882</v>
      </c>
      <c r="I700" s="56">
        <f>H700^'IM CALIBRATION'!$Q$15*ABS(B700)*(1/'CCS figures 3b table 1 9a'!C700+1/'IM CALIBRATION'!$D$5)^0.5</f>
        <v>5.6749274443365909</v>
      </c>
    </row>
    <row r="701" spans="1:9">
      <c r="A701" s="113">
        <v>6251</v>
      </c>
      <c r="B701" s="67">
        <v>15</v>
      </c>
      <c r="C701" s="67">
        <v>94080</v>
      </c>
      <c r="D701" s="67">
        <v>6.7430000000000003</v>
      </c>
      <c r="E701" s="112">
        <f>I701*'IM CALIBRATION'!$Q$17</f>
        <v>3240.4968070557834</v>
      </c>
      <c r="F701" s="111">
        <f>(H701*'IM CALIBRATION'!$Q$32+'IM CALIBRATION'!$Q$33)*ABS(B701)*(1/'CCS figures 3b table 1 9a'!C701+1/'IM CALIBRATION'!$D$5)^0.5</f>
        <v>3578.1032052415608</v>
      </c>
      <c r="G701" t="s">
        <v>126</v>
      </c>
      <c r="H701" s="56">
        <f>D701-0.001*'IM CALIBRATION'!$D$4*A701^0.5</f>
        <v>6.6188706726836886</v>
      </c>
      <c r="I701" s="56">
        <f>H701^'IM CALIBRATION'!$Q$15*ABS(B701)*(1/'CCS figures 3b table 1 9a'!C701+1/'IM CALIBRATION'!$D$5)^0.5</f>
        <v>5.7342052626583504</v>
      </c>
    </row>
    <row r="702" spans="1:9">
      <c r="A702" s="113">
        <v>6251</v>
      </c>
      <c r="B702" s="67">
        <v>15</v>
      </c>
      <c r="C702" s="67">
        <v>94080</v>
      </c>
      <c r="D702" s="67">
        <v>6.9249999999999998</v>
      </c>
      <c r="E702" s="112">
        <f>I702*'IM CALIBRATION'!$Q$17</f>
        <v>3273.4227381910855</v>
      </c>
      <c r="F702" s="111">
        <f>(H702*'IM CALIBRATION'!$Q$32+'IM CALIBRATION'!$Q$33)*ABS(B702)*(1/'CCS figures 3b table 1 9a'!C702+1/'IM CALIBRATION'!$D$5)^0.5</f>
        <v>3595.7260682235651</v>
      </c>
      <c r="G702" t="s">
        <v>126</v>
      </c>
      <c r="H702" s="56">
        <f>D702-0.001*'IM CALIBRATION'!$D$4*A702^0.5</f>
        <v>6.8008706726836881</v>
      </c>
      <c r="I702" s="56">
        <f>H702^'IM CALIBRATION'!$Q$15*ABS(B702)*(1/'CCS figures 3b table 1 9a'!C702+1/'IM CALIBRATION'!$D$5)^0.5</f>
        <v>5.7924691829260322</v>
      </c>
    </row>
    <row r="703" spans="1:9">
      <c r="A703" s="113">
        <v>6251</v>
      </c>
      <c r="B703" s="67">
        <v>15</v>
      </c>
      <c r="C703" s="67">
        <v>94080</v>
      </c>
      <c r="D703" s="67">
        <v>7.1079999999999997</v>
      </c>
      <c r="E703" s="112">
        <f>I703*'IM CALIBRATION'!$Q$17</f>
        <v>3305.9768767074293</v>
      </c>
      <c r="F703" s="111">
        <f>(H703*'IM CALIBRATION'!$Q$32+'IM CALIBRATION'!$Q$33)*ABS(B703)*(1/'CCS figures 3b table 1 9a'!C703+1/'IM CALIBRATION'!$D$5)^0.5</f>
        <v>3613.4457601230542</v>
      </c>
      <c r="G703" t="s">
        <v>126</v>
      </c>
      <c r="H703" s="56">
        <f>D703-0.001*'IM CALIBRATION'!$D$4*A703^0.5</f>
        <v>6.9838706726836879</v>
      </c>
      <c r="I703" s="56">
        <f>H703^'IM CALIBRATION'!$Q$15*ABS(B703)*(1/'CCS figures 3b table 1 9a'!C703+1/'IM CALIBRATION'!$D$5)^0.5</f>
        <v>5.8500751993847651</v>
      </c>
    </row>
    <row r="704" spans="1:9">
      <c r="A704" s="113">
        <v>6251</v>
      </c>
      <c r="B704" s="67">
        <v>15</v>
      </c>
      <c r="C704" s="67">
        <v>94080</v>
      </c>
      <c r="D704" s="67">
        <v>7.29</v>
      </c>
      <c r="E704" s="112">
        <f>I704*'IM CALIBRATION'!$Q$17</f>
        <v>3337.8266094578134</v>
      </c>
      <c r="F704" s="111">
        <f>(H704*'IM CALIBRATION'!$Q$32+'IM CALIBRATION'!$Q$33)*ABS(B704)*(1/'CCS figures 3b table 1 9a'!C704+1/'IM CALIBRATION'!$D$5)^0.5</f>
        <v>3631.0686231050586</v>
      </c>
      <c r="G704" t="s">
        <v>126</v>
      </c>
      <c r="H704" s="56">
        <f>D704-0.001*'IM CALIBRATION'!$D$4*A704^0.5</f>
        <v>7.1658706726836883</v>
      </c>
      <c r="I704" s="56">
        <f>H704^'IM CALIBRATION'!$Q$15*ABS(B704)*(1/'CCS figures 3b table 1 9a'!C704+1/'IM CALIBRATION'!$D$5)^0.5</f>
        <v>5.9064347380684188</v>
      </c>
    </row>
    <row r="705" spans="1:9">
      <c r="A705" s="113">
        <v>6251</v>
      </c>
      <c r="B705" s="67">
        <v>15</v>
      </c>
      <c r="C705" s="67">
        <v>94080</v>
      </c>
      <c r="D705" s="67">
        <v>7.4720000000000004</v>
      </c>
      <c r="E705" s="112">
        <f>I705*'IM CALIBRATION'!$Q$17</f>
        <v>3369.1728445006061</v>
      </c>
      <c r="F705" s="111">
        <f>(H705*'IM CALIBRATION'!$Q$32+'IM CALIBRATION'!$Q$33)*ABS(B705)*(1/'CCS figures 3b table 1 9a'!C705+1/'IM CALIBRATION'!$D$5)^0.5</f>
        <v>3648.6914860870638</v>
      </c>
      <c r="G705" t="s">
        <v>126</v>
      </c>
      <c r="H705" s="56">
        <f>D705-0.001*'IM CALIBRATION'!$D$4*A705^0.5</f>
        <v>7.3478706726836887</v>
      </c>
      <c r="I705" s="56">
        <f>H705^'IM CALIBRATION'!$Q$15*ABS(B705)*(1/'CCS figures 3b table 1 9a'!C705+1/'IM CALIBRATION'!$D$5)^0.5</f>
        <v>5.9619033148482297</v>
      </c>
    </row>
    <row r="706" spans="1:9">
      <c r="A706" s="113">
        <v>6251</v>
      </c>
      <c r="B706" s="67">
        <v>15</v>
      </c>
      <c r="C706" s="67">
        <v>94080</v>
      </c>
      <c r="D706" s="67">
        <v>7.6550000000000002</v>
      </c>
      <c r="E706" s="112">
        <f>I706*'IM CALIBRATION'!$Q$17</f>
        <v>3400.2040000723237</v>
      </c>
      <c r="F706" s="111">
        <f>(H706*'IM CALIBRATION'!$Q$32+'IM CALIBRATION'!$Q$33)*ABS(B706)*(1/'CCS figures 3b table 1 9a'!C706+1/'IM CALIBRATION'!$D$5)^0.5</f>
        <v>3666.411177986552</v>
      </c>
      <c r="G706" t="s">
        <v>126</v>
      </c>
      <c r="H706" s="56">
        <f>D706-0.001*'IM CALIBRATION'!$D$4*A706^0.5</f>
        <v>7.5308706726836885</v>
      </c>
      <c r="I706" s="56">
        <f>H706^'IM CALIBRATION'!$Q$15*ABS(B706)*(1/'CCS figures 3b table 1 9a'!C706+1/'IM CALIBRATION'!$D$5)^0.5</f>
        <v>6.0168143442923174</v>
      </c>
    </row>
    <row r="707" spans="1:9">
      <c r="A707" s="113">
        <v>6251</v>
      </c>
      <c r="B707" s="67">
        <v>15</v>
      </c>
      <c r="C707" s="67">
        <v>94080</v>
      </c>
      <c r="D707" s="67">
        <v>7.8369999999999997</v>
      </c>
      <c r="E707" s="112">
        <f>I707*'IM CALIBRATION'!$Q$17</f>
        <v>3430.5998930932178</v>
      </c>
      <c r="F707" s="111">
        <f>(H707*'IM CALIBRATION'!$Q$32+'IM CALIBRATION'!$Q$33)*ABS(B707)*(1/'CCS figures 3b table 1 9a'!C707+1/'IM CALIBRATION'!$D$5)^0.5</f>
        <v>3684.0340409685568</v>
      </c>
      <c r="G707" t="s">
        <v>126</v>
      </c>
      <c r="H707" s="56">
        <f>D707-0.001*'IM CALIBRATION'!$D$4*A707^0.5</f>
        <v>7.712870672683688</v>
      </c>
      <c r="I707" s="56">
        <f>H707^'IM CALIBRATION'!$Q$15*ABS(B707)*(1/'CCS figures 3b table 1 9a'!C707+1/'IM CALIBRATION'!$D$5)^0.5</f>
        <v>6.0706012479992131</v>
      </c>
    </row>
    <row r="708" spans="1:9">
      <c r="A708" s="113">
        <v>6251</v>
      </c>
      <c r="B708" s="67">
        <v>15</v>
      </c>
      <c r="C708" s="67">
        <v>94080</v>
      </c>
      <c r="D708" s="67">
        <v>8.0190000000000001</v>
      </c>
      <c r="E708" s="112">
        <f>I708*'IM CALIBRATION'!$Q$17</f>
        <v>3460.5491066709687</v>
      </c>
      <c r="F708" s="111">
        <f>(H708*'IM CALIBRATION'!$Q$32+'IM CALIBRATION'!$Q$33)*ABS(B708)*(1/'CCS figures 3b table 1 9a'!C708+1/'IM CALIBRATION'!$D$5)^0.5</f>
        <v>3701.6569039505612</v>
      </c>
      <c r="G708" t="s">
        <v>126</v>
      </c>
      <c r="H708" s="56">
        <f>D708-0.001*'IM CALIBRATION'!$D$4*A708^0.5</f>
        <v>7.8948706726836884</v>
      </c>
      <c r="I708" s="56">
        <f>H708^'IM CALIBRATION'!$Q$15*ABS(B708)*(1/'CCS figures 3b table 1 9a'!C708+1/'IM CALIBRATION'!$D$5)^0.5</f>
        <v>6.1235977322839954</v>
      </c>
    </row>
    <row r="709" spans="1:9">
      <c r="A709" s="113">
        <v>6251</v>
      </c>
      <c r="B709" s="67">
        <v>15</v>
      </c>
      <c r="C709" s="67">
        <v>94080</v>
      </c>
      <c r="D709" s="67">
        <v>8.2010000000000005</v>
      </c>
      <c r="E709" s="112">
        <f>I709*'IM CALIBRATION'!$Q$17</f>
        <v>3490.0682800609588</v>
      </c>
      <c r="F709" s="111">
        <f>(H709*'IM CALIBRATION'!$Q$32+'IM CALIBRATION'!$Q$33)*ABS(B709)*(1/'CCS figures 3b table 1 9a'!C709+1/'IM CALIBRATION'!$D$5)^0.5</f>
        <v>3719.2797669325664</v>
      </c>
      <c r="G709" t="s">
        <v>126</v>
      </c>
      <c r="H709" s="56">
        <f>D709-0.001*'IM CALIBRATION'!$D$4*A709^0.5</f>
        <v>8.0768706726836896</v>
      </c>
      <c r="I709" s="56">
        <f>H709^'IM CALIBRATION'!$Q$15*ABS(B709)*(1/'CCS figures 3b table 1 9a'!C709+1/'IM CALIBRATION'!$D$5)^0.5</f>
        <v>6.1758332410595767</v>
      </c>
    </row>
    <row r="710" spans="1:9">
      <c r="A710" s="113">
        <v>6251</v>
      </c>
      <c r="B710" s="67">
        <v>15</v>
      </c>
      <c r="C710" s="67">
        <v>94080</v>
      </c>
      <c r="D710" s="67">
        <v>8.3840000000000003</v>
      </c>
      <c r="E710" s="112">
        <f>I710*'IM CALIBRATION'!$Q$17</f>
        <v>3519.3318735787161</v>
      </c>
      <c r="F710" s="111">
        <f>(H710*'IM CALIBRATION'!$Q$32+'IM CALIBRATION'!$Q$33)*ABS(B710)*(1/'CCS figures 3b table 1 9a'!C710+1/'IM CALIBRATION'!$D$5)^0.5</f>
        <v>3736.9994588320551</v>
      </c>
      <c r="G710" t="s">
        <v>126</v>
      </c>
      <c r="H710" s="56">
        <f>D710-0.001*'IM CALIBRATION'!$D$4*A710^0.5</f>
        <v>8.2598706726836895</v>
      </c>
      <c r="I710" s="56">
        <f>H710^'IM CALIBRATION'!$Q$15*ABS(B710)*(1/'CCS figures 3b table 1 9a'!C710+1/'IM CALIBRATION'!$D$5)^0.5</f>
        <v>6.2276164897233146</v>
      </c>
    </row>
    <row r="711" spans="1:9">
      <c r="A711" s="113">
        <v>6251</v>
      </c>
      <c r="B711" s="67">
        <v>15</v>
      </c>
      <c r="C711" s="67">
        <v>94080</v>
      </c>
      <c r="D711" s="67">
        <v>8.5660000000000007</v>
      </c>
      <c r="E711" s="112">
        <f>I711*'IM CALIBRATION'!$Q$17</f>
        <v>3548.0348920238862</v>
      </c>
      <c r="F711" s="111">
        <f>(H711*'IM CALIBRATION'!$Q$32+'IM CALIBRATION'!$Q$33)*ABS(B711)*(1/'CCS figures 3b table 1 9a'!C711+1/'IM CALIBRATION'!$D$5)^0.5</f>
        <v>3754.6223218140599</v>
      </c>
      <c r="G711" t="s">
        <v>126</v>
      </c>
      <c r="H711" s="56">
        <f>D711-0.001*'IM CALIBRATION'!$D$4*A711^0.5</f>
        <v>8.4418706726836898</v>
      </c>
      <c r="I711" s="56">
        <f>H711^'IM CALIBRATION'!$Q$15*ABS(B711)*(1/'CCS figures 3b table 1 9a'!C711+1/'IM CALIBRATION'!$D$5)^0.5</f>
        <v>6.2784077755113765</v>
      </c>
    </row>
    <row r="712" spans="1:9">
      <c r="A712" s="113">
        <v>6251</v>
      </c>
      <c r="B712" s="67">
        <v>15</v>
      </c>
      <c r="C712" s="67">
        <v>94080</v>
      </c>
      <c r="D712" s="67">
        <v>8.7479999999999993</v>
      </c>
      <c r="E712" s="112">
        <f>I712*'IM CALIBRATION'!$Q$17</f>
        <v>3576.3522951802838</v>
      </c>
      <c r="F712" s="111">
        <f>(H712*'IM CALIBRATION'!$Q$32+'IM CALIBRATION'!$Q$33)*ABS(B712)*(1/'CCS figures 3b table 1 9a'!C712+1/'IM CALIBRATION'!$D$5)^0.5</f>
        <v>3772.2451847960642</v>
      </c>
      <c r="G712" t="s">
        <v>126</v>
      </c>
      <c r="H712" s="56">
        <f>D712-0.001*'IM CALIBRATION'!$D$4*A712^0.5</f>
        <v>8.6238706726836885</v>
      </c>
      <c r="I712" s="56">
        <f>H712^'IM CALIBRATION'!$Q$15*ABS(B712)*(1/'CCS figures 3b table 1 9a'!C712+1/'IM CALIBRATION'!$D$5)^0.5</f>
        <v>6.3285166976527831</v>
      </c>
    </row>
    <row r="713" spans="1:9">
      <c r="A713" s="113">
        <v>6251</v>
      </c>
      <c r="B713" s="67">
        <v>15</v>
      </c>
      <c r="C713" s="67">
        <v>94080</v>
      </c>
      <c r="D713" s="67">
        <v>8.93</v>
      </c>
      <c r="E713" s="112">
        <f>I713*'IM CALIBRATION'!$Q$17</f>
        <v>3604.2972409687013</v>
      </c>
      <c r="F713" s="111">
        <f>(H713*'IM CALIBRATION'!$Q$32+'IM CALIBRATION'!$Q$33)*ABS(B713)*(1/'CCS figures 3b table 1 9a'!C713+1/'IM CALIBRATION'!$D$5)^0.5</f>
        <v>3789.868047778069</v>
      </c>
      <c r="G713" t="s">
        <v>126</v>
      </c>
      <c r="H713" s="56">
        <f>D713-0.001*'IM CALIBRATION'!$D$4*A713^0.5</f>
        <v>8.8058706726836888</v>
      </c>
      <c r="I713" s="56">
        <f>H713^'IM CALIBRATION'!$Q$15*ABS(B713)*(1/'CCS figures 3b table 1 9a'!C713+1/'IM CALIBRATION'!$D$5)^0.5</f>
        <v>6.3779665396818626</v>
      </c>
    </row>
    <row r="714" spans="1:9">
      <c r="A714" s="113">
        <v>6251</v>
      </c>
      <c r="B714" s="67">
        <v>15</v>
      </c>
      <c r="C714" s="67">
        <v>94080</v>
      </c>
      <c r="D714" s="67">
        <v>9.1129999999999995</v>
      </c>
      <c r="E714" s="112">
        <f>I714*'IM CALIBRATION'!$Q$17</f>
        <v>3632.0327704640313</v>
      </c>
      <c r="F714" s="111">
        <f>(H714*'IM CALIBRATION'!$Q$32+'IM CALIBRATION'!$Q$33)*ABS(B714)*(1/'CCS figures 3b table 1 9a'!C714+1/'IM CALIBRATION'!$D$5)^0.5</f>
        <v>3807.5877396775581</v>
      </c>
      <c r="G714" t="s">
        <v>126</v>
      </c>
      <c r="H714" s="56">
        <f>D714-0.001*'IM CALIBRATION'!$D$4*A714^0.5</f>
        <v>8.9888706726836887</v>
      </c>
      <c r="I714" s="56">
        <f>H714^'IM CALIBRATION'!$Q$15*ABS(B714)*(1/'CCS figures 3b table 1 9a'!C714+1/'IM CALIBRATION'!$D$5)^0.5</f>
        <v>6.4270458101346044</v>
      </c>
    </row>
    <row r="715" spans="1:9">
      <c r="A715" s="113">
        <v>6251</v>
      </c>
      <c r="B715" s="67">
        <v>15</v>
      </c>
      <c r="C715" s="67">
        <v>94080</v>
      </c>
      <c r="D715" s="67">
        <v>9.2949999999999999</v>
      </c>
      <c r="E715" s="112">
        <f>I715*'IM CALIBRATION'!$Q$17</f>
        <v>3659.2676051610456</v>
      </c>
      <c r="F715" s="111">
        <f>(H715*'IM CALIBRATION'!$Q$32+'IM CALIBRATION'!$Q$33)*ABS(B715)*(1/'CCS figures 3b table 1 9a'!C715+1/'IM CALIBRATION'!$D$5)^0.5</f>
        <v>3825.2106026595625</v>
      </c>
      <c r="G715" t="s">
        <v>126</v>
      </c>
      <c r="H715" s="56">
        <f>D715-0.001*'IM CALIBRATION'!$D$4*A715^0.5</f>
        <v>9.1708706726836891</v>
      </c>
      <c r="I715" s="56">
        <f>H715^'IM CALIBRATION'!$Q$15*ABS(B715)*(1/'CCS figures 3b table 1 9a'!C715+1/'IM CALIBRATION'!$D$5)^0.5</f>
        <v>6.4752390785578937</v>
      </c>
    </row>
    <row r="716" spans="1:9">
      <c r="A716" s="113">
        <v>6251</v>
      </c>
      <c r="B716" s="67">
        <v>15</v>
      </c>
      <c r="C716" s="67">
        <v>94080</v>
      </c>
      <c r="D716" s="67">
        <v>9.4770000000000003</v>
      </c>
      <c r="E716" s="112">
        <f>I716*'IM CALIBRATION'!$Q$17</f>
        <v>3686.1654585582896</v>
      </c>
      <c r="F716" s="111">
        <f>(H716*'IM CALIBRATION'!$Q$32+'IM CALIBRATION'!$Q$33)*ABS(B716)*(1/'CCS figures 3b table 1 9a'!C716+1/'IM CALIBRATION'!$D$5)^0.5</f>
        <v>3842.8334656415677</v>
      </c>
      <c r="G716" t="s">
        <v>126</v>
      </c>
      <c r="H716" s="56">
        <f>D716-0.001*'IM CALIBRATION'!$D$4*A716^0.5</f>
        <v>9.3528706726836894</v>
      </c>
      <c r="I716" s="56">
        <f>H716^'IM CALIBRATION'!$Q$15*ABS(B716)*(1/'CCS figures 3b table 1 9a'!C716+1/'IM CALIBRATION'!$D$5)^0.5</f>
        <v>6.5228360433717008</v>
      </c>
    </row>
    <row r="717" spans="1:9">
      <c r="A717" s="113">
        <v>6251</v>
      </c>
      <c r="B717" s="67">
        <v>15</v>
      </c>
      <c r="C717" s="67">
        <v>94080</v>
      </c>
      <c r="D717" s="67">
        <v>9.6590000000000007</v>
      </c>
      <c r="E717" s="112">
        <f>I717*'IM CALIBRATION'!$Q$17</f>
        <v>3712.736938082021</v>
      </c>
      <c r="F717" s="111">
        <f>(H717*'IM CALIBRATION'!$Q$32+'IM CALIBRATION'!$Q$33)*ABS(B717)*(1/'CCS figures 3b table 1 9a'!C717+1/'IM CALIBRATION'!$D$5)^0.5</f>
        <v>3860.4563286235721</v>
      </c>
      <c r="G717" t="s">
        <v>126</v>
      </c>
      <c r="H717" s="56">
        <f>D717-0.001*'IM CALIBRATION'!$D$4*A717^0.5</f>
        <v>9.5348706726836898</v>
      </c>
      <c r="I717" s="56">
        <f>H717^'IM CALIBRATION'!$Q$15*ABS(B717)*(1/'CCS figures 3b table 1 9a'!C717+1/'IM CALIBRATION'!$D$5)^0.5</f>
        <v>6.5698554748952374</v>
      </c>
    </row>
    <row r="718" spans="1:9">
      <c r="A718" s="113">
        <v>6251</v>
      </c>
      <c r="B718" s="67">
        <v>15</v>
      </c>
      <c r="C718" s="67">
        <v>94080</v>
      </c>
      <c r="D718" s="67">
        <v>9.8420000000000005</v>
      </c>
      <c r="E718" s="112">
        <f>I718*'IM CALIBRATION'!$Q$17</f>
        <v>3739.1355257382561</v>
      </c>
      <c r="F718" s="111">
        <f>(H718*'IM CALIBRATION'!$Q$32+'IM CALIBRATION'!$Q$33)*ABS(B718)*(1/'CCS figures 3b table 1 9a'!C718+1/'IM CALIBRATION'!$D$5)^0.5</f>
        <v>3878.1760205230607</v>
      </c>
      <c r="G718" t="s">
        <v>126</v>
      </c>
      <c r="H718" s="56">
        <f>D718-0.001*'IM CALIBRATION'!$D$4*A718^0.5</f>
        <v>9.7178706726836896</v>
      </c>
      <c r="I718" s="56">
        <f>H718^'IM CALIBRATION'!$Q$15*ABS(B718)*(1/'CCS figures 3b table 1 9a'!C718+1/'IM CALIBRATION'!$D$5)^0.5</f>
        <v>6.6165689664609539</v>
      </c>
    </row>
    <row r="719" spans="1:9">
      <c r="A719" s="113">
        <v>6251</v>
      </c>
      <c r="B719" s="67">
        <v>15</v>
      </c>
      <c r="C719" s="67">
        <v>94080</v>
      </c>
      <c r="D719" s="67">
        <v>10.023999999999999</v>
      </c>
      <c r="E719" s="112">
        <f>I719*'IM CALIBRATION'!$Q$17</f>
        <v>3765.0823404200942</v>
      </c>
      <c r="F719" s="111">
        <f>(H719*'IM CALIBRATION'!$Q$32+'IM CALIBRATION'!$Q$33)*ABS(B719)*(1/'CCS figures 3b table 1 9a'!C719+1/'IM CALIBRATION'!$D$5)^0.5</f>
        <v>3895.7988835050651</v>
      </c>
      <c r="G719" t="s">
        <v>126</v>
      </c>
      <c r="H719" s="56">
        <f>D719-0.001*'IM CALIBRATION'!$D$4*A719^0.5</f>
        <v>9.8998706726836883</v>
      </c>
      <c r="I719" s="56">
        <f>H719^'IM CALIBRATION'!$Q$15*ABS(B719)*(1/'CCS figures 3b table 1 9a'!C719+1/'IM CALIBRATION'!$D$5)^0.5</f>
        <v>6.6624830253712597</v>
      </c>
    </row>
    <row r="720" spans="1:9">
      <c r="A720" s="113">
        <v>6251</v>
      </c>
      <c r="B720" s="67">
        <v>15</v>
      </c>
      <c r="C720" s="67">
        <v>94080</v>
      </c>
      <c r="D720" s="67">
        <v>10.206</v>
      </c>
      <c r="E720" s="112">
        <f>I720*'IM CALIBRATION'!$Q$17</f>
        <v>3790.7316190764791</v>
      </c>
      <c r="F720" s="111">
        <f>(H720*'IM CALIBRATION'!$Q$32+'IM CALIBRATION'!$Q$33)*ABS(B720)*(1/'CCS figures 3b table 1 9a'!C720+1/'IM CALIBRATION'!$D$5)^0.5</f>
        <v>3913.4217464870703</v>
      </c>
      <c r="G720" t="s">
        <v>126</v>
      </c>
      <c r="H720" s="56">
        <f>D720-0.001*'IM CALIBRATION'!$D$4*A720^0.5</f>
        <v>10.081870672683689</v>
      </c>
      <c r="I720" s="56">
        <f>H720^'IM CALIBRATION'!$Q$15*ABS(B720)*(1/'CCS figures 3b table 1 9a'!C720+1/'IM CALIBRATION'!$D$5)^0.5</f>
        <v>6.7078705808641672</v>
      </c>
    </row>
    <row r="721" spans="1:9">
      <c r="A721" s="113">
        <v>6251</v>
      </c>
      <c r="B721" s="67">
        <v>15</v>
      </c>
      <c r="C721" s="67">
        <v>94080</v>
      </c>
      <c r="D721" s="67">
        <v>10.388</v>
      </c>
      <c r="E721" s="112">
        <f>I721*'IM CALIBRATION'!$Q$17</f>
        <v>3816.0920539372596</v>
      </c>
      <c r="F721" s="111">
        <f>(H721*'IM CALIBRATION'!$Q$32+'IM CALIBRATION'!$Q$33)*ABS(B721)*(1/'CCS figures 3b table 1 9a'!C721+1/'IM CALIBRATION'!$D$5)^0.5</f>
        <v>3931.0446094690747</v>
      </c>
      <c r="G721" t="s">
        <v>126</v>
      </c>
      <c r="H721" s="56">
        <f>D721-0.001*'IM CALIBRATION'!$D$4*A721^0.5</f>
        <v>10.263870672683689</v>
      </c>
      <c r="I721" s="56">
        <f>H721^'IM CALIBRATION'!$Q$15*ABS(B721)*(1/'CCS figures 3b table 1 9a'!C721+1/'IM CALIBRATION'!$D$5)^0.5</f>
        <v>6.7527470142324555</v>
      </c>
    </row>
    <row r="722" spans="1:9">
      <c r="A722" s="113">
        <v>6251</v>
      </c>
      <c r="B722" s="67">
        <v>15</v>
      </c>
      <c r="C722" s="67">
        <v>94080</v>
      </c>
      <c r="D722" s="67">
        <v>10.571</v>
      </c>
      <c r="E722" s="112">
        <f>I722*'IM CALIBRATION'!$Q$17</f>
        <v>3841.3089757973416</v>
      </c>
      <c r="F722" s="111">
        <f>(H722*'IM CALIBRATION'!$Q$32+'IM CALIBRATION'!$Q$33)*ABS(B722)*(1/'CCS figures 3b table 1 9a'!C722+1/'IM CALIBRATION'!$D$5)^0.5</f>
        <v>3948.7643013685638</v>
      </c>
      <c r="G722" t="s">
        <v>126</v>
      </c>
      <c r="H722" s="56">
        <f>D722-0.001*'IM CALIBRATION'!$D$4*A722^0.5</f>
        <v>10.446870672683689</v>
      </c>
      <c r="I722" s="56">
        <f>H722^'IM CALIBRATION'!$Q$15*ABS(B722)*(1/'CCS figures 3b table 1 9a'!C722+1/'IM CALIBRATION'!$D$5)^0.5</f>
        <v>6.7973694948728562</v>
      </c>
    </row>
    <row r="723" spans="1:9">
      <c r="A723" s="113">
        <v>6251</v>
      </c>
      <c r="B723" s="67">
        <v>15</v>
      </c>
      <c r="C723" s="67">
        <v>94080</v>
      </c>
      <c r="D723" s="67">
        <v>10.753</v>
      </c>
      <c r="E723" s="112">
        <f>I723*'IM CALIBRATION'!$Q$17</f>
        <v>3866.1147371737984</v>
      </c>
      <c r="F723" s="111">
        <f>(H723*'IM CALIBRATION'!$Q$32+'IM CALIBRATION'!$Q$33)*ABS(B723)*(1/'CCS figures 3b table 1 9a'!C723+1/'IM CALIBRATION'!$D$5)^0.5</f>
        <v>3966.3871643505686</v>
      </c>
      <c r="G723" t="s">
        <v>126</v>
      </c>
      <c r="H723" s="56">
        <f>D723-0.001*'IM CALIBRATION'!$D$4*A723^0.5</f>
        <v>10.628870672683689</v>
      </c>
      <c r="I723" s="56">
        <f>H723^'IM CALIBRATION'!$Q$15*ABS(B723)*(1/'CCS figures 3b table 1 9a'!C723+1/'IM CALIBRATION'!$D$5)^0.5</f>
        <v>6.8412644084920933</v>
      </c>
    </row>
    <row r="724" spans="1:9">
      <c r="A724" s="113">
        <v>6251</v>
      </c>
      <c r="B724" s="67">
        <v>15</v>
      </c>
      <c r="C724" s="67">
        <v>94080</v>
      </c>
      <c r="D724" s="67">
        <v>10.935</v>
      </c>
      <c r="E724" s="112">
        <f>I724*'IM CALIBRATION'!$Q$17</f>
        <v>3890.6554547284982</v>
      </c>
      <c r="F724" s="111">
        <f>(H724*'IM CALIBRATION'!$Q$32+'IM CALIBRATION'!$Q$33)*ABS(B724)*(1/'CCS figures 3b table 1 9a'!C724+1/'IM CALIBRATION'!$D$5)^0.5</f>
        <v>3984.0100273325729</v>
      </c>
      <c r="G724" t="s">
        <v>126</v>
      </c>
      <c r="H724" s="56">
        <f>D724-0.001*'IM CALIBRATION'!$D$4*A724^0.5</f>
        <v>10.81087067268369</v>
      </c>
      <c r="I724" s="56">
        <f>H724^'IM CALIBRATION'!$Q$15*ABS(B724)*(1/'CCS figures 3b table 1 9a'!C724+1/'IM CALIBRATION'!$D$5)^0.5</f>
        <v>6.8846903151139323</v>
      </c>
    </row>
    <row r="725" spans="1:9">
      <c r="A725" s="113">
        <v>6251</v>
      </c>
      <c r="B725" s="67">
        <v>15</v>
      </c>
      <c r="C725" s="67">
        <v>94080</v>
      </c>
      <c r="D725" s="67">
        <v>11.117000000000001</v>
      </c>
      <c r="E725" s="112">
        <f>I725*'IM CALIBRATION'!$Q$17</f>
        <v>3914.9383519854973</v>
      </c>
      <c r="F725" s="111">
        <f>(H725*'IM CALIBRATION'!$Q$32+'IM CALIBRATION'!$Q$33)*ABS(B725)*(1/'CCS figures 3b table 1 9a'!C725+1/'IM CALIBRATION'!$D$5)^0.5</f>
        <v>4001.6328903145786</v>
      </c>
      <c r="G725" t="s">
        <v>126</v>
      </c>
      <c r="H725" s="56">
        <f>D725-0.001*'IM CALIBRATION'!$D$4*A725^0.5</f>
        <v>10.99287067268369</v>
      </c>
      <c r="I725" s="56">
        <f>H725^'IM CALIBRATION'!$Q$15*ABS(B725)*(1/'CCS figures 3b table 1 9a'!C725+1/'IM CALIBRATION'!$D$5)^0.5</f>
        <v>6.9276599970900081</v>
      </c>
    </row>
    <row r="726" spans="1:9">
      <c r="A726" s="113">
        <v>6251</v>
      </c>
      <c r="B726" s="67">
        <v>15</v>
      </c>
      <c r="C726" s="67">
        <v>94080</v>
      </c>
      <c r="D726" s="67">
        <v>11.3</v>
      </c>
      <c r="E726" s="112">
        <f>I726*'IM CALIBRATION'!$Q$17</f>
        <v>3939.1017029845157</v>
      </c>
      <c r="F726" s="111">
        <f>(H726*'IM CALIBRATION'!$Q$32+'IM CALIBRATION'!$Q$33)*ABS(B726)*(1/'CCS figures 3b table 1 9a'!C726+1/'IM CALIBRATION'!$D$5)^0.5</f>
        <v>4019.3525822140664</v>
      </c>
      <c r="G726" t="s">
        <v>126</v>
      </c>
      <c r="H726" s="56">
        <f>D726-0.001*'IM CALIBRATION'!$D$4*A726^0.5</f>
        <v>11.17587067268369</v>
      </c>
      <c r="I726" s="56">
        <f>H726^'IM CALIBRATION'!$Q$15*ABS(B726)*(1/'CCS figures 3b table 1 9a'!C726+1/'IM CALIBRATION'!$D$5)^0.5</f>
        <v>6.9704181365704541</v>
      </c>
    </row>
    <row r="727" spans="1:9">
      <c r="A727" s="113">
        <v>6251</v>
      </c>
      <c r="B727" s="67">
        <v>15</v>
      </c>
      <c r="C727" s="67">
        <v>94080</v>
      </c>
      <c r="D727" s="67">
        <v>11.481999999999999</v>
      </c>
      <c r="E727" s="112">
        <f>I727*'IM CALIBRATION'!$Q$17</f>
        <v>3962.888073592107</v>
      </c>
      <c r="F727" s="111">
        <f>(H727*'IM CALIBRATION'!$Q$32+'IM CALIBRATION'!$Q$33)*ABS(B727)*(1/'CCS figures 3b table 1 9a'!C727+1/'IM CALIBRATION'!$D$5)^0.5</f>
        <v>4036.9754451960716</v>
      </c>
      <c r="G727" t="s">
        <v>126</v>
      </c>
      <c r="H727" s="56">
        <f>D727-0.001*'IM CALIBRATION'!$D$4*A727^0.5</f>
        <v>11.357870672683688</v>
      </c>
      <c r="I727" s="56">
        <f>H727^'IM CALIBRATION'!$Q$15*ABS(B727)*(1/'CCS figures 3b table 1 9a'!C727+1/'IM CALIBRATION'!$D$5)^0.5</f>
        <v>7.0125091922445737</v>
      </c>
    </row>
    <row r="728" spans="1:9">
      <c r="A728" s="113">
        <v>6251</v>
      </c>
      <c r="B728" s="67">
        <v>15</v>
      </c>
      <c r="C728" s="67">
        <v>94080</v>
      </c>
      <c r="D728" s="67">
        <v>11.664</v>
      </c>
      <c r="E728" s="112">
        <f>I728*'IM CALIBRATION'!$Q$17</f>
        <v>3986.4365249827711</v>
      </c>
      <c r="F728" s="111">
        <f>(H728*'IM CALIBRATION'!$Q$32+'IM CALIBRATION'!$Q$33)*ABS(B728)*(1/'CCS figures 3b table 1 9a'!C728+1/'IM CALIBRATION'!$D$5)^0.5</f>
        <v>4054.5983081780764</v>
      </c>
      <c r="G728" t="s">
        <v>126</v>
      </c>
      <c r="H728" s="56">
        <f>D728-0.001*'IM CALIBRATION'!$D$4*A728^0.5</f>
        <v>11.539870672683689</v>
      </c>
      <c r="I728" s="56">
        <f>H728^'IM CALIBRATION'!$Q$15*ABS(B728)*(1/'CCS figures 3b table 1 9a'!C728+1/'IM CALIBRATION'!$D$5)^0.5</f>
        <v>7.0541792391329974</v>
      </c>
    </row>
    <row r="729" spans="1:9">
      <c r="A729" s="113">
        <v>6251</v>
      </c>
      <c r="B729" s="67">
        <v>15</v>
      </c>
      <c r="C729" s="67">
        <v>94080</v>
      </c>
      <c r="D729" s="67">
        <v>11.846</v>
      </c>
      <c r="E729" s="112">
        <f>I729*'IM CALIBRATION'!$Q$17</f>
        <v>4009.7531337512423</v>
      </c>
      <c r="F729" s="111">
        <f>(H729*'IM CALIBRATION'!$Q$32+'IM CALIBRATION'!$Q$33)*ABS(B729)*(1/'CCS figures 3b table 1 9a'!C729+1/'IM CALIBRATION'!$D$5)^0.5</f>
        <v>4072.2211711600817</v>
      </c>
      <c r="G729" t="s">
        <v>126</v>
      </c>
      <c r="H729" s="56">
        <f>D729-0.001*'IM CALIBRATION'!$D$4*A729^0.5</f>
        <v>11.721870672683689</v>
      </c>
      <c r="I729" s="56">
        <f>H729^'IM CALIBRATION'!$Q$15*ABS(B729)*(1/'CCS figures 3b table 1 9a'!C729+1/'IM CALIBRATION'!$D$5)^0.5</f>
        <v>7.095439030044191</v>
      </c>
    </row>
    <row r="730" spans="1:9">
      <c r="A730" s="113">
        <v>6251</v>
      </c>
      <c r="B730" s="67">
        <v>15</v>
      </c>
      <c r="C730" s="67">
        <v>94080</v>
      </c>
      <c r="D730" s="67">
        <v>12.028</v>
      </c>
      <c r="E730" s="112">
        <f>I730*'IM CALIBRATION'!$Q$17</f>
        <v>4032.8437297858522</v>
      </c>
      <c r="F730" s="111">
        <f>(H730*'IM CALIBRATION'!$Q$32+'IM CALIBRATION'!$Q$33)*ABS(B730)*(1/'CCS figures 3b table 1 9a'!C730+1/'IM CALIBRATION'!$D$5)^0.5</f>
        <v>4089.844034142086</v>
      </c>
      <c r="G730" t="s">
        <v>126</v>
      </c>
      <c r="H730" s="56">
        <f>D730-0.001*'IM CALIBRATION'!$D$4*A730^0.5</f>
        <v>11.90387067268369</v>
      </c>
      <c r="I730" s="56">
        <f>H730^'IM CALIBRATION'!$Q$15*ABS(B730)*(1/'CCS figures 3b table 1 9a'!C730+1/'IM CALIBRATION'!$D$5)^0.5</f>
        <v>7.136298881228516</v>
      </c>
    </row>
    <row r="731" spans="1:9">
      <c r="A731" s="113">
        <v>6251</v>
      </c>
      <c r="B731" s="67">
        <v>15</v>
      </c>
      <c r="C731" s="67">
        <v>94080</v>
      </c>
      <c r="D731" s="67">
        <v>12.211</v>
      </c>
      <c r="E731" s="112">
        <f>I731*'IM CALIBRATION'!$Q$17</f>
        <v>4055.8389713777542</v>
      </c>
      <c r="F731" s="111">
        <f>(H731*'IM CALIBRATION'!$Q$32+'IM CALIBRATION'!$Q$33)*ABS(B731)*(1/'CCS figures 3b table 1 9a'!C731+1/'IM CALIBRATION'!$D$5)^0.5</f>
        <v>4107.5637260415742</v>
      </c>
      <c r="G731" t="s">
        <v>126</v>
      </c>
      <c r="H731" s="56">
        <f>D731-0.001*'IM CALIBRATION'!$D$4*A731^0.5</f>
        <v>12.086870672683689</v>
      </c>
      <c r="I731" s="56">
        <f>H731^'IM CALIBRATION'!$Q$15*ABS(B731)*(1/'CCS figures 3b table 1 9a'!C731+1/'IM CALIBRATION'!$D$5)^0.5</f>
        <v>7.1769899984255074</v>
      </c>
    </row>
    <row r="732" spans="1:9">
      <c r="A732" s="113">
        <v>6251</v>
      </c>
      <c r="B732" s="67">
        <v>15</v>
      </c>
      <c r="C732" s="67">
        <v>94080</v>
      </c>
      <c r="D732" s="67">
        <v>12.393000000000001</v>
      </c>
      <c r="E732" s="112">
        <f>I732*'IM CALIBRATION'!$Q$17</f>
        <v>4078.4929448563616</v>
      </c>
      <c r="F732" s="111">
        <f>(H732*'IM CALIBRATION'!$Q$32+'IM CALIBRATION'!$Q$33)*ABS(B732)*(1/'CCS figures 3b table 1 9a'!C732+1/'IM CALIBRATION'!$D$5)^0.5</f>
        <v>4125.1865890235795</v>
      </c>
      <c r="G732" t="s">
        <v>126</v>
      </c>
      <c r="H732" s="56">
        <f>D732-0.001*'IM CALIBRATION'!$D$4*A732^0.5</f>
        <v>12.26887067268369</v>
      </c>
      <c r="I732" s="56">
        <f>H732^'IM CALIBRATION'!$Q$15*ABS(B732)*(1/'CCS figures 3b table 1 9a'!C732+1/'IM CALIBRATION'!$D$5)^0.5</f>
        <v>7.2170772263031298</v>
      </c>
    </row>
    <row r="733" spans="1:9">
      <c r="A733" s="113">
        <v>6251</v>
      </c>
      <c r="B733" s="67">
        <v>15</v>
      </c>
      <c r="C733" s="67">
        <v>94080</v>
      </c>
      <c r="D733" s="67">
        <v>12.574999999999999</v>
      </c>
      <c r="E733" s="112">
        <f>I733*'IM CALIBRATION'!$Q$17</f>
        <v>4100.9370744056632</v>
      </c>
      <c r="F733" s="111">
        <f>(H733*'IM CALIBRATION'!$Q$32+'IM CALIBRATION'!$Q$33)*ABS(B733)*(1/'CCS figures 3b table 1 9a'!C733+1/'IM CALIBRATION'!$D$5)^0.5</f>
        <v>4142.8094520055847</v>
      </c>
      <c r="G733" t="s">
        <v>126</v>
      </c>
      <c r="H733" s="56">
        <f>D733-0.001*'IM CALIBRATION'!$D$4*A733^0.5</f>
        <v>12.450870672683688</v>
      </c>
      <c r="I733" s="56">
        <f>H733^'IM CALIBRATION'!$Q$15*ABS(B733)*(1/'CCS figures 3b table 1 9a'!C733+1/'IM CALIBRATION'!$D$5)^0.5</f>
        <v>7.2567931258828384</v>
      </c>
    </row>
    <row r="734" spans="1:9">
      <c r="A734" s="113">
        <v>6251</v>
      </c>
      <c r="B734" s="67">
        <v>15</v>
      </c>
      <c r="C734" s="67">
        <v>94080</v>
      </c>
      <c r="D734" s="67">
        <v>12.757</v>
      </c>
      <c r="E734" s="112">
        <f>I734*'IM CALIBRATION'!$Q$17</f>
        <v>4123.1763291541538</v>
      </c>
      <c r="F734" s="111">
        <f>(H734*'IM CALIBRATION'!$Q$32+'IM CALIBRATION'!$Q$33)*ABS(B734)*(1/'CCS figures 3b table 1 9a'!C734+1/'IM CALIBRATION'!$D$5)^0.5</f>
        <v>4160.4323149875891</v>
      </c>
      <c r="G734" t="s">
        <v>126</v>
      </c>
      <c r="H734" s="56">
        <f>D734-0.001*'IM CALIBRATION'!$D$4*A734^0.5</f>
        <v>12.632870672683689</v>
      </c>
      <c r="I734" s="56">
        <f>H734^'IM CALIBRATION'!$Q$15*ABS(B734)*(1/'CCS figures 3b table 1 9a'!C734+1/'IM CALIBRATION'!$D$5)^0.5</f>
        <v>7.2961464902616342</v>
      </c>
    </row>
    <row r="735" spans="1:9">
      <c r="A735" s="113">
        <v>6251</v>
      </c>
      <c r="B735" s="67">
        <v>15</v>
      </c>
      <c r="C735" s="67">
        <v>94080</v>
      </c>
      <c r="D735" s="67">
        <v>12.94</v>
      </c>
      <c r="E735" s="112">
        <f>I735*'IM CALIBRATION'!$Q$17</f>
        <v>4145.3360411228732</v>
      </c>
      <c r="F735" s="111">
        <f>(H735*'IM CALIBRATION'!$Q$32+'IM CALIBRATION'!$Q$33)*ABS(B735)*(1/'CCS figures 3b table 1 9a'!C735+1/'IM CALIBRATION'!$D$5)^0.5</f>
        <v>4178.1520068870777</v>
      </c>
      <c r="G735" t="s">
        <v>126</v>
      </c>
      <c r="H735" s="56">
        <f>D735-0.001*'IM CALIBRATION'!$D$4*A735^0.5</f>
        <v>12.815870672683689</v>
      </c>
      <c r="I735" s="56">
        <f>H735^'IM CALIBRATION'!$Q$15*ABS(B735)*(1/'CCS figures 3b table 1 9a'!C735+1/'IM CALIBRATION'!$D$5)^0.5</f>
        <v>7.3353591001038501</v>
      </c>
    </row>
    <row r="736" spans="1:9">
      <c r="A736" s="113">
        <v>6251</v>
      </c>
      <c r="B736" s="67">
        <v>15</v>
      </c>
      <c r="C736" s="67">
        <v>94080</v>
      </c>
      <c r="D736" s="67">
        <v>13.122</v>
      </c>
      <c r="E736" s="112">
        <f>I736*'IM CALIBRATION'!$Q$17</f>
        <v>4167.1786525165571</v>
      </c>
      <c r="F736" s="111">
        <f>(H736*'IM CALIBRATION'!$Q$32+'IM CALIBRATION'!$Q$33)*ABS(B736)*(1/'CCS figures 3b table 1 9a'!C736+1/'IM CALIBRATION'!$D$5)^0.5</f>
        <v>4195.774869869083</v>
      </c>
      <c r="G736" t="s">
        <v>126</v>
      </c>
      <c r="H736" s="56">
        <f>D736-0.001*'IM CALIBRATION'!$D$4*A736^0.5</f>
        <v>12.997870672683689</v>
      </c>
      <c r="I736" s="56">
        <f>H736^'IM CALIBRATION'!$Q$15*ABS(B736)*(1/'CCS figures 3b table 1 9a'!C736+1/'IM CALIBRATION'!$D$5)^0.5</f>
        <v>7.3740105861757224</v>
      </c>
    </row>
    <row r="737" spans="1:9">
      <c r="A737" s="113">
        <v>6251</v>
      </c>
      <c r="B737" s="67">
        <v>15</v>
      </c>
      <c r="C737" s="67">
        <v>94080</v>
      </c>
      <c r="D737" s="67">
        <v>13.304</v>
      </c>
      <c r="E737" s="112">
        <f>I737*'IM CALIBRATION'!$Q$17</f>
        <v>4188.8302346670071</v>
      </c>
      <c r="F737" s="111">
        <f>(H737*'IM CALIBRATION'!$Q$32+'IM CALIBRATION'!$Q$33)*ABS(B737)*(1/'CCS figures 3b table 1 9a'!C737+1/'IM CALIBRATION'!$D$5)^0.5</f>
        <v>4213.3977328510873</v>
      </c>
      <c r="G737" t="s">
        <v>126</v>
      </c>
      <c r="H737" s="56">
        <f>D737-0.001*'IM CALIBRATION'!$D$4*A737^0.5</f>
        <v>13.179870672683689</v>
      </c>
      <c r="I737" s="56">
        <f>H737^'IM CALIBRATION'!$Q$15*ABS(B737)*(1/'CCS figures 3b table 1 9a'!C737+1/'IM CALIBRATION'!$D$5)^0.5</f>
        <v>7.4123240373853214</v>
      </c>
    </row>
    <row r="738" spans="1:9">
      <c r="A738" s="113">
        <v>6251</v>
      </c>
      <c r="B738" s="67">
        <v>15</v>
      </c>
      <c r="C738" s="67">
        <v>94080</v>
      </c>
      <c r="D738" s="67">
        <v>13.486000000000001</v>
      </c>
      <c r="E738" s="112">
        <f>I738*'IM CALIBRATION'!$Q$17</f>
        <v>4210.2950620108168</v>
      </c>
      <c r="F738" s="111">
        <f>(H738*'IM CALIBRATION'!$Q$32+'IM CALIBRATION'!$Q$33)*ABS(B738)*(1/'CCS figures 3b table 1 9a'!C738+1/'IM CALIBRATION'!$D$5)^0.5</f>
        <v>4231.0205958330926</v>
      </c>
      <c r="G738" t="s">
        <v>126</v>
      </c>
      <c r="H738" s="56">
        <f>D738-0.001*'IM CALIBRATION'!$D$4*A738^0.5</f>
        <v>13.36187067268369</v>
      </c>
      <c r="I738" s="56">
        <f>H738^'IM CALIBRATION'!$Q$15*ABS(B738)*(1/'CCS figures 3b table 1 9a'!C738+1/'IM CALIBRATION'!$D$5)^0.5</f>
        <v>7.4503070175409958</v>
      </c>
    </row>
    <row r="739" spans="1:9">
      <c r="A739" s="113">
        <v>6251</v>
      </c>
      <c r="B739" s="67">
        <v>15</v>
      </c>
      <c r="C739" s="67">
        <v>94080</v>
      </c>
      <c r="D739" s="67">
        <v>13.669</v>
      </c>
      <c r="E739" s="112">
        <f>I739*'IM CALIBRATION'!$Q$17</f>
        <v>4231.6936947069453</v>
      </c>
      <c r="F739" s="111">
        <f>(H739*'IM CALIBRATION'!$Q$32+'IM CALIBRATION'!$Q$33)*ABS(B739)*(1/'CCS figures 3b table 1 9a'!C739+1/'IM CALIBRATION'!$D$5)^0.5</f>
        <v>4248.7402877325803</v>
      </c>
      <c r="G739" t="s">
        <v>126</v>
      </c>
      <c r="H739" s="56">
        <f>D739-0.001*'IM CALIBRATION'!$D$4*A739^0.5</f>
        <v>13.54487067268369</v>
      </c>
      <c r="I739" s="56">
        <f>H739^'IM CALIBRATION'!$Q$15*ABS(B739)*(1/'CCS figures 3b table 1 9a'!C739+1/'IM CALIBRATION'!$D$5)^0.5</f>
        <v>7.4881728632818891</v>
      </c>
    </row>
    <row r="740" spans="1:9">
      <c r="A740" s="113">
        <v>6251</v>
      </c>
      <c r="B740" s="67">
        <v>15</v>
      </c>
      <c r="C740" s="67">
        <v>94080</v>
      </c>
      <c r="D740" s="67">
        <v>13.851000000000001</v>
      </c>
      <c r="E740" s="112">
        <f>I740*'IM CALIBRATION'!$Q$17</f>
        <v>4252.796262938381</v>
      </c>
      <c r="F740" s="111">
        <f>(H740*'IM CALIBRATION'!$Q$32+'IM CALIBRATION'!$Q$33)*ABS(B740)*(1/'CCS figures 3b table 1 9a'!C740+1/'IM CALIBRATION'!$D$5)^0.5</f>
        <v>4266.3631507145856</v>
      </c>
      <c r="G740" t="s">
        <v>126</v>
      </c>
      <c r="H740" s="56">
        <f>D740-0.001*'IM CALIBRATION'!$D$4*A740^0.5</f>
        <v>13.72687067268369</v>
      </c>
      <c r="I740" s="56">
        <f>H740^'IM CALIBRATION'!$Q$15*ABS(B740)*(1/'CCS figures 3b table 1 9a'!C740+1/'IM CALIBRATION'!$D$5)^0.5</f>
        <v>7.5255148095985245</v>
      </c>
    </row>
    <row r="741" spans="1:9">
      <c r="A741" s="113">
        <v>6251</v>
      </c>
      <c r="B741" s="67">
        <v>15</v>
      </c>
      <c r="C741" s="67">
        <v>94080</v>
      </c>
      <c r="D741" s="67">
        <v>14.032999999999999</v>
      </c>
      <c r="E741" s="112">
        <f>I741*'IM CALIBRATION'!$Q$17</f>
        <v>4273.7240355623007</v>
      </c>
      <c r="F741" s="111">
        <f>(H741*'IM CALIBRATION'!$Q$32+'IM CALIBRATION'!$Q$33)*ABS(B741)*(1/'CCS figures 3b table 1 9a'!C741+1/'IM CALIBRATION'!$D$5)^0.5</f>
        <v>4283.9860136965908</v>
      </c>
      <c r="G741" t="s">
        <v>126</v>
      </c>
      <c r="H741" s="56">
        <f>D741-0.001*'IM CALIBRATION'!$D$4*A741^0.5</f>
        <v>13.908870672683689</v>
      </c>
      <c r="I741" s="56">
        <f>H741^'IM CALIBRATION'!$Q$15*ABS(B741)*(1/'CCS figures 3b table 1 9a'!C741+1/'IM CALIBRATION'!$D$5)^0.5</f>
        <v>7.5625474472035057</v>
      </c>
    </row>
    <row r="742" spans="1:9">
      <c r="A742" s="113">
        <v>6251</v>
      </c>
      <c r="B742" s="67">
        <v>15</v>
      </c>
      <c r="C742" s="67">
        <v>94080</v>
      </c>
      <c r="D742" s="67">
        <v>14.215</v>
      </c>
      <c r="E742" s="112">
        <f>I742*'IM CALIBRATION'!$Q$17</f>
        <v>4294.4807195945614</v>
      </c>
      <c r="F742" s="111">
        <f>(H742*'IM CALIBRATION'!$Q$32+'IM CALIBRATION'!$Q$33)*ABS(B742)*(1/'CCS figures 3b table 1 9a'!C742+1/'IM CALIBRATION'!$D$5)^0.5</f>
        <v>4301.6088766785952</v>
      </c>
      <c r="G742" t="s">
        <v>126</v>
      </c>
      <c r="H742" s="56">
        <f>D742-0.001*'IM CALIBRATION'!$D$4*A742^0.5</f>
        <v>14.090870672683689</v>
      </c>
      <c r="I742" s="56">
        <f>H742^'IM CALIBRATION'!$Q$15*ABS(B742)*(1/'CCS figures 3b table 1 9a'!C742+1/'IM CALIBRATION'!$D$5)^0.5</f>
        <v>7.5992773358285985</v>
      </c>
    </row>
    <row r="743" spans="1:9">
      <c r="A743" s="113">
        <v>6251</v>
      </c>
      <c r="B743" s="67">
        <v>15</v>
      </c>
      <c r="C743" s="67">
        <v>94080</v>
      </c>
      <c r="D743" s="67">
        <v>14.398</v>
      </c>
      <c r="E743" s="112">
        <f>I743*'IM CALIBRATION'!$Q$17</f>
        <v>4315.1825678345722</v>
      </c>
      <c r="F743" s="111">
        <f>(H743*'IM CALIBRATION'!$Q$32+'IM CALIBRATION'!$Q$33)*ABS(B743)*(1/'CCS figures 3b table 1 9a'!C743+1/'IM CALIBRATION'!$D$5)^0.5</f>
        <v>4319.3285685780829</v>
      </c>
      <c r="G743" t="s">
        <v>126</v>
      </c>
      <c r="H743" s="56">
        <f>D743-0.001*'IM CALIBRATION'!$D$4*A743^0.5</f>
        <v>14.273870672683689</v>
      </c>
      <c r="I743" s="56">
        <f>H743^'IM CALIBRATION'!$Q$15*ABS(B743)*(1/'CCS figures 3b table 1 9a'!C743+1/'IM CALIBRATION'!$D$5)^0.5</f>
        <v>7.6359101900459372</v>
      </c>
    </row>
    <row r="744" spans="1:9">
      <c r="A744" s="113">
        <v>6251</v>
      </c>
      <c r="B744" s="67">
        <v>15</v>
      </c>
      <c r="C744" s="67">
        <v>94080</v>
      </c>
      <c r="D744" s="67">
        <v>14.58</v>
      </c>
      <c r="E744" s="112">
        <f>I744*'IM CALIBRATION'!$Q$17</f>
        <v>4335.6068083183191</v>
      </c>
      <c r="F744" s="111">
        <f>(H744*'IM CALIBRATION'!$Q$32+'IM CALIBRATION'!$Q$33)*ABS(B744)*(1/'CCS figures 3b table 1 9a'!C744+1/'IM CALIBRATION'!$D$5)^0.5</f>
        <v>4336.9514315600882</v>
      </c>
      <c r="G744" t="s">
        <v>126</v>
      </c>
      <c r="H744" s="56">
        <f>D744-0.001*'IM CALIBRATION'!$D$4*A744^0.5</f>
        <v>14.455870672683689</v>
      </c>
      <c r="I744" s="56">
        <f>H744^'IM CALIBRATION'!$Q$15*ABS(B744)*(1/'CCS figures 3b table 1 9a'!C744+1/'IM CALIBRATION'!$D$5)^0.5</f>
        <v>7.6720518048170705</v>
      </c>
    </row>
    <row r="745" spans="1:9">
      <c r="A745" s="113">
        <v>6251</v>
      </c>
      <c r="B745" s="67">
        <v>15</v>
      </c>
      <c r="C745" s="67">
        <v>94080</v>
      </c>
      <c r="D745" s="67">
        <v>14.762</v>
      </c>
      <c r="E745" s="112">
        <f>I745*'IM CALIBRATION'!$Q$17</f>
        <v>4355.8703703172005</v>
      </c>
      <c r="F745" s="111">
        <f>(H745*'IM CALIBRATION'!$Q$32+'IM CALIBRATION'!$Q$33)*ABS(B745)*(1/'CCS figures 3b table 1 9a'!C745+1/'IM CALIBRATION'!$D$5)^0.5</f>
        <v>4354.5742945420934</v>
      </c>
      <c r="G745" t="s">
        <v>126</v>
      </c>
      <c r="H745" s="56">
        <f>D745-0.001*'IM CALIBRATION'!$D$4*A745^0.5</f>
        <v>14.63787067268369</v>
      </c>
      <c r="I745" s="56">
        <f>H745^'IM CALIBRATION'!$Q$15*ABS(B745)*(1/'CCS figures 3b table 1 9a'!C745+1/'IM CALIBRATION'!$D$5)^0.5</f>
        <v>7.7079090917618345</v>
      </c>
    </row>
    <row r="746" spans="1:9">
      <c r="A746" s="113">
        <v>6251</v>
      </c>
      <c r="B746" s="67">
        <v>15</v>
      </c>
      <c r="C746" s="67">
        <v>94080</v>
      </c>
      <c r="D746" s="67">
        <v>14.944000000000001</v>
      </c>
      <c r="E746" s="112">
        <f>I746*'IM CALIBRATION'!$Q$17</f>
        <v>4375.9764923905414</v>
      </c>
      <c r="F746" s="111">
        <f>(H746*'IM CALIBRATION'!$Q$32+'IM CALIBRATION'!$Q$33)*ABS(B746)*(1/'CCS figures 3b table 1 9a'!C746+1/'IM CALIBRATION'!$D$5)^0.5</f>
        <v>4372.1971575240977</v>
      </c>
      <c r="G746" t="s">
        <v>126</v>
      </c>
      <c r="H746" s="56">
        <f>D746-0.001*'IM CALIBRATION'!$D$4*A746^0.5</f>
        <v>14.81987067268369</v>
      </c>
      <c r="I746" s="56">
        <f>H746^'IM CALIBRATION'!$Q$15*ABS(B746)*(1/'CCS figures 3b table 1 9a'!C746+1/'IM CALIBRATION'!$D$5)^0.5</f>
        <v>7.7434877816570289</v>
      </c>
    </row>
    <row r="747" spans="1:9">
      <c r="A747" s="113">
        <v>6251</v>
      </c>
      <c r="B747" s="67">
        <v>15</v>
      </c>
      <c r="C747" s="67">
        <v>94080</v>
      </c>
      <c r="D747" s="67">
        <v>15.127000000000001</v>
      </c>
      <c r="E747" s="112">
        <f>I747*'IM CALIBRATION'!$Q$17</f>
        <v>4396.0375137677775</v>
      </c>
      <c r="F747" s="111">
        <f>(H747*'IM CALIBRATION'!$Q$32+'IM CALIBRATION'!$Q$33)*ABS(B747)*(1/'CCS figures 3b table 1 9a'!C747+1/'IM CALIBRATION'!$D$5)^0.5</f>
        <v>4389.9168494235864</v>
      </c>
      <c r="G747" t="s">
        <v>126</v>
      </c>
      <c r="H747" s="56">
        <f>D747-0.001*'IM CALIBRATION'!$D$4*A747^0.5</f>
        <v>15.00287067268369</v>
      </c>
      <c r="I747" s="56">
        <f>H747^'IM CALIBRATION'!$Q$15*ABS(B747)*(1/'CCS figures 3b table 1 9a'!C747+1/'IM CALIBRATION'!$D$5)^0.5</f>
        <v>7.7789866638361982</v>
      </c>
    </row>
    <row r="748" spans="1:9">
      <c r="A748" s="113">
        <v>6251</v>
      </c>
      <c r="B748" s="67">
        <v>15</v>
      </c>
      <c r="C748" s="67">
        <v>94080</v>
      </c>
      <c r="D748" s="67">
        <v>15.308999999999999</v>
      </c>
      <c r="E748" s="112">
        <f>I748*'IM CALIBRATION'!$Q$17</f>
        <v>4415.8372368833561</v>
      </c>
      <c r="F748" s="111">
        <f>(H748*'IM CALIBRATION'!$Q$32+'IM CALIBRATION'!$Q$33)*ABS(B748)*(1/'CCS figures 3b table 1 9a'!C748+1/'IM CALIBRATION'!$D$5)^0.5</f>
        <v>4407.5397124055908</v>
      </c>
      <c r="G748" t="s">
        <v>126</v>
      </c>
      <c r="H748" s="56">
        <f>D748-0.001*'IM CALIBRATION'!$D$4*A748^0.5</f>
        <v>15.184870672683688</v>
      </c>
      <c r="I748" s="56">
        <f>H748^'IM CALIBRATION'!$Q$15*ABS(B748)*(1/'CCS figures 3b table 1 9a'!C748+1/'IM CALIBRATION'!$D$5)^0.5</f>
        <v>7.8140231669555105</v>
      </c>
    </row>
    <row r="749" spans="1:9">
      <c r="A749" s="113">
        <v>6251</v>
      </c>
      <c r="B749" s="67">
        <v>15</v>
      </c>
      <c r="C749" s="67">
        <v>94080</v>
      </c>
      <c r="D749" s="67">
        <v>15.491</v>
      </c>
      <c r="E749" s="112">
        <f>I749*'IM CALIBRATION'!$Q$17</f>
        <v>4435.4886450554986</v>
      </c>
      <c r="F749" s="111">
        <f>(H749*'IM CALIBRATION'!$Q$32+'IM CALIBRATION'!$Q$33)*ABS(B749)*(1/'CCS figures 3b table 1 9a'!C749+1/'IM CALIBRATION'!$D$5)^0.5</f>
        <v>4425.162575387596</v>
      </c>
      <c r="G749" t="s">
        <v>126</v>
      </c>
      <c r="H749" s="56">
        <f>D749-0.001*'IM CALIBRATION'!$D$4*A749^0.5</f>
        <v>15.366870672683689</v>
      </c>
      <c r="I749" s="56">
        <f>H749^'IM CALIBRATION'!$Q$15*ABS(B749)*(1/'CCS figures 3b table 1 9a'!C749+1/'IM CALIBRATION'!$D$5)^0.5</f>
        <v>7.8487972200926679</v>
      </c>
    </row>
    <row r="750" spans="1:9">
      <c r="A750" s="113">
        <v>6251</v>
      </c>
      <c r="B750" s="67">
        <v>15</v>
      </c>
      <c r="C750" s="67">
        <v>94080</v>
      </c>
      <c r="D750" s="67">
        <v>15.673999999999999</v>
      </c>
      <c r="E750" s="112">
        <f>I750*'IM CALIBRATION'!$Q$17</f>
        <v>4455.101365156479</v>
      </c>
      <c r="F750" s="111">
        <f>(H750*'IM CALIBRATION'!$Q$32+'IM CALIBRATION'!$Q$33)*ABS(B750)*(1/'CCS figures 3b table 1 9a'!C750+1/'IM CALIBRATION'!$D$5)^0.5</f>
        <v>4442.8822672870847</v>
      </c>
      <c r="G750" t="s">
        <v>126</v>
      </c>
      <c r="H750" s="56">
        <f>D750-0.001*'IM CALIBRATION'!$D$4*A750^0.5</f>
        <v>15.549870672683689</v>
      </c>
      <c r="I750" s="56">
        <f>H750^'IM CALIBRATION'!$Q$15*ABS(B750)*(1/'CCS figures 3b table 1 9a'!C750+1/'IM CALIBRATION'!$D$5)^0.5</f>
        <v>7.8835028129428784</v>
      </c>
    </row>
    <row r="751" spans="1:9">
      <c r="A751" s="113">
        <v>6251</v>
      </c>
      <c r="B751" s="67">
        <v>15</v>
      </c>
      <c r="C751" s="67">
        <v>94080</v>
      </c>
      <c r="D751" s="67">
        <v>15.856</v>
      </c>
      <c r="E751" s="112">
        <f>I751*'IM CALIBRATION'!$Q$17</f>
        <v>4474.4638237328218</v>
      </c>
      <c r="F751" s="111">
        <f>(H751*'IM CALIBRATION'!$Q$32+'IM CALIBRATION'!$Q$33)*ABS(B751)*(1/'CCS figures 3b table 1 9a'!C751+1/'IM CALIBRATION'!$D$5)^0.5</f>
        <v>4460.505130269089</v>
      </c>
      <c r="G751" t="s">
        <v>126</v>
      </c>
      <c r="H751" s="56">
        <f>D751-0.001*'IM CALIBRATION'!$D$4*A751^0.5</f>
        <v>15.731870672683689</v>
      </c>
      <c r="I751" s="56">
        <f>H751^'IM CALIBRATION'!$Q$15*ABS(B751)*(1/'CCS figures 3b table 1 9a'!C751+1/'IM CALIBRATION'!$D$5)^0.5</f>
        <v>7.9177655567371996</v>
      </c>
    </row>
    <row r="752" spans="1:9">
      <c r="A752" s="113">
        <v>6251</v>
      </c>
      <c r="B752" s="67">
        <v>15</v>
      </c>
      <c r="C752" s="67">
        <v>94080</v>
      </c>
      <c r="D752" s="67">
        <v>16.038</v>
      </c>
      <c r="E752" s="112">
        <f>I752*'IM CALIBRATION'!$Q$17</f>
        <v>4493.6862678797224</v>
      </c>
      <c r="F752" s="111">
        <f>(H752*'IM CALIBRATION'!$Q$32+'IM CALIBRATION'!$Q$33)*ABS(B752)*(1/'CCS figures 3b table 1 9a'!C752+1/'IM CALIBRATION'!$D$5)^0.5</f>
        <v>4478.1279932510934</v>
      </c>
      <c r="G752" t="s">
        <v>126</v>
      </c>
      <c r="H752" s="56">
        <f>D752-0.001*'IM CALIBRATION'!$D$4*A752^0.5</f>
        <v>15.913870672683689</v>
      </c>
      <c r="I752" s="56">
        <f>H752^'IM CALIBRATION'!$Q$15*ABS(B752)*(1/'CCS figures 3b table 1 9a'!C752+1/'IM CALIBRATION'!$D$5)^0.5</f>
        <v>7.9517805386832743</v>
      </c>
    </row>
    <row r="753" spans="1:9">
      <c r="A753" s="113">
        <v>6251</v>
      </c>
      <c r="B753" s="67">
        <v>15</v>
      </c>
      <c r="C753" s="67">
        <v>94080</v>
      </c>
      <c r="D753" s="67">
        <v>16.22</v>
      </c>
      <c r="E753" s="112">
        <f>I753*'IM CALIBRATION'!$Q$17</f>
        <v>4512.7712941740492</v>
      </c>
      <c r="F753" s="111">
        <f>(H753*'IM CALIBRATION'!$Q$32+'IM CALIBRATION'!$Q$33)*ABS(B753)*(1/'CCS figures 3b table 1 9a'!C753+1/'IM CALIBRATION'!$D$5)^0.5</f>
        <v>4495.7508562330986</v>
      </c>
      <c r="G753" t="s">
        <v>126</v>
      </c>
      <c r="H753" s="56">
        <f>D753-0.001*'IM CALIBRATION'!$D$4*A753^0.5</f>
        <v>16.095870672683688</v>
      </c>
      <c r="I753" s="56">
        <f>H753^'IM CALIBRATION'!$Q$15*ABS(B753)*(1/'CCS figures 3b table 1 9a'!C753+1/'IM CALIBRATION'!$D$5)^0.5</f>
        <v>7.9855523535409887</v>
      </c>
    </row>
    <row r="754" spans="1:9">
      <c r="A754" s="113">
        <v>6251</v>
      </c>
      <c r="B754" s="67">
        <v>15</v>
      </c>
      <c r="C754" s="67">
        <v>94080</v>
      </c>
      <c r="D754" s="67">
        <v>16.402999999999999</v>
      </c>
      <c r="E754" s="112">
        <f>I754*'IM CALIBRATION'!$Q$17</f>
        <v>4531.8251758203869</v>
      </c>
      <c r="F754" s="111">
        <f>(H754*'IM CALIBRATION'!$Q$32+'IM CALIBRATION'!$Q$33)*ABS(B754)*(1/'CCS figures 3b table 1 9a'!C754+1/'IM CALIBRATION'!$D$5)^0.5</f>
        <v>4513.4705481325882</v>
      </c>
      <c r="G754" t="s">
        <v>126</v>
      </c>
      <c r="H754" s="56">
        <f>D754-0.001*'IM CALIBRATION'!$D$4*A754^0.5</f>
        <v>16.278870672683688</v>
      </c>
      <c r="I754" s="56">
        <f>H754^'IM CALIBRATION'!$Q$15*ABS(B754)*(1/'CCS figures 3b table 1 9a'!C754+1/'IM CALIBRATION'!$D$5)^0.5</f>
        <v>8.0192690565393061</v>
      </c>
    </row>
    <row r="755" spans="1:9">
      <c r="A755" s="113">
        <v>6251</v>
      </c>
      <c r="B755" s="67">
        <v>15</v>
      </c>
      <c r="C755" s="67">
        <v>94080</v>
      </c>
      <c r="D755" s="67">
        <v>16.585000000000001</v>
      </c>
      <c r="E755" s="112">
        <f>I755*'IM CALIBRATION'!$Q$17</f>
        <v>4550.642130633204</v>
      </c>
      <c r="F755" s="111">
        <f>(H755*'IM CALIBRATION'!$Q$32+'IM CALIBRATION'!$Q$33)*ABS(B755)*(1/'CCS figures 3b table 1 9a'!C755+1/'IM CALIBRATION'!$D$5)^0.5</f>
        <v>4531.0934111145925</v>
      </c>
      <c r="G755" t="s">
        <v>126</v>
      </c>
      <c r="H755" s="56">
        <f>D755-0.001*'IM CALIBRATION'!$D$4*A755^0.5</f>
        <v>16.46087067268369</v>
      </c>
      <c r="I755" s="56">
        <f>H755^'IM CALIBRATION'!$Q$15*ABS(B755)*(1/'CCS figures 3b table 1 9a'!C755+1/'IM CALIBRATION'!$D$5)^0.5</f>
        <v>8.0525665068191277</v>
      </c>
    </row>
    <row r="756" spans="1:9">
      <c r="A756" s="113">
        <v>6251</v>
      </c>
      <c r="B756" s="67">
        <v>15</v>
      </c>
      <c r="C756" s="67">
        <v>94080</v>
      </c>
      <c r="D756" s="67">
        <v>16.766999999999999</v>
      </c>
      <c r="E756" s="112">
        <f>I756*'IM CALIBRATION'!$Q$17</f>
        <v>4569.3290212344418</v>
      </c>
      <c r="F756" s="111">
        <f>(H756*'IM CALIBRATION'!$Q$32+'IM CALIBRATION'!$Q$33)*ABS(B756)*(1/'CCS figures 3b table 1 9a'!C756+1/'IM CALIBRATION'!$D$5)^0.5</f>
        <v>4548.7162740965969</v>
      </c>
      <c r="G756" t="s">
        <v>126</v>
      </c>
      <c r="H756" s="56">
        <f>D756-0.001*'IM CALIBRATION'!$D$4*A756^0.5</f>
        <v>16.642870672683689</v>
      </c>
      <c r="I756" s="56">
        <f>H756^'IM CALIBRATION'!$Q$15*ABS(B756)*(1/'CCS figures 3b table 1 9a'!C756+1/'IM CALIBRATION'!$D$5)^0.5</f>
        <v>8.0856338026100154</v>
      </c>
    </row>
    <row r="757" spans="1:9">
      <c r="A757" s="113">
        <v>6251</v>
      </c>
      <c r="B757" s="67">
        <v>15</v>
      </c>
      <c r="C757" s="67">
        <v>94080</v>
      </c>
      <c r="D757" s="67">
        <v>16.949000000000002</v>
      </c>
      <c r="E757" s="112">
        <f>I757*'IM CALIBRATION'!$Q$17</f>
        <v>4587.8881543729958</v>
      </c>
      <c r="F757" s="111">
        <f>(H757*'IM CALIBRATION'!$Q$32+'IM CALIBRATION'!$Q$33)*ABS(B757)*(1/'CCS figures 3b table 1 9a'!C757+1/'IM CALIBRATION'!$D$5)^0.5</f>
        <v>4566.3391370786021</v>
      </c>
      <c r="G757" t="s">
        <v>126</v>
      </c>
      <c r="H757" s="56">
        <f>D757-0.001*'IM CALIBRATION'!$D$4*A757^0.5</f>
        <v>16.824870672683691</v>
      </c>
      <c r="I757" s="56">
        <f>H757^'IM CALIBRATION'!$Q$15*ABS(B757)*(1/'CCS figures 3b table 1 9a'!C757+1/'IM CALIBRATION'!$D$5)^0.5</f>
        <v>8.1184750258081841</v>
      </c>
    </row>
    <row r="758" spans="1:9">
      <c r="A758" s="113">
        <v>6251</v>
      </c>
      <c r="B758" s="67">
        <v>15</v>
      </c>
      <c r="C758" s="67">
        <v>94080</v>
      </c>
      <c r="D758" s="67">
        <v>17.132000000000001</v>
      </c>
      <c r="E758" s="112">
        <f>I758*'IM CALIBRATION'!$Q$17</f>
        <v>4606.4227123999472</v>
      </c>
      <c r="F758" s="111">
        <f>(H758*'IM CALIBRATION'!$Q$32+'IM CALIBRATION'!$Q$33)*ABS(B758)*(1/'CCS figures 3b table 1 9a'!C758+1/'IM CALIBRATION'!$D$5)^0.5</f>
        <v>4584.0588289780908</v>
      </c>
      <c r="G758" t="s">
        <v>126</v>
      </c>
      <c r="H758" s="56">
        <f>D758-0.001*'IM CALIBRATION'!$D$4*A758^0.5</f>
        <v>17.007870672683691</v>
      </c>
      <c r="I758" s="56">
        <f>H758^'IM CALIBRATION'!$Q$15*ABS(B758)*(1/'CCS figures 3b table 1 9a'!C758+1/'IM CALIBRATION'!$D$5)^0.5</f>
        <v>8.1512727622379124</v>
      </c>
    </row>
    <row r="759" spans="1:9">
      <c r="A759" s="113">
        <v>6251</v>
      </c>
      <c r="B759" s="67">
        <v>15</v>
      </c>
      <c r="C759" s="67">
        <v>94080</v>
      </c>
      <c r="D759" s="67">
        <v>17.314</v>
      </c>
      <c r="E759" s="112">
        <f>I759*'IM CALIBRATION'!$Q$17</f>
        <v>4624.732320253298</v>
      </c>
      <c r="F759" s="111">
        <f>(H759*'IM CALIBRATION'!$Q$32+'IM CALIBRATION'!$Q$33)*ABS(B759)*(1/'CCS figures 3b table 1 9a'!C759+1/'IM CALIBRATION'!$D$5)^0.5</f>
        <v>4601.6816919600951</v>
      </c>
      <c r="G759" t="s">
        <v>126</v>
      </c>
      <c r="H759" s="56">
        <f>D759-0.001*'IM CALIBRATION'!$D$4*A759^0.5</f>
        <v>17.189870672683689</v>
      </c>
      <c r="I759" s="56">
        <f>H759^'IM CALIBRATION'!$Q$15*ABS(B759)*(1/'CCS figures 3b table 1 9a'!C759+1/'IM CALIBRATION'!$D$5)^0.5</f>
        <v>8.1836724391890794</v>
      </c>
    </row>
    <row r="760" spans="1:9">
      <c r="A760" s="113">
        <v>6251</v>
      </c>
      <c r="B760" s="67">
        <v>15</v>
      </c>
      <c r="C760" s="67">
        <v>94080</v>
      </c>
      <c r="D760" s="67">
        <v>17.495999999999999</v>
      </c>
      <c r="E760" s="112">
        <f>I760*'IM CALIBRATION'!$Q$17</f>
        <v>4642.9207203127326</v>
      </c>
      <c r="F760" s="111">
        <f>(H760*'IM CALIBRATION'!$Q$32+'IM CALIBRATION'!$Q$33)*ABS(B760)*(1/'CCS figures 3b table 1 9a'!C760+1/'IM CALIBRATION'!$D$5)^0.5</f>
        <v>4619.3045549420995</v>
      </c>
      <c r="G760" t="s">
        <v>126</v>
      </c>
      <c r="H760" s="56">
        <f>D760-0.001*'IM CALIBRATION'!$D$4*A760^0.5</f>
        <v>17.371870672683688</v>
      </c>
      <c r="I760" s="56">
        <f>H760^'IM CALIBRATION'!$Q$15*ABS(B760)*(1/'CCS figures 3b table 1 9a'!C760+1/'IM CALIBRATION'!$D$5)^0.5</f>
        <v>8.2158576334818356</v>
      </c>
    </row>
    <row r="761" spans="1:9">
      <c r="A761" s="113">
        <v>6251</v>
      </c>
      <c r="B761" s="67">
        <v>15</v>
      </c>
      <c r="C761" s="67">
        <v>94080</v>
      </c>
      <c r="D761" s="67">
        <v>17.678000000000001</v>
      </c>
      <c r="E761" s="112">
        <f>I761*'IM CALIBRATION'!$Q$17</f>
        <v>4660.9899723339904</v>
      </c>
      <c r="F761" s="111">
        <f>(H761*'IM CALIBRATION'!$Q$32+'IM CALIBRATION'!$Q$33)*ABS(B761)*(1/'CCS figures 3b table 1 9a'!C761+1/'IM CALIBRATION'!$D$5)^0.5</f>
        <v>4636.9274179241047</v>
      </c>
      <c r="G761" t="s">
        <v>126</v>
      </c>
      <c r="H761" s="56">
        <f>D761-0.001*'IM CALIBRATION'!$D$4*A761^0.5</f>
        <v>17.55387067268369</v>
      </c>
      <c r="I761" s="56">
        <f>H761^'IM CALIBRATION'!$Q$15*ABS(B761)*(1/'CCS figures 3b table 1 9a'!C761+1/'IM CALIBRATION'!$D$5)^0.5</f>
        <v>8.2478319899468655</v>
      </c>
    </row>
    <row r="762" spans="1:9">
      <c r="A762" s="113">
        <v>6251</v>
      </c>
      <c r="B762" s="67">
        <v>15</v>
      </c>
      <c r="C762" s="67">
        <v>94080</v>
      </c>
      <c r="D762" s="67">
        <v>17.861000000000001</v>
      </c>
      <c r="E762" s="112">
        <f>I762*'IM CALIBRATION'!$Q$17</f>
        <v>4679.0403981310428</v>
      </c>
      <c r="F762" s="111">
        <f>(H762*'IM CALIBRATION'!$Q$32+'IM CALIBRATION'!$Q$33)*ABS(B762)*(1/'CCS figures 3b table 1 9a'!C762+1/'IM CALIBRATION'!$D$5)^0.5</f>
        <v>4654.6471098235934</v>
      </c>
      <c r="G762" t="s">
        <v>126</v>
      </c>
      <c r="H762" s="56">
        <f>D762-0.001*'IM CALIBRATION'!$D$4*A762^0.5</f>
        <v>17.73687067268369</v>
      </c>
      <c r="I762" s="56">
        <f>H762^'IM CALIBRATION'!$Q$15*ABS(B762)*(1/'CCS figures 3b table 1 9a'!C762+1/'IM CALIBRATION'!$D$5)^0.5</f>
        <v>8.2797730325590084</v>
      </c>
    </row>
    <row r="763" spans="1:9">
      <c r="A763" s="113">
        <v>6251</v>
      </c>
      <c r="B763" s="67">
        <v>15</v>
      </c>
      <c r="C763" s="67">
        <v>94080</v>
      </c>
      <c r="D763" s="67">
        <v>18.042999999999999</v>
      </c>
      <c r="E763" s="112">
        <f>I763*'IM CALIBRATION'!$Q$17</f>
        <v>4696.8766840577391</v>
      </c>
      <c r="F763" s="111">
        <f>(H763*'IM CALIBRATION'!$Q$32+'IM CALIBRATION'!$Q$33)*ABS(B763)*(1/'CCS figures 3b table 1 9a'!C763+1/'IM CALIBRATION'!$D$5)^0.5</f>
        <v>4672.2699728055986</v>
      </c>
      <c r="G763" t="s">
        <v>126</v>
      </c>
      <c r="H763" s="56">
        <f>D763-0.001*'IM CALIBRATION'!$D$4*A763^0.5</f>
        <v>17.918870672683688</v>
      </c>
      <c r="I763" s="56">
        <f>H763^'IM CALIBRATION'!$Q$15*ABS(B763)*(1/'CCS figures 3b table 1 9a'!C763+1/'IM CALIBRATION'!$D$5)^0.5</f>
        <v>8.3113351450117801</v>
      </c>
    </row>
    <row r="764" spans="1:9">
      <c r="A764" s="113">
        <v>6251</v>
      </c>
      <c r="B764" s="67">
        <v>15</v>
      </c>
      <c r="C764" s="67">
        <v>94080</v>
      </c>
      <c r="D764" s="67">
        <v>18.225000000000001</v>
      </c>
      <c r="E764" s="112">
        <f>I764*'IM CALIBRATION'!$Q$17</f>
        <v>4714.5996841338592</v>
      </c>
      <c r="F764" s="111">
        <f>(H764*'IM CALIBRATION'!$Q$32+'IM CALIBRATION'!$Q$33)*ABS(B764)*(1/'CCS figures 3b table 1 9a'!C764+1/'IM CALIBRATION'!$D$5)^0.5</f>
        <v>4689.892835787603</v>
      </c>
      <c r="G764" t="s">
        <v>126</v>
      </c>
      <c r="H764" s="56">
        <f>D764-0.001*'IM CALIBRATION'!$D$4*A764^0.5</f>
        <v>18.100870672683691</v>
      </c>
      <c r="I764" s="56">
        <f>H764^'IM CALIBRATION'!$Q$15*ABS(B764)*(1/'CCS figures 3b table 1 9a'!C764+1/'IM CALIBRATION'!$D$5)^0.5</f>
        <v>8.3426967930421991</v>
      </c>
    </row>
    <row r="765" spans="1:9">
      <c r="A765" s="113">
        <v>6251</v>
      </c>
      <c r="B765" s="67">
        <v>15</v>
      </c>
      <c r="C765" s="67">
        <v>94080</v>
      </c>
      <c r="D765" s="67">
        <v>18.407</v>
      </c>
      <c r="E765" s="112">
        <f>I765*'IM CALIBRATION'!$Q$17</f>
        <v>4732.2112461983825</v>
      </c>
      <c r="F765" s="111">
        <f>(H765*'IM CALIBRATION'!$Q$32+'IM CALIBRATION'!$Q$33)*ABS(B765)*(1/'CCS figures 3b table 1 9a'!C765+1/'IM CALIBRATION'!$D$5)^0.5</f>
        <v>4707.5156987696073</v>
      </c>
      <c r="G765" t="s">
        <v>126</v>
      </c>
      <c r="H765" s="56">
        <f>D765-0.001*'IM CALIBRATION'!$D$4*A765^0.5</f>
        <v>18.282870672683689</v>
      </c>
      <c r="I765" s="56">
        <f>H765^'IM CALIBRATION'!$Q$15*ABS(B765)*(1/'CCS figures 3b table 1 9a'!C765+1/'IM CALIBRATION'!$D$5)^0.5</f>
        <v>8.3738612464846884</v>
      </c>
    </row>
    <row r="766" spans="1:9">
      <c r="A766" s="113">
        <v>6251</v>
      </c>
      <c r="B766" s="67">
        <v>15</v>
      </c>
      <c r="C766" s="67">
        <v>94080</v>
      </c>
      <c r="D766" s="67">
        <v>18.59</v>
      </c>
      <c r="E766" s="112">
        <f>I766*'IM CALIBRATION'!$Q$17</f>
        <v>4749.8090347254192</v>
      </c>
      <c r="F766" s="111">
        <f>(H766*'IM CALIBRATION'!$Q$32+'IM CALIBRATION'!$Q$33)*ABS(B766)*(1/'CCS figures 3b table 1 9a'!C766+1/'IM CALIBRATION'!$D$5)^0.5</f>
        <v>4725.235390669096</v>
      </c>
      <c r="G766" t="s">
        <v>126</v>
      </c>
      <c r="H766" s="56">
        <f>D766-0.001*'IM CALIBRATION'!$D$4*A766^0.5</f>
        <v>18.465870672683689</v>
      </c>
      <c r="I766" s="56">
        <f>H766^'IM CALIBRATION'!$Q$15*ABS(B766)*(1/'CCS figures 3b table 1 9a'!C766+1/'IM CALIBRATION'!$D$5)^0.5</f>
        <v>8.4050013270313393</v>
      </c>
    </row>
    <row r="767" spans="1:9">
      <c r="A767" s="113">
        <v>6251</v>
      </c>
      <c r="B767" s="67">
        <v>15</v>
      </c>
      <c r="C767" s="67">
        <v>94080</v>
      </c>
      <c r="D767" s="67">
        <v>18.771999999999998</v>
      </c>
      <c r="E767" s="112">
        <f>I767*'IM CALIBRATION'!$Q$17</f>
        <v>4767.2024852648701</v>
      </c>
      <c r="F767" s="111">
        <f>(H767*'IM CALIBRATION'!$Q$32+'IM CALIBRATION'!$Q$33)*ABS(B767)*(1/'CCS figures 3b table 1 9a'!C767+1/'IM CALIBRATION'!$D$5)^0.5</f>
        <v>4742.8582536511021</v>
      </c>
      <c r="G767" t="s">
        <v>126</v>
      </c>
      <c r="H767" s="56">
        <f>D767-0.001*'IM CALIBRATION'!$D$4*A767^0.5</f>
        <v>18.647870672683688</v>
      </c>
      <c r="I767" s="56">
        <f>H767^'IM CALIBRATION'!$Q$15*ABS(B767)*(1/'CCS figures 3b table 1 9a'!C767+1/'IM CALIBRATION'!$D$5)^0.5</f>
        <v>8.4357798222922948</v>
      </c>
    </row>
    <row r="768" spans="1:9">
      <c r="A768" s="113">
        <v>6251</v>
      </c>
      <c r="B768" s="67">
        <v>15</v>
      </c>
      <c r="C768" s="67">
        <v>94080</v>
      </c>
      <c r="D768" s="67">
        <v>18.954000000000001</v>
      </c>
      <c r="E768" s="112">
        <f>I768*'IM CALIBRATION'!$Q$17</f>
        <v>4784.4897682874871</v>
      </c>
      <c r="F768" s="111">
        <f>(H768*'IM CALIBRATION'!$Q$32+'IM CALIBRATION'!$Q$33)*ABS(B768)*(1/'CCS figures 3b table 1 9a'!C768+1/'IM CALIBRATION'!$D$5)^0.5</f>
        <v>4760.4811166331065</v>
      </c>
      <c r="G768" t="s">
        <v>126</v>
      </c>
      <c r="H768" s="56">
        <f>D768-0.001*'IM CALIBRATION'!$D$4*A768^0.5</f>
        <v>18.82987067268369</v>
      </c>
      <c r="I768" s="56">
        <f>H768^'IM CALIBRATION'!$Q$15*ABS(B768)*(1/'CCS figures 3b table 1 9a'!C768+1/'IM CALIBRATION'!$D$5)^0.5</f>
        <v>8.4663704493435272</v>
      </c>
    </row>
    <row r="769" spans="1:9">
      <c r="A769" s="113">
        <v>6251</v>
      </c>
      <c r="B769" s="67">
        <v>15</v>
      </c>
      <c r="C769" s="67">
        <v>94080</v>
      </c>
      <c r="D769" s="67">
        <v>19.135999999999999</v>
      </c>
      <c r="E769" s="112">
        <f>I769*'IM CALIBRATION'!$Q$17</f>
        <v>4801.6725486777277</v>
      </c>
      <c r="F769" s="111">
        <f>(H769*'IM CALIBRATION'!$Q$32+'IM CALIBRATION'!$Q$33)*ABS(B769)*(1/'CCS figures 3b table 1 9a'!C769+1/'IM CALIBRATION'!$D$5)^0.5</f>
        <v>4778.1039796151108</v>
      </c>
      <c r="G769" t="s">
        <v>126</v>
      </c>
      <c r="H769" s="56">
        <f>D769-0.001*'IM CALIBRATION'!$D$4*A769^0.5</f>
        <v>19.011870672683688</v>
      </c>
      <c r="I769" s="56">
        <f>H769^'IM CALIBRATION'!$Q$15*ABS(B769)*(1/'CCS figures 3b table 1 9a'!C769+1/'IM CALIBRATION'!$D$5)^0.5</f>
        <v>8.4967761542731814</v>
      </c>
    </row>
    <row r="770" spans="1:9">
      <c r="A770" s="113">
        <v>6251</v>
      </c>
      <c r="B770" s="67">
        <v>15</v>
      </c>
      <c r="C770" s="67">
        <v>94080</v>
      </c>
      <c r="D770" s="67">
        <v>19.318999999999999</v>
      </c>
      <c r="E770" s="112">
        <f>I770*'IM CALIBRATION'!$Q$17</f>
        <v>4818.8460139313875</v>
      </c>
      <c r="F770" s="111">
        <f>(H770*'IM CALIBRATION'!$Q$32+'IM CALIBRATION'!$Q$33)*ABS(B770)*(1/'CCS figures 3b table 1 9a'!C770+1/'IM CALIBRATION'!$D$5)^0.5</f>
        <v>4795.8236715145986</v>
      </c>
      <c r="G770" t="s">
        <v>126</v>
      </c>
      <c r="H770" s="56">
        <f>D770-0.001*'IM CALIBRATION'!$D$4*A770^0.5</f>
        <v>19.194870672683688</v>
      </c>
      <c r="I770" s="56">
        <f>H770^'IM CALIBRATION'!$Q$15*ABS(B770)*(1/'CCS figures 3b table 1 9a'!C770+1/'IM CALIBRATION'!$D$5)^0.5</f>
        <v>8.5271653756484955</v>
      </c>
    </row>
    <row r="771" spans="1:9">
      <c r="A771" s="113">
        <v>6251</v>
      </c>
      <c r="B771" s="67">
        <v>15</v>
      </c>
      <c r="C771" s="67">
        <v>94080</v>
      </c>
      <c r="D771" s="67">
        <v>19.501000000000001</v>
      </c>
      <c r="E771" s="112">
        <f>I771*'IM CALIBRATION'!$Q$17</f>
        <v>4835.8240658665072</v>
      </c>
      <c r="F771" s="111">
        <f>(H771*'IM CALIBRATION'!$Q$32+'IM CALIBRATION'!$Q$33)*ABS(B771)*(1/'CCS figures 3b table 1 9a'!C771+1/'IM CALIBRATION'!$D$5)^0.5</f>
        <v>4813.4465344966047</v>
      </c>
      <c r="G771" t="s">
        <v>126</v>
      </c>
      <c r="H771" s="56">
        <f>D771-0.001*'IM CALIBRATION'!$D$4*A771^0.5</f>
        <v>19.37687067268369</v>
      </c>
      <c r="I771" s="56">
        <f>H771^'IM CALIBRATION'!$Q$15*ABS(B771)*(1/'CCS figures 3b table 1 9a'!C771+1/'IM CALIBRATION'!$D$5)^0.5</f>
        <v>8.5572088043425367</v>
      </c>
    </row>
    <row r="772" spans="1:9">
      <c r="A772" s="113">
        <v>6251</v>
      </c>
      <c r="B772" s="67">
        <v>15</v>
      </c>
      <c r="C772" s="67">
        <v>94080</v>
      </c>
      <c r="D772" s="67">
        <v>19.683</v>
      </c>
      <c r="E772" s="112">
        <f>I772*'IM CALIBRATION'!$Q$17</f>
        <v>4852.7023733652231</v>
      </c>
      <c r="F772" s="111">
        <f>(H772*'IM CALIBRATION'!$Q$32+'IM CALIBRATION'!$Q$33)*ABS(B772)*(1/'CCS figures 3b table 1 9a'!C772+1/'IM CALIBRATION'!$D$5)^0.5</f>
        <v>4831.06939747861</v>
      </c>
      <c r="G772" t="s">
        <v>126</v>
      </c>
      <c r="H772" s="56">
        <f>D772-0.001*'IM CALIBRATION'!$D$4*A772^0.5</f>
        <v>19.558870672683689</v>
      </c>
      <c r="I772" s="56">
        <f>H772^'IM CALIBRATION'!$Q$15*ABS(B772)*(1/'CCS figures 3b table 1 9a'!C772+1/'IM CALIBRATION'!$D$5)^0.5</f>
        <v>8.5870757307573893</v>
      </c>
    </row>
    <row r="773" spans="1:9">
      <c r="A773" s="113">
        <v>6251</v>
      </c>
      <c r="B773" s="67">
        <v>15</v>
      </c>
      <c r="C773" s="67">
        <v>94080</v>
      </c>
      <c r="D773" s="67">
        <v>19.864999999999998</v>
      </c>
      <c r="E773" s="112">
        <f>I773*'IM CALIBRATION'!$Q$17</f>
        <v>4869.4824424543885</v>
      </c>
      <c r="F773" s="111">
        <f>(H773*'IM CALIBRATION'!$Q$32+'IM CALIBRATION'!$Q$33)*ABS(B773)*(1/'CCS figures 3b table 1 9a'!C773+1/'IM CALIBRATION'!$D$5)^0.5</f>
        <v>4848.6922604606134</v>
      </c>
      <c r="G773" t="s">
        <v>126</v>
      </c>
      <c r="H773" s="56">
        <f>D773-0.001*'IM CALIBRATION'!$D$4*A773^0.5</f>
        <v>19.740870672683688</v>
      </c>
      <c r="I773" s="56">
        <f>H773^'IM CALIBRATION'!$Q$15*ABS(B773)*(1/'CCS figures 3b table 1 9a'!C773+1/'IM CALIBRATION'!$D$5)^0.5</f>
        <v>8.6167688198755013</v>
      </c>
    </row>
    <row r="774" spans="1:9">
      <c r="A774" s="113">
        <v>6251</v>
      </c>
      <c r="B774" s="67">
        <v>15</v>
      </c>
      <c r="C774" s="67">
        <v>94080</v>
      </c>
      <c r="D774" s="67">
        <v>20.047999999999998</v>
      </c>
      <c r="E774" s="112">
        <f>I774*'IM CALIBRATION'!$Q$17</f>
        <v>4886.2571446263673</v>
      </c>
      <c r="F774" s="111">
        <f>(H774*'IM CALIBRATION'!$Q$32+'IM CALIBRATION'!$Q$33)*ABS(B774)*(1/'CCS figures 3b table 1 9a'!C774+1/'IM CALIBRATION'!$D$5)^0.5</f>
        <v>4866.4119523601021</v>
      </c>
      <c r="G774" t="s">
        <v>126</v>
      </c>
      <c r="H774" s="56">
        <f>D774-0.001*'IM CALIBRATION'!$D$4*A774^0.5</f>
        <v>19.923870672683687</v>
      </c>
      <c r="I774" s="56">
        <f>H774^'IM CALIBRATION'!$Q$15*ABS(B774)*(1/'CCS figures 3b table 1 9a'!C774+1/'IM CALIBRATION'!$D$5)^0.5</f>
        <v>8.6464524119915769</v>
      </c>
    </row>
    <row r="775" spans="1:9">
      <c r="A775" s="113">
        <v>6251</v>
      </c>
      <c r="B775" s="67">
        <v>15</v>
      </c>
      <c r="C775" s="67">
        <v>94080</v>
      </c>
      <c r="D775" s="67">
        <v>20.23</v>
      </c>
      <c r="E775" s="112">
        <f>I775*'IM CALIBRATION'!$Q$17</f>
        <v>4902.844590760812</v>
      </c>
      <c r="F775" s="111">
        <f>(H775*'IM CALIBRATION'!$Q$32+'IM CALIBRATION'!$Q$33)*ABS(B775)*(1/'CCS figures 3b table 1 9a'!C775+1/'IM CALIBRATION'!$D$5)^0.5</f>
        <v>4884.0348153421073</v>
      </c>
      <c r="G775" t="s">
        <v>126</v>
      </c>
      <c r="H775" s="56">
        <f>D775-0.001*'IM CALIBRATION'!$D$4*A775^0.5</f>
        <v>20.10587067268369</v>
      </c>
      <c r="I775" s="56">
        <f>H775^'IM CALIBRATION'!$Q$15*ABS(B775)*(1/'CCS figures 3b table 1 9a'!C775+1/'IM CALIBRATION'!$D$5)^0.5</f>
        <v>8.6758046461030531</v>
      </c>
    </row>
    <row r="776" spans="1:9">
      <c r="A776" s="113">
        <v>6251</v>
      </c>
      <c r="B776" s="67">
        <v>15</v>
      </c>
      <c r="C776" s="67">
        <v>94080</v>
      </c>
      <c r="D776" s="67">
        <v>20.411999999999999</v>
      </c>
      <c r="E776" s="112">
        <f>I776*'IM CALIBRATION'!$Q$17</f>
        <v>4919.3381106729012</v>
      </c>
      <c r="F776" s="111">
        <f>(H776*'IM CALIBRATION'!$Q$32+'IM CALIBRATION'!$Q$33)*ABS(B776)*(1/'CCS figures 3b table 1 9a'!C776+1/'IM CALIBRATION'!$D$5)^0.5</f>
        <v>4901.6576783241126</v>
      </c>
      <c r="G776" t="s">
        <v>126</v>
      </c>
      <c r="H776" s="56">
        <f>D776-0.001*'IM CALIBRATION'!$D$4*A776^0.5</f>
        <v>20.287870672683688</v>
      </c>
      <c r="I776" s="56">
        <f>H776^'IM CALIBRATION'!$Q$15*ABS(B776)*(1/'CCS figures 3b table 1 9a'!C776+1/'IM CALIBRATION'!$D$5)^0.5</f>
        <v>8.7049906735275311</v>
      </c>
    </row>
    <row r="777" spans="1:9">
      <c r="A777" s="113">
        <v>6251</v>
      </c>
      <c r="B777" s="67">
        <v>15</v>
      </c>
      <c r="C777" s="67">
        <v>94080</v>
      </c>
      <c r="D777" s="67">
        <v>20.594000000000001</v>
      </c>
      <c r="E777" s="112">
        <f>I777*'IM CALIBRATION'!$Q$17</f>
        <v>4935.7390717224607</v>
      </c>
      <c r="F777" s="111">
        <f>(H777*'IM CALIBRATION'!$Q$32+'IM CALIBRATION'!$Q$33)*ABS(B777)*(1/'CCS figures 3b table 1 9a'!C777+1/'IM CALIBRATION'!$D$5)^0.5</f>
        <v>4919.2805413061178</v>
      </c>
      <c r="G777" t="s">
        <v>126</v>
      </c>
      <c r="H777" s="56">
        <f>D777-0.001*'IM CALIBRATION'!$D$4*A777^0.5</f>
        <v>20.46987067268369</v>
      </c>
      <c r="I777" s="56">
        <f>H777^'IM CALIBRATION'!$Q$15*ABS(B777)*(1/'CCS figures 3b table 1 9a'!C777+1/'IM CALIBRATION'!$D$5)^0.5</f>
        <v>8.7340129138698952</v>
      </c>
    </row>
    <row r="778" spans="1:9">
      <c r="A778" s="113">
        <v>6251</v>
      </c>
      <c r="B778" s="67">
        <v>15</v>
      </c>
      <c r="C778" s="67">
        <v>94080</v>
      </c>
      <c r="D778" s="67">
        <v>20.777000000000001</v>
      </c>
      <c r="E778" s="112">
        <f>I778*'IM CALIBRATION'!$Q$17</f>
        <v>4952.1381737918009</v>
      </c>
      <c r="F778" s="111">
        <f>(H778*'IM CALIBRATION'!$Q$32+'IM CALIBRATION'!$Q$33)*ABS(B778)*(1/'CCS figures 3b table 1 9a'!C778+1/'IM CALIBRATION'!$D$5)^0.5</f>
        <v>4937.0002332056056</v>
      </c>
      <c r="G778" t="s">
        <v>126</v>
      </c>
      <c r="H778" s="56">
        <f>D778-0.001*'IM CALIBRATION'!$D$4*A778^0.5</f>
        <v>20.65287067268369</v>
      </c>
      <c r="I778" s="56">
        <f>H778^'IM CALIBRATION'!$Q$15*ABS(B778)*(1/'CCS figures 3b table 1 9a'!C778+1/'IM CALIBRATION'!$D$5)^0.5</f>
        <v>8.7630318646629135</v>
      </c>
    </row>
    <row r="779" spans="1:9">
      <c r="A779" s="113">
        <v>6251</v>
      </c>
      <c r="B779" s="67">
        <v>15</v>
      </c>
      <c r="C779" s="67">
        <v>94080</v>
      </c>
      <c r="D779" s="67">
        <v>20.959</v>
      </c>
      <c r="E779" s="112">
        <f>I779*'IM CALIBRATION'!$Q$17</f>
        <v>4968.3575022873483</v>
      </c>
      <c r="F779" s="111">
        <f>(H779*'IM CALIBRATION'!$Q$32+'IM CALIBRATION'!$Q$33)*ABS(B779)*(1/'CCS figures 3b table 1 9a'!C779+1/'IM CALIBRATION'!$D$5)^0.5</f>
        <v>4954.6230961876099</v>
      </c>
      <c r="G779" t="s">
        <v>126</v>
      </c>
      <c r="H779" s="56">
        <f>D779-0.001*'IM CALIBRATION'!$D$4*A779^0.5</f>
        <v>20.834870672683689</v>
      </c>
      <c r="I779" s="56">
        <f>H779^'IM CALIBRATION'!$Q$15*ABS(B779)*(1/'CCS figures 3b table 1 9a'!C779+1/'IM CALIBRATION'!$D$5)^0.5</f>
        <v>8.7917326980084187</v>
      </c>
    </row>
    <row r="780" spans="1:9">
      <c r="A780" s="113">
        <v>6251</v>
      </c>
      <c r="B780" s="67">
        <v>15</v>
      </c>
      <c r="C780" s="67">
        <v>94080</v>
      </c>
      <c r="D780" s="67">
        <v>21.140999999999998</v>
      </c>
      <c r="E780" s="112">
        <f>I780*'IM CALIBRATION'!$Q$17</f>
        <v>4984.4881938241761</v>
      </c>
      <c r="F780" s="111">
        <f>(H780*'IM CALIBRATION'!$Q$32+'IM CALIBRATION'!$Q$33)*ABS(B780)*(1/'CCS figures 3b table 1 9a'!C780+1/'IM CALIBRATION'!$D$5)^0.5</f>
        <v>4972.2459591696152</v>
      </c>
      <c r="G780" t="s">
        <v>126</v>
      </c>
      <c r="H780" s="56">
        <f>D780-0.001*'IM CALIBRATION'!$D$4*A780^0.5</f>
        <v>21.016870672683687</v>
      </c>
      <c r="I780" s="56">
        <f>H780^'IM CALIBRATION'!$Q$15*ABS(B780)*(1/'CCS figures 3b table 1 9a'!C780+1/'IM CALIBRATION'!$D$5)^0.5</f>
        <v>8.820276684257502</v>
      </c>
    </row>
    <row r="781" spans="1:9">
      <c r="A781" s="113">
        <v>6251</v>
      </c>
      <c r="B781" s="67">
        <v>15</v>
      </c>
      <c r="C781" s="67">
        <v>94080</v>
      </c>
      <c r="D781" s="67">
        <v>21.323</v>
      </c>
      <c r="E781" s="112">
        <f>I781*'IM CALIBRATION'!$Q$17</f>
        <v>5000.5314941232537</v>
      </c>
      <c r="F781" s="111">
        <f>(H781*'IM CALIBRATION'!$Q$32+'IM CALIBRATION'!$Q$33)*ABS(B781)*(1/'CCS figures 3b table 1 9a'!C781+1/'IM CALIBRATION'!$D$5)^0.5</f>
        <v>4989.8688221516204</v>
      </c>
      <c r="G781" t="s">
        <v>126</v>
      </c>
      <c r="H781" s="56">
        <f>D781-0.001*'IM CALIBRATION'!$D$4*A781^0.5</f>
        <v>21.19887067268369</v>
      </c>
      <c r="I781" s="56">
        <f>H781^'IM CALIBRATION'!$Q$15*ABS(B781)*(1/'CCS figures 3b table 1 9a'!C781+1/'IM CALIBRATION'!$D$5)^0.5</f>
        <v>8.848666027769605</v>
      </c>
    </row>
    <row r="782" spans="1:9">
      <c r="A782" s="113">
        <v>6251</v>
      </c>
      <c r="B782" s="67">
        <v>15</v>
      </c>
      <c r="C782" s="67">
        <v>94080</v>
      </c>
      <c r="D782" s="67">
        <v>21.506</v>
      </c>
      <c r="E782" s="112">
        <f>I782*'IM CALIBRATION'!$Q$17</f>
        <v>5016.5760615712215</v>
      </c>
      <c r="F782" s="111">
        <f>(H782*'IM CALIBRATION'!$Q$32+'IM CALIBRATION'!$Q$33)*ABS(B782)*(1/'CCS figures 3b table 1 9a'!C782+1/'IM CALIBRATION'!$D$5)^0.5</f>
        <v>5007.5885140511082</v>
      </c>
      <c r="G782" t="s">
        <v>126</v>
      </c>
      <c r="H782" s="56">
        <f>D782-0.001*'IM CALIBRATION'!$D$4*A782^0.5</f>
        <v>21.381870672683689</v>
      </c>
      <c r="I782" s="56">
        <f>H782^'IM CALIBRATION'!$Q$15*ABS(B782)*(1/'CCS figures 3b table 1 9a'!C782+1/'IM CALIBRATION'!$D$5)^0.5</f>
        <v>8.8770576135588239</v>
      </c>
    </row>
    <row r="783" spans="1:9">
      <c r="A783" s="113">
        <v>6251</v>
      </c>
      <c r="B783" s="67">
        <v>15</v>
      </c>
      <c r="C783" s="67">
        <v>94080</v>
      </c>
      <c r="D783" s="67">
        <v>21.687999999999999</v>
      </c>
      <c r="E783" s="112">
        <f>I783*'IM CALIBRATION'!$Q$17</f>
        <v>5032.4477416231621</v>
      </c>
      <c r="F783" s="111">
        <f>(H783*'IM CALIBRATION'!$Q$32+'IM CALIBRATION'!$Q$33)*ABS(B783)*(1/'CCS figures 3b table 1 9a'!C783+1/'IM CALIBRATION'!$D$5)^0.5</f>
        <v>5025.2113770331125</v>
      </c>
      <c r="G783" t="s">
        <v>126</v>
      </c>
      <c r="H783" s="56">
        <f>D783-0.001*'IM CALIBRATION'!$D$4*A783^0.5</f>
        <v>21.563870672683688</v>
      </c>
      <c r="I783" s="56">
        <f>H783^'IM CALIBRATION'!$Q$15*ABS(B783)*(1/'CCS figures 3b table 1 9a'!C783+1/'IM CALIBRATION'!$D$5)^0.5</f>
        <v>8.9051432673026873</v>
      </c>
    </row>
    <row r="784" spans="1:9">
      <c r="A784" s="113">
        <v>6251</v>
      </c>
      <c r="B784" s="67">
        <v>15</v>
      </c>
      <c r="C784" s="67">
        <v>94080</v>
      </c>
      <c r="D784" s="67">
        <v>21.87</v>
      </c>
      <c r="E784" s="112">
        <f>I784*'IM CALIBRATION'!$Q$17</f>
        <v>5048.2356091977481</v>
      </c>
      <c r="F784" s="111">
        <f>(H784*'IM CALIBRATION'!$Q$32+'IM CALIBRATION'!$Q$33)*ABS(B784)*(1/'CCS figures 3b table 1 9a'!C784+1/'IM CALIBRATION'!$D$5)^0.5</f>
        <v>5042.8342400151178</v>
      </c>
      <c r="G784" t="s">
        <v>126</v>
      </c>
      <c r="H784" s="56">
        <f>D784-0.001*'IM CALIBRATION'!$D$4*A784^0.5</f>
        <v>21.74587067268369</v>
      </c>
      <c r="I784" s="56">
        <f>H784^'IM CALIBRATION'!$Q$15*ABS(B784)*(1/'CCS figures 3b table 1 9a'!C784+1/'IM CALIBRATION'!$D$5)^0.5</f>
        <v>8.9330806110875134</v>
      </c>
    </row>
    <row r="785" spans="1:9">
      <c r="A785" s="113">
        <v>6251</v>
      </c>
      <c r="B785" s="67">
        <v>15</v>
      </c>
      <c r="C785" s="67">
        <v>94080</v>
      </c>
      <c r="D785" s="67">
        <v>22.052</v>
      </c>
      <c r="E785" s="112">
        <f>I785*'IM CALIBRATION'!$Q$17</f>
        <v>5063.940802825432</v>
      </c>
      <c r="F785" s="111">
        <f>(H785*'IM CALIBRATION'!$Q$32+'IM CALIBRATION'!$Q$33)*ABS(B785)*(1/'CCS figures 3b table 1 9a'!C785+1/'IM CALIBRATION'!$D$5)^0.5</f>
        <v>5060.457102997123</v>
      </c>
      <c r="G785" t="s">
        <v>126</v>
      </c>
      <c r="H785" s="56">
        <f>D785-0.001*'IM CALIBRATION'!$D$4*A785^0.5</f>
        <v>21.927870672683689</v>
      </c>
      <c r="I785" s="56">
        <f>H785^'IM CALIBRATION'!$Q$15*ABS(B785)*(1/'CCS figures 3b table 1 9a'!C785+1/'IM CALIBRATION'!$D$5)^0.5</f>
        <v>8.9608716595942859</v>
      </c>
    </row>
    <row r="786" spans="1:9">
      <c r="A786" s="113">
        <v>6251</v>
      </c>
      <c r="B786" s="67">
        <v>15</v>
      </c>
      <c r="C786" s="67">
        <v>94080</v>
      </c>
      <c r="D786" s="67">
        <v>22.234999999999999</v>
      </c>
      <c r="E786" s="112">
        <f>I786*'IM CALIBRATION'!$Q$17</f>
        <v>5079.6500571384468</v>
      </c>
      <c r="F786" s="111">
        <f>(H786*'IM CALIBRATION'!$Q$32+'IM CALIBRATION'!$Q$33)*ABS(B786)*(1/'CCS figures 3b table 1 9a'!C786+1/'IM CALIBRATION'!$D$5)^0.5</f>
        <v>5078.1767948966108</v>
      </c>
      <c r="G786" t="s">
        <v>126</v>
      </c>
      <c r="H786" s="56">
        <f>D786-0.001*'IM CALIBRATION'!$D$4*A786^0.5</f>
        <v>22.110870672683689</v>
      </c>
      <c r="I786" s="56">
        <f>H786^'IM CALIBRATION'!$Q$15*ABS(B786)*(1/'CCS figures 3b table 1 9a'!C786+1/'IM CALIBRATION'!$D$5)^0.5</f>
        <v>8.9886698936669109</v>
      </c>
    </row>
    <row r="787" spans="1:9">
      <c r="A787" s="113">
        <v>6251</v>
      </c>
      <c r="B787" s="67">
        <v>15</v>
      </c>
      <c r="C787" s="67">
        <v>94080</v>
      </c>
      <c r="D787" s="67">
        <v>22.417000000000002</v>
      </c>
      <c r="E787" s="112">
        <f>I787*'IM CALIBRATION'!$Q$17</f>
        <v>5095.1927809682174</v>
      </c>
      <c r="F787" s="111">
        <f>(H787*'IM CALIBRATION'!$Q$32+'IM CALIBRATION'!$Q$33)*ABS(B787)*(1/'CCS figures 3b table 1 9a'!C787+1/'IM CALIBRATION'!$D$5)^0.5</f>
        <v>5095.799657878616</v>
      </c>
      <c r="G787" t="s">
        <v>126</v>
      </c>
      <c r="H787" s="56">
        <f>D787-0.001*'IM CALIBRATION'!$D$4*A787^0.5</f>
        <v>22.292870672683691</v>
      </c>
      <c r="I787" s="56">
        <f>H787^'IM CALIBRATION'!$Q$15*ABS(B787)*(1/'CCS figures 3b table 1 9a'!C787+1/'IM CALIBRATION'!$D$5)^0.5</f>
        <v>9.0161734445380795</v>
      </c>
    </row>
    <row r="788" spans="1:9">
      <c r="A788" s="113">
        <v>6251</v>
      </c>
      <c r="B788" s="67">
        <v>15</v>
      </c>
      <c r="C788" s="67">
        <v>94080</v>
      </c>
      <c r="D788" s="67">
        <v>22.599</v>
      </c>
      <c r="E788" s="112">
        <f>I788*'IM CALIBRATION'!$Q$17</f>
        <v>5110.656106579233</v>
      </c>
      <c r="F788" s="111">
        <f>(H788*'IM CALIBRATION'!$Q$32+'IM CALIBRATION'!$Q$33)*ABS(B788)*(1/'CCS figures 3b table 1 9a'!C788+1/'IM CALIBRATION'!$D$5)^0.5</f>
        <v>5113.4225208606204</v>
      </c>
      <c r="G788" t="s">
        <v>126</v>
      </c>
      <c r="H788" s="56">
        <f>D788-0.001*'IM CALIBRATION'!$D$4*A788^0.5</f>
        <v>22.474870672683689</v>
      </c>
      <c r="I788" s="56">
        <f>H788^'IM CALIBRATION'!$Q$15*ABS(B788)*(1/'CCS figures 3b table 1 9a'!C788+1/'IM CALIBRATION'!$D$5)^0.5</f>
        <v>9.0435364966799039</v>
      </c>
    </row>
    <row r="789" spans="1:9">
      <c r="A789" s="113">
        <v>6251</v>
      </c>
      <c r="B789" s="67">
        <v>15</v>
      </c>
      <c r="C789" s="67">
        <v>94080</v>
      </c>
      <c r="D789" s="67">
        <v>22.780999999999999</v>
      </c>
      <c r="E789" s="112">
        <f>I789*'IM CALIBRATION'!$Q$17</f>
        <v>5126.0410776401259</v>
      </c>
      <c r="F789" s="111">
        <f>(H789*'IM CALIBRATION'!$Q$32+'IM CALIBRATION'!$Q$33)*ABS(B789)*(1/'CCS figures 3b table 1 9a'!C789+1/'IM CALIBRATION'!$D$5)^0.5</f>
        <v>5131.0453838426256</v>
      </c>
      <c r="G789" t="s">
        <v>126</v>
      </c>
      <c r="H789" s="56">
        <f>D789-0.001*'IM CALIBRATION'!$D$4*A789^0.5</f>
        <v>22.656870672683688</v>
      </c>
      <c r="I789" s="56">
        <f>H789^'IM CALIBRATION'!$Q$15*ABS(B789)*(1/'CCS figures 3b table 1 9a'!C789+1/'IM CALIBRATION'!$D$5)^0.5</f>
        <v>9.0707608969111053</v>
      </c>
    </row>
    <row r="790" spans="1:9">
      <c r="A790" s="113">
        <v>6251</v>
      </c>
      <c r="B790" s="67">
        <v>15</v>
      </c>
      <c r="C790" s="67">
        <v>94080</v>
      </c>
      <c r="D790" s="67">
        <v>22.963000000000001</v>
      </c>
      <c r="E790" s="112">
        <f>I790*'IM CALIBRATION'!$Q$17</f>
        <v>5141.3487158477819</v>
      </c>
      <c r="F790" s="111">
        <f>(H790*'IM CALIBRATION'!$Q$32+'IM CALIBRATION'!$Q$33)*ABS(B790)*(1/'CCS figures 3b table 1 9a'!C790+1/'IM CALIBRATION'!$D$5)^0.5</f>
        <v>5148.6682468246318</v>
      </c>
      <c r="G790" t="s">
        <v>126</v>
      </c>
      <c r="H790" s="56">
        <f>D790-0.001*'IM CALIBRATION'!$D$4*A790^0.5</f>
        <v>22.83887067268369</v>
      </c>
      <c r="I790" s="56">
        <f>H790^'IM CALIBRATION'!$Q$15*ABS(B790)*(1/'CCS figures 3b table 1 9a'!C790+1/'IM CALIBRATION'!$D$5)^0.5</f>
        <v>9.0978484531704069</v>
      </c>
    </row>
    <row r="791" spans="1:9">
      <c r="A791" s="113">
        <v>6251</v>
      </c>
      <c r="B791" s="67">
        <v>15</v>
      </c>
      <c r="C791" s="67">
        <v>94080</v>
      </c>
      <c r="D791" s="67">
        <v>23.146000000000001</v>
      </c>
      <c r="E791" s="112">
        <f>I791*'IM CALIBRATION'!$Q$17</f>
        <v>5156.6635010152931</v>
      </c>
      <c r="F791" s="111">
        <f>(H791*'IM CALIBRATION'!$Q$32+'IM CALIBRATION'!$Q$33)*ABS(B791)*(1/'CCS figures 3b table 1 9a'!C791+1/'IM CALIBRATION'!$D$5)^0.5</f>
        <v>5166.3879387241186</v>
      </c>
      <c r="G791" t="s">
        <v>126</v>
      </c>
      <c r="H791" s="56">
        <f>D791-0.001*'IM CALIBRATION'!$D$4*A791^0.5</f>
        <v>23.02187067268369</v>
      </c>
      <c r="I791" s="56">
        <f>H791^'IM CALIBRATION'!$Q$15*ABS(B791)*(1/'CCS figures 3b table 1 9a'!C791+1/'IM CALIBRATION'!$D$5)^0.5</f>
        <v>9.124948656297537</v>
      </c>
    </row>
    <row r="792" spans="1:9">
      <c r="A792" s="113">
        <v>6251</v>
      </c>
      <c r="B792" s="67">
        <v>15</v>
      </c>
      <c r="C792" s="67">
        <v>94080</v>
      </c>
      <c r="D792" s="67">
        <v>23.327999999999999</v>
      </c>
      <c r="E792" s="112">
        <f>I792*'IM CALIBRATION'!$Q$17</f>
        <v>5171.8190425066459</v>
      </c>
      <c r="F792" s="111">
        <f>(H792*'IM CALIBRATION'!$Q$32+'IM CALIBRATION'!$Q$33)*ABS(B792)*(1/'CCS figures 3b table 1 9a'!C792+1/'IM CALIBRATION'!$D$5)^0.5</f>
        <v>5184.0108017061229</v>
      </c>
      <c r="G792" t="s">
        <v>126</v>
      </c>
      <c r="H792" s="56">
        <f>D792-0.001*'IM CALIBRATION'!$D$4*A792^0.5</f>
        <v>23.203870672683689</v>
      </c>
      <c r="I792" s="56">
        <f>H792^'IM CALIBRATION'!$Q$15*ABS(B792)*(1/'CCS figures 3b table 1 9a'!C792+1/'IM CALIBRATION'!$D$5)^0.5</f>
        <v>9.1517670705570193</v>
      </c>
    </row>
    <row r="793" spans="1:9">
      <c r="A793" s="113">
        <v>6251</v>
      </c>
      <c r="B793" s="67">
        <v>15</v>
      </c>
      <c r="C793" s="67">
        <v>94080</v>
      </c>
      <c r="D793" s="67">
        <v>23.51</v>
      </c>
      <c r="E793" s="112">
        <f>I793*'IM CALIBRATION'!$Q$17</f>
        <v>5186.9001958431518</v>
      </c>
      <c r="F793" s="111">
        <f>(H793*'IM CALIBRATION'!$Q$32+'IM CALIBRATION'!$Q$33)*ABS(B793)*(1/'CCS figures 3b table 1 9a'!C793+1/'IM CALIBRATION'!$D$5)^0.5</f>
        <v>5201.6336646881282</v>
      </c>
      <c r="G793" t="s">
        <v>126</v>
      </c>
      <c r="H793" s="56">
        <f>D793-0.001*'IM CALIBRATION'!$D$4*A793^0.5</f>
        <v>23.385870672683691</v>
      </c>
      <c r="I793" s="56">
        <f>H793^'IM CALIBRATION'!$Q$15*ABS(B793)*(1/'CCS figures 3b table 1 9a'!C793+1/'IM CALIBRATION'!$D$5)^0.5</f>
        <v>9.1784538516212226</v>
      </c>
    </row>
    <row r="794" spans="1:9">
      <c r="A794" s="113">
        <v>6251</v>
      </c>
      <c r="B794" s="67">
        <v>15</v>
      </c>
      <c r="C794" s="67">
        <v>94080</v>
      </c>
      <c r="D794" s="67">
        <v>23.692</v>
      </c>
      <c r="E794" s="112">
        <f>I794*'IM CALIBRATION'!$Q$17</f>
        <v>5201.907900837974</v>
      </c>
      <c r="F794" s="111">
        <f>(H794*'IM CALIBRATION'!$Q$32+'IM CALIBRATION'!$Q$33)*ABS(B794)*(1/'CCS figures 3b table 1 9a'!C794+1/'IM CALIBRATION'!$D$5)^0.5</f>
        <v>5219.2565276701343</v>
      </c>
      <c r="G794" t="s">
        <v>126</v>
      </c>
      <c r="H794" s="56">
        <f>D794-0.001*'IM CALIBRATION'!$D$4*A794^0.5</f>
        <v>23.567870672683689</v>
      </c>
      <c r="I794" s="56">
        <f>H794^'IM CALIBRATION'!$Q$15*ABS(B794)*(1/'CCS figures 3b table 1 9a'!C794+1/'IM CALIBRATION'!$D$5)^0.5</f>
        <v>9.2050106625319312</v>
      </c>
    </row>
    <row r="795" spans="1:9">
      <c r="A795" s="113">
        <v>6251</v>
      </c>
      <c r="B795" s="67">
        <v>15</v>
      </c>
      <c r="C795" s="67">
        <v>94080</v>
      </c>
      <c r="D795" s="67">
        <v>23.875</v>
      </c>
      <c r="E795" s="112">
        <f>I795*'IM CALIBRATION'!$Q$17</f>
        <v>5216.9249410246966</v>
      </c>
      <c r="F795" s="111">
        <f>(H795*'IM CALIBRATION'!$Q$32+'IM CALIBRATION'!$Q$33)*ABS(B795)*(1/'CCS figures 3b table 1 9a'!C795+1/'IM CALIBRATION'!$D$5)^0.5</f>
        <v>5236.9762195696221</v>
      </c>
      <c r="G795" t="s">
        <v>126</v>
      </c>
      <c r="H795" s="56">
        <f>D795-0.001*'IM CALIBRATION'!$D$4*A795^0.5</f>
        <v>23.750870672683689</v>
      </c>
      <c r="I795" s="56">
        <f>H795^'IM CALIBRATION'!$Q$15*ABS(B795)*(1/'CCS figures 3b table 1 9a'!C795+1/'IM CALIBRATION'!$D$5)^0.5</f>
        <v>9.2315839924857706</v>
      </c>
    </row>
    <row r="796" spans="1:9">
      <c r="A796" s="113">
        <v>6251</v>
      </c>
      <c r="B796" s="67">
        <v>15</v>
      </c>
      <c r="C796" s="67">
        <v>94080</v>
      </c>
      <c r="D796" s="67">
        <v>24.056999999999999</v>
      </c>
      <c r="E796" s="112">
        <f>I796*'IM CALIBRATION'!$Q$17</f>
        <v>5231.7881021273797</v>
      </c>
      <c r="F796" s="111">
        <f>(H796*'IM CALIBRATION'!$Q$32+'IM CALIBRATION'!$Q$33)*ABS(B796)*(1/'CCS figures 3b table 1 9a'!C796+1/'IM CALIBRATION'!$D$5)^0.5</f>
        <v>5254.5990825516265</v>
      </c>
      <c r="G796" t="s">
        <v>126</v>
      </c>
      <c r="H796" s="56">
        <f>D796-0.001*'IM CALIBRATION'!$D$4*A796^0.5</f>
        <v>23.932870672683688</v>
      </c>
      <c r="I796" s="56">
        <f>H796^'IM CALIBRATION'!$Q$15*ABS(B796)*(1/'CCS figures 3b table 1 9a'!C796+1/'IM CALIBRATION'!$D$5)^0.5</f>
        <v>9.2578850264596877</v>
      </c>
    </row>
    <row r="797" spans="1:9">
      <c r="A797" s="113">
        <v>6251</v>
      </c>
      <c r="B797" s="67">
        <v>15</v>
      </c>
      <c r="C797" s="67">
        <v>94080</v>
      </c>
      <c r="D797" s="67">
        <v>24.239000000000001</v>
      </c>
      <c r="E797" s="112">
        <f>I797*'IM CALIBRATION'!$Q$17</f>
        <v>5246.5805270953242</v>
      </c>
      <c r="F797" s="111">
        <f>(H797*'IM CALIBRATION'!$Q$32+'IM CALIBRATION'!$Q$33)*ABS(B797)*(1/'CCS figures 3b table 1 9a'!C797+1/'IM CALIBRATION'!$D$5)^0.5</f>
        <v>5272.2219455336317</v>
      </c>
      <c r="G797" t="s">
        <v>126</v>
      </c>
      <c r="H797" s="56">
        <f>D797-0.001*'IM CALIBRATION'!$D$4*A797^0.5</f>
        <v>24.11487067268369</v>
      </c>
      <c r="I797" s="56">
        <f>H797^'IM CALIBRATION'!$Q$15*ABS(B797)*(1/'CCS figures 3b table 1 9a'!C797+1/'IM CALIBRATION'!$D$5)^0.5</f>
        <v>9.2840608896526327</v>
      </c>
    </row>
    <row r="798" spans="1:9">
      <c r="A798" s="113">
        <v>6251</v>
      </c>
      <c r="B798" s="67">
        <v>15</v>
      </c>
      <c r="C798" s="67">
        <v>94080</v>
      </c>
      <c r="D798" s="67">
        <v>24.420999999999999</v>
      </c>
      <c r="E798" s="112">
        <f>I798*'IM CALIBRATION'!$Q$17</f>
        <v>5261.3030826492268</v>
      </c>
      <c r="F798" s="111">
        <f>(H798*'IM CALIBRATION'!$Q$32+'IM CALIBRATION'!$Q$33)*ABS(B798)*(1/'CCS figures 3b table 1 9a'!C798+1/'IM CALIBRATION'!$D$5)^0.5</f>
        <v>5289.8448085156369</v>
      </c>
      <c r="G798" t="s">
        <v>126</v>
      </c>
      <c r="H798" s="56">
        <f>D798-0.001*'IM CALIBRATION'!$D$4*A798^0.5</f>
        <v>24.296870672683688</v>
      </c>
      <c r="I798" s="56">
        <f>H798^'IM CALIBRATION'!$Q$15*ABS(B798)*(1/'CCS figures 3b table 1 9a'!C798+1/'IM CALIBRATION'!$D$5)^0.5</f>
        <v>9.3101131157659704</v>
      </c>
    </row>
    <row r="799" spans="1:9">
      <c r="A799" s="113">
        <v>6251</v>
      </c>
      <c r="B799" s="67">
        <v>15</v>
      </c>
      <c r="C799" s="67">
        <v>94080</v>
      </c>
      <c r="D799" s="67">
        <v>24.603999999999999</v>
      </c>
      <c r="E799" s="112">
        <f>I799*'IM CALIBRATION'!$Q$17</f>
        <v>5276.0369433147607</v>
      </c>
      <c r="F799" s="111">
        <f>(H799*'IM CALIBRATION'!$Q$32+'IM CALIBRATION'!$Q$33)*ABS(B799)*(1/'CCS figures 3b table 1 9a'!C799+1/'IM CALIBRATION'!$D$5)^0.5</f>
        <v>5307.5645004151247</v>
      </c>
      <c r="G799" t="s">
        <v>126</v>
      </c>
      <c r="H799" s="56">
        <f>D799-0.001*'IM CALIBRATION'!$D$4*A799^0.5</f>
        <v>24.479870672683688</v>
      </c>
      <c r="I799" s="56">
        <f>H799^'IM CALIBRATION'!$Q$15*ABS(B799)*(1/'CCS figures 3b table 1 9a'!C799+1/'IM CALIBRATION'!$D$5)^0.5</f>
        <v>9.3361853467842568</v>
      </c>
    </row>
    <row r="800" spans="1:9">
      <c r="A800" s="113">
        <v>6251</v>
      </c>
      <c r="B800" s="67">
        <v>15</v>
      </c>
      <c r="C800" s="67">
        <v>94080</v>
      </c>
      <c r="D800" s="67">
        <v>24.786000000000001</v>
      </c>
      <c r="E800" s="112">
        <f>I800*'IM CALIBRATION'!$Q$17</f>
        <v>5290.6219202094553</v>
      </c>
      <c r="F800" s="111">
        <f>(H800*'IM CALIBRATION'!$Q$32+'IM CALIBRATION'!$Q$33)*ABS(B800)*(1/'CCS figures 3b table 1 9a'!C800+1/'IM CALIBRATION'!$D$5)^0.5</f>
        <v>5325.18736339713</v>
      </c>
      <c r="G800" t="s">
        <v>126</v>
      </c>
      <c r="H800" s="56">
        <f>D800-0.001*'IM CALIBRATION'!$D$4*A800^0.5</f>
        <v>24.66187067268369</v>
      </c>
      <c r="I800" s="56">
        <f>H800^'IM CALIBRATION'!$Q$15*ABS(B800)*(1/'CCS figures 3b table 1 9a'!C800+1/'IM CALIBRATION'!$D$5)^0.5</f>
        <v>9.3619941212546429</v>
      </c>
    </row>
    <row r="801" spans="1:9">
      <c r="A801" s="113">
        <v>6251</v>
      </c>
      <c r="B801" s="67">
        <v>15</v>
      </c>
      <c r="C801" s="67">
        <v>94080</v>
      </c>
      <c r="D801" s="67">
        <v>24.968</v>
      </c>
      <c r="E801" s="112">
        <f>I801*'IM CALIBRATION'!$Q$17</f>
        <v>5305.1395320069532</v>
      </c>
      <c r="F801" s="111">
        <f>(H801*'IM CALIBRATION'!$Q$32+'IM CALIBRATION'!$Q$33)*ABS(B801)*(1/'CCS figures 3b table 1 9a'!C801+1/'IM CALIBRATION'!$D$5)^0.5</f>
        <v>5342.8102263791343</v>
      </c>
      <c r="G801" t="s">
        <v>126</v>
      </c>
      <c r="H801" s="56">
        <f>D801-0.001*'IM CALIBRATION'!$D$4*A801^0.5</f>
        <v>24.843870672683689</v>
      </c>
      <c r="I801" s="56">
        <f>H801^'IM CALIBRATION'!$Q$15*ABS(B801)*(1/'CCS figures 3b table 1 9a'!C801+1/'IM CALIBRATION'!$D$5)^0.5</f>
        <v>9.3876836901470373</v>
      </c>
    </row>
    <row r="802" spans="1:9">
      <c r="A802" s="113">
        <v>6251</v>
      </c>
      <c r="B802" s="67">
        <v>15</v>
      </c>
      <c r="C802" s="67">
        <v>94080</v>
      </c>
      <c r="D802" s="67">
        <v>25.15</v>
      </c>
      <c r="E802" s="112">
        <f>I802*'IM CALIBRATION'!$Q$17</f>
        <v>5319.5905799574084</v>
      </c>
      <c r="F802" s="111">
        <f>(H802*'IM CALIBRATION'!$Q$32+'IM CALIBRATION'!$Q$33)*ABS(B802)*(1/'CCS figures 3b table 1 9a'!C802+1/'IM CALIBRATION'!$D$5)^0.5</f>
        <v>5360.4330893611395</v>
      </c>
      <c r="G802" t="s">
        <v>126</v>
      </c>
      <c r="H802" s="56">
        <f>D802-0.001*'IM CALIBRATION'!$D$4*A802^0.5</f>
        <v>25.025870672683688</v>
      </c>
      <c r="I802" s="56">
        <f>H802^'IM CALIBRATION'!$Q$15*ABS(B802)*(1/'CCS figures 3b table 1 9a'!C802+1/'IM CALIBRATION'!$D$5)^0.5</f>
        <v>9.4132554713097285</v>
      </c>
    </row>
    <row r="803" spans="1:9">
      <c r="A803" s="113">
        <v>6251</v>
      </c>
      <c r="B803" s="67">
        <v>15</v>
      </c>
      <c r="C803" s="67">
        <v>94080</v>
      </c>
      <c r="D803" s="67">
        <v>25.332999999999998</v>
      </c>
      <c r="E803" s="112">
        <f>I803*'IM CALIBRATION'!$Q$17</f>
        <v>5334.0547097107474</v>
      </c>
      <c r="F803" s="111">
        <f>(H803*'IM CALIBRATION'!$Q$32+'IM CALIBRATION'!$Q$33)*ABS(B803)*(1/'CCS figures 3b table 1 9a'!C803+1/'IM CALIBRATION'!$D$5)^0.5</f>
        <v>5378.1527812606282</v>
      </c>
      <c r="G803" t="s">
        <v>126</v>
      </c>
      <c r="H803" s="56">
        <f>D803-0.001*'IM CALIBRATION'!$D$4*A803^0.5</f>
        <v>25.208870672683688</v>
      </c>
      <c r="I803" s="56">
        <f>H803^'IM CALIBRATION'!$Q$15*ABS(B803)*(1/'CCS figures 3b table 1 9a'!C803+1/'IM CALIBRATION'!$D$5)^0.5</f>
        <v>9.4388504013126759</v>
      </c>
    </row>
    <row r="804" spans="1:9">
      <c r="A804" s="113">
        <v>6251</v>
      </c>
      <c r="B804" s="67">
        <v>15</v>
      </c>
      <c r="C804" s="67">
        <v>94080</v>
      </c>
      <c r="D804" s="67">
        <v>25.515000000000001</v>
      </c>
      <c r="E804" s="112">
        <f>I804*'IM CALIBRATION'!$Q$17</f>
        <v>5348.3746179396658</v>
      </c>
      <c r="F804" s="111">
        <f>(H804*'IM CALIBRATION'!$Q$32+'IM CALIBRATION'!$Q$33)*ABS(B804)*(1/'CCS figures 3b table 1 9a'!C804+1/'IM CALIBRATION'!$D$5)^0.5</f>
        <v>5395.7756442426335</v>
      </c>
      <c r="G804" t="s">
        <v>126</v>
      </c>
      <c r="H804" s="56">
        <f>D804-0.001*'IM CALIBRATION'!$D$4*A804^0.5</f>
        <v>25.39087067268369</v>
      </c>
      <c r="I804" s="56">
        <f>H804^'IM CALIBRATION'!$Q$15*ABS(B804)*(1/'CCS figures 3b table 1 9a'!C804+1/'IM CALIBRATION'!$D$5)^0.5</f>
        <v>9.4641901248230518</v>
      </c>
    </row>
    <row r="805" spans="1:9">
      <c r="A805" s="113">
        <v>6251</v>
      </c>
      <c r="B805" s="67">
        <v>15</v>
      </c>
      <c r="C805" s="67">
        <v>94080</v>
      </c>
      <c r="D805" s="67">
        <v>25.696999999999999</v>
      </c>
      <c r="E805" s="112">
        <f>I805*'IM CALIBRATION'!$Q$17</f>
        <v>5362.6302801230795</v>
      </c>
      <c r="F805" s="111">
        <f>(H805*'IM CALIBRATION'!$Q$32+'IM CALIBRATION'!$Q$33)*ABS(B805)*(1/'CCS figures 3b table 1 9a'!C805+1/'IM CALIBRATION'!$D$5)^0.5</f>
        <v>5413.3985072246378</v>
      </c>
      <c r="G805" t="s">
        <v>126</v>
      </c>
      <c r="H805" s="56">
        <f>D805-0.001*'IM CALIBRATION'!$D$4*A805^0.5</f>
        <v>25.572870672683688</v>
      </c>
      <c r="I805" s="56">
        <f>H805^'IM CALIBRATION'!$Q$15*ABS(B805)*(1/'CCS figures 3b table 1 9a'!C805+1/'IM CALIBRATION'!$D$5)^0.5</f>
        <v>9.4894161620580899</v>
      </c>
    </row>
    <row r="806" spans="1:9">
      <c r="A806" s="113">
        <v>6251</v>
      </c>
      <c r="B806" s="67">
        <v>15</v>
      </c>
      <c r="C806" s="67">
        <v>94080</v>
      </c>
      <c r="D806" s="67">
        <v>25.879000000000001</v>
      </c>
      <c r="E806" s="112">
        <f>I806*'IM CALIBRATION'!$Q$17</f>
        <v>5376.8224386770444</v>
      </c>
      <c r="F806" s="111">
        <f>(H806*'IM CALIBRATION'!$Q$32+'IM CALIBRATION'!$Q$33)*ABS(B806)*(1/'CCS figures 3b table 1 9a'!C806+1/'IM CALIBRATION'!$D$5)^0.5</f>
        <v>5431.0213702066421</v>
      </c>
      <c r="G806" t="s">
        <v>126</v>
      </c>
      <c r="H806" s="56">
        <f>D806-0.001*'IM CALIBRATION'!$D$4*A806^0.5</f>
        <v>25.75487067268369</v>
      </c>
      <c r="I806" s="56">
        <f>H806^'IM CALIBRATION'!$Q$15*ABS(B806)*(1/'CCS figures 3b table 1 9a'!C806+1/'IM CALIBRATION'!$D$5)^0.5</f>
        <v>9.5145298267564868</v>
      </c>
    </row>
    <row r="807" spans="1:9">
      <c r="A807" s="113">
        <v>6251</v>
      </c>
      <c r="B807" s="67">
        <v>15</v>
      </c>
      <c r="C807" s="67">
        <v>94080</v>
      </c>
      <c r="D807" s="67">
        <v>26.062000000000001</v>
      </c>
      <c r="E807" s="112">
        <f>I807*'IM CALIBRATION'!$Q$17</f>
        <v>5391.0292841602859</v>
      </c>
      <c r="F807" s="111">
        <f>(H807*'IM CALIBRATION'!$Q$32+'IM CALIBRATION'!$Q$33)*ABS(B807)*(1/'CCS figures 3b table 1 9a'!C807+1/'IM CALIBRATION'!$D$5)^0.5</f>
        <v>5448.7410621061317</v>
      </c>
      <c r="G807" t="s">
        <v>126</v>
      </c>
      <c r="H807" s="56">
        <f>D807-0.001*'IM CALIBRATION'!$D$4*A807^0.5</f>
        <v>25.93787067268369</v>
      </c>
      <c r="I807" s="56">
        <f>H807^'IM CALIBRATION'!$Q$15*ABS(B807)*(1/'CCS figures 3b table 1 9a'!C807+1/'IM CALIBRATION'!$D$5)^0.5</f>
        <v>9.5396694806386932</v>
      </c>
    </row>
    <row r="808" spans="1:9">
      <c r="A808" s="113">
        <v>6251</v>
      </c>
      <c r="B808" s="67">
        <v>15</v>
      </c>
      <c r="C808" s="67">
        <v>94080</v>
      </c>
      <c r="D808" s="67">
        <v>26.244</v>
      </c>
      <c r="E808" s="112">
        <f>I808*'IM CALIBRATION'!$Q$17</f>
        <v>5405.0962690022407</v>
      </c>
      <c r="F808" s="111">
        <f>(H808*'IM CALIBRATION'!$Q$32+'IM CALIBRATION'!$Q$33)*ABS(B808)*(1/'CCS figures 3b table 1 9a'!C808+1/'IM CALIBRATION'!$D$5)^0.5</f>
        <v>5466.3639250881361</v>
      </c>
      <c r="G808" t="s">
        <v>126</v>
      </c>
      <c r="H808" s="56">
        <f>D808-0.001*'IM CALIBRATION'!$D$4*A808^0.5</f>
        <v>26.119870672683689</v>
      </c>
      <c r="I808" s="56">
        <f>H808^'IM CALIBRATION'!$Q$15*ABS(B808)*(1/'CCS figures 3b table 1 9a'!C808+1/'IM CALIBRATION'!$D$5)^0.5</f>
        <v>9.5645616448077302</v>
      </c>
    </row>
    <row r="809" spans="1:9">
      <c r="A809" s="113">
        <v>6251</v>
      </c>
      <c r="B809" s="67">
        <v>15</v>
      </c>
      <c r="C809" s="67">
        <v>94080</v>
      </c>
      <c r="D809" s="67">
        <v>26.425999999999998</v>
      </c>
      <c r="E809" s="112">
        <f>I809*'IM CALIBRATION'!$Q$17</f>
        <v>5419.1019001496179</v>
      </c>
      <c r="F809" s="111">
        <f>(H809*'IM CALIBRATION'!$Q$32+'IM CALIBRATION'!$Q$33)*ABS(B809)*(1/'CCS figures 3b table 1 9a'!C809+1/'IM CALIBRATION'!$D$5)^0.5</f>
        <v>5483.9867880701404</v>
      </c>
      <c r="G809" t="s">
        <v>126</v>
      </c>
      <c r="H809" s="56">
        <f>D809-0.001*'IM CALIBRATION'!$D$4*A809^0.5</f>
        <v>26.301870672683688</v>
      </c>
      <c r="I809" s="56">
        <f>H809^'IM CALIBRATION'!$Q$15*ABS(B809)*(1/'CCS figures 3b table 1 9a'!C809+1/'IM CALIBRATION'!$D$5)^0.5</f>
        <v>9.5893452408468551</v>
      </c>
    </row>
    <row r="810" spans="1:9">
      <c r="A810" s="113">
        <v>6251</v>
      </c>
      <c r="B810" s="67">
        <v>15</v>
      </c>
      <c r="C810" s="67">
        <v>94080</v>
      </c>
      <c r="D810" s="67">
        <v>26.608000000000001</v>
      </c>
      <c r="E810" s="112">
        <f>I810*'IM CALIBRATION'!$Q$17</f>
        <v>5433.0468669860475</v>
      </c>
      <c r="F810" s="111">
        <f>(H810*'IM CALIBRATION'!$Q$32+'IM CALIBRATION'!$Q$33)*ABS(B810)*(1/'CCS figures 3b table 1 9a'!C810+1/'IM CALIBRATION'!$D$5)^0.5</f>
        <v>5501.6096510521456</v>
      </c>
      <c r="G810" t="s">
        <v>126</v>
      </c>
      <c r="H810" s="56">
        <f>D810-0.001*'IM CALIBRATION'!$D$4*A810^0.5</f>
        <v>26.48387067268369</v>
      </c>
      <c r="I810" s="56">
        <f>H810^'IM CALIBRATION'!$Q$15*ABS(B810)*(1/'CCS figures 3b table 1 9a'!C810+1/'IM CALIBRATION'!$D$5)^0.5</f>
        <v>9.6140214886514936</v>
      </c>
    </row>
    <row r="811" spans="1:9">
      <c r="A811" s="113">
        <v>6251</v>
      </c>
      <c r="B811" s="67">
        <v>15</v>
      </c>
      <c r="C811" s="67">
        <v>94080</v>
      </c>
      <c r="D811" s="67">
        <v>26.791</v>
      </c>
      <c r="E811" s="112">
        <f>I811*'IM CALIBRATION'!$Q$17</f>
        <v>5447.0079730981433</v>
      </c>
      <c r="F811" s="111">
        <f>(H811*'IM CALIBRATION'!$Q$32+'IM CALIBRATION'!$Q$33)*ABS(B811)*(1/'CCS figures 3b table 1 9a'!C811+1/'IM CALIBRATION'!$D$5)^0.5</f>
        <v>5519.3293429516343</v>
      </c>
      <c r="G811" t="s">
        <v>126</v>
      </c>
      <c r="H811" s="56">
        <f>D811-0.001*'IM CALIBRATION'!$D$4*A811^0.5</f>
        <v>26.666870672683689</v>
      </c>
      <c r="I811" s="56">
        <f>H811^'IM CALIBRATION'!$Q$15*ABS(B811)*(1/'CCS figures 3b table 1 9a'!C811+1/'IM CALIBRATION'!$D$5)^0.5</f>
        <v>9.6387262956323863</v>
      </c>
    </row>
    <row r="812" spans="1:9">
      <c r="A812" s="113">
        <v>6251</v>
      </c>
      <c r="B812" s="67">
        <v>15</v>
      </c>
      <c r="C812" s="67">
        <v>94080</v>
      </c>
      <c r="D812" s="67">
        <v>26.972999999999999</v>
      </c>
      <c r="E812" s="112">
        <f>I812*'IM CALIBRATION'!$Q$17</f>
        <v>5460.8333059555589</v>
      </c>
      <c r="F812" s="111">
        <f>(H812*'IM CALIBRATION'!$Q$32+'IM CALIBRATION'!$Q$33)*ABS(B812)*(1/'CCS figures 3b table 1 9a'!C812+1/'IM CALIBRATION'!$D$5)^0.5</f>
        <v>5536.9522059336387</v>
      </c>
      <c r="G812" t="s">
        <v>126</v>
      </c>
      <c r="H812" s="56">
        <f>D812-0.001*'IM CALIBRATION'!$D$4*A812^0.5</f>
        <v>26.848870672683688</v>
      </c>
      <c r="I812" s="56">
        <f>H812^'IM CALIBRATION'!$Q$15*ABS(B812)*(1/'CCS figures 3b table 1 9a'!C812+1/'IM CALIBRATION'!$D$5)^0.5</f>
        <v>9.6631908457150715</v>
      </c>
    </row>
    <row r="813" spans="1:9">
      <c r="A813" s="113">
        <v>6251</v>
      </c>
      <c r="B813" s="67">
        <v>15</v>
      </c>
      <c r="C813" s="67">
        <v>94080</v>
      </c>
      <c r="D813" s="67">
        <v>27.155000000000001</v>
      </c>
      <c r="E813" s="112">
        <f>I813*'IM CALIBRATION'!$Q$17</f>
        <v>5474.5999729042105</v>
      </c>
      <c r="F813" s="111">
        <f>(H813*'IM CALIBRATION'!$Q$32+'IM CALIBRATION'!$Q$33)*ABS(B813)*(1/'CCS figures 3b table 1 9a'!C813+1/'IM CALIBRATION'!$D$5)^0.5</f>
        <v>5554.5750689156439</v>
      </c>
      <c r="G813" t="s">
        <v>126</v>
      </c>
      <c r="H813" s="56">
        <f>D813-0.001*'IM CALIBRATION'!$D$4*A813^0.5</f>
        <v>27.03087067268369</v>
      </c>
      <c r="I813" s="56">
        <f>H813^'IM CALIBRATION'!$Q$15*ABS(B813)*(1/'CCS figures 3b table 1 9a'!C813+1/'IM CALIBRATION'!$D$5)^0.5</f>
        <v>9.6875515838260728</v>
      </c>
    </row>
    <row r="814" spans="1:9">
      <c r="A814" s="113">
        <v>6251</v>
      </c>
      <c r="B814" s="67">
        <v>15</v>
      </c>
      <c r="C814" s="67">
        <v>94080</v>
      </c>
      <c r="D814" s="67">
        <v>27.337</v>
      </c>
      <c r="E814" s="112">
        <f>I814*'IM CALIBRATION'!$Q$17</f>
        <v>5488.308615386527</v>
      </c>
      <c r="F814" s="111">
        <f>(H814*'IM CALIBRATION'!$Q$32+'IM CALIBRATION'!$Q$33)*ABS(B814)*(1/'CCS figures 3b table 1 9a'!C814+1/'IM CALIBRATION'!$D$5)^0.5</f>
        <v>5572.1979318976482</v>
      </c>
      <c r="G814" t="s">
        <v>126</v>
      </c>
      <c r="H814" s="56">
        <f>D814-0.001*'IM CALIBRATION'!$D$4*A814^0.5</f>
        <v>27.212870672683689</v>
      </c>
      <c r="I814" s="56">
        <f>H814^'IM CALIBRATION'!$Q$15*ABS(B814)*(1/'CCS figures 3b table 1 9a'!C814+1/'IM CALIBRATION'!$D$5)^0.5</f>
        <v>9.7118096450267011</v>
      </c>
    </row>
    <row r="815" spans="1:9">
      <c r="A815" s="113">
        <v>6251</v>
      </c>
      <c r="B815" s="67">
        <v>15</v>
      </c>
      <c r="C815" s="67">
        <v>94080</v>
      </c>
      <c r="D815" s="67">
        <v>27.52</v>
      </c>
      <c r="E815" s="112">
        <f>I815*'IM CALIBRATION'!$Q$17</f>
        <v>5502.0347130610235</v>
      </c>
      <c r="F815" s="111">
        <f>(H815*'IM CALIBRATION'!$Q$32+'IM CALIBRATION'!$Q$33)*ABS(B815)*(1/'CCS figures 3b table 1 9a'!C815+1/'IM CALIBRATION'!$D$5)^0.5</f>
        <v>5589.9176237971369</v>
      </c>
      <c r="G815" t="s">
        <v>126</v>
      </c>
      <c r="H815" s="56">
        <f>D815-0.001*'IM CALIBRATION'!$D$4*A815^0.5</f>
        <v>27.395870672683689</v>
      </c>
      <c r="I815" s="56">
        <f>H815^'IM CALIBRATION'!$Q$15*ABS(B815)*(1/'CCS figures 3b table 1 9a'!C815+1/'IM CALIBRATION'!$D$5)^0.5</f>
        <v>9.7360985939772089</v>
      </c>
    </row>
    <row r="816" spans="1:9">
      <c r="A816" s="113">
        <v>6251</v>
      </c>
      <c r="B816" s="67">
        <v>15</v>
      </c>
      <c r="C816" s="67">
        <v>94080</v>
      </c>
      <c r="D816" s="67">
        <v>27.702000000000002</v>
      </c>
      <c r="E816" s="112">
        <f>I816*'IM CALIBRATION'!$Q$17</f>
        <v>5515.6288759573299</v>
      </c>
      <c r="F816" s="111">
        <f>(H816*'IM CALIBRATION'!$Q$32+'IM CALIBRATION'!$Q$33)*ABS(B816)*(1/'CCS figures 3b table 1 9a'!C816+1/'IM CALIBRATION'!$D$5)^0.5</f>
        <v>5607.5404867791422</v>
      </c>
      <c r="G816" t="s">
        <v>126</v>
      </c>
      <c r="H816" s="56">
        <f>D816-0.001*'IM CALIBRATION'!$D$4*A816^0.5</f>
        <v>27.577870672683691</v>
      </c>
      <c r="I816" s="56">
        <f>H816^'IM CALIBRATION'!$Q$15*ABS(B816)*(1/'CCS figures 3b table 1 9a'!C816+1/'IM CALIBRATION'!$D$5)^0.5</f>
        <v>9.7601540783867922</v>
      </c>
    </row>
    <row r="817" spans="1:9">
      <c r="A817" s="113">
        <v>6251</v>
      </c>
      <c r="B817" s="67">
        <v>15</v>
      </c>
      <c r="C817" s="67">
        <v>94080</v>
      </c>
      <c r="D817" s="67">
        <v>27.884</v>
      </c>
      <c r="E817" s="112">
        <f>I817*'IM CALIBRATION'!$Q$17</f>
        <v>5529.166875616319</v>
      </c>
      <c r="F817" s="111">
        <f>(H817*'IM CALIBRATION'!$Q$32+'IM CALIBRATION'!$Q$33)*ABS(B817)*(1/'CCS figures 3b table 1 9a'!C817+1/'IM CALIBRATION'!$D$5)^0.5</f>
        <v>5625.1633497611465</v>
      </c>
      <c r="G817" t="s">
        <v>126</v>
      </c>
      <c r="H817" s="56">
        <f>D817-0.001*'IM CALIBRATION'!$D$4*A817^0.5</f>
        <v>27.759870672683689</v>
      </c>
      <c r="I817" s="56">
        <f>H817^'IM CALIBRATION'!$Q$15*ABS(B817)*(1/'CCS figures 3b table 1 9a'!C817+1/'IM CALIBRATION'!$D$5)^0.5</f>
        <v>9.7841101794147001</v>
      </c>
    </row>
    <row r="818" spans="1:9">
      <c r="A818" s="113">
        <v>6251</v>
      </c>
      <c r="B818" s="67">
        <v>15</v>
      </c>
      <c r="C818" s="67">
        <v>94080</v>
      </c>
      <c r="D818" s="67">
        <v>28.065999999999999</v>
      </c>
      <c r="E818" s="112">
        <f>I818*'IM CALIBRATION'!$Q$17</f>
        <v>5542.6493100230609</v>
      </c>
      <c r="F818" s="111">
        <f>(H818*'IM CALIBRATION'!$Q$32+'IM CALIBRATION'!$Q$33)*ABS(B818)*(1/'CCS figures 3b table 1 9a'!C818+1/'IM CALIBRATION'!$D$5)^0.5</f>
        <v>5642.7862127431508</v>
      </c>
      <c r="G818" t="s">
        <v>126</v>
      </c>
      <c r="H818" s="56">
        <f>D818-0.001*'IM CALIBRATION'!$D$4*A818^0.5</f>
        <v>27.941870672683688</v>
      </c>
      <c r="I818" s="56">
        <f>H818^'IM CALIBRATION'!$Q$15*ABS(B818)*(1/'CCS figures 3b table 1 9a'!C818+1/'IM CALIBRATION'!$D$5)^0.5</f>
        <v>9.8079679552224874</v>
      </c>
    </row>
    <row r="819" spans="1:9">
      <c r="A819" s="113">
        <v>6251</v>
      </c>
      <c r="B819" s="67">
        <v>15</v>
      </c>
      <c r="C819" s="67">
        <v>94080</v>
      </c>
      <c r="D819" s="67">
        <v>28.248999999999999</v>
      </c>
      <c r="E819" s="112">
        <f>I819*'IM CALIBRATION'!$Q$17</f>
        <v>5556.1503933904023</v>
      </c>
      <c r="F819" s="111">
        <f>(H819*'IM CALIBRATION'!$Q$32+'IM CALIBRATION'!$Q$33)*ABS(B819)*(1/'CCS figures 3b table 1 9a'!C819+1/'IM CALIBRATION'!$D$5)^0.5</f>
        <v>5660.5059046426395</v>
      </c>
      <c r="G819" t="s">
        <v>126</v>
      </c>
      <c r="H819" s="56">
        <f>D819-0.001*'IM CALIBRATION'!$D$4*A819^0.5</f>
        <v>28.124870672683688</v>
      </c>
      <c r="I819" s="56">
        <f>H819^'IM CALIBRATION'!$Q$15*ABS(B819)*(1/'CCS figures 3b table 1 9a'!C819+1/'IM CALIBRATION'!$D$5)^0.5</f>
        <v>9.8318587312072161</v>
      </c>
    </row>
    <row r="820" spans="1:9">
      <c r="A820" s="113">
        <v>6251</v>
      </c>
      <c r="B820" s="67">
        <v>15</v>
      </c>
      <c r="C820" s="67">
        <v>94080</v>
      </c>
      <c r="D820" s="67">
        <v>28.431000000000001</v>
      </c>
      <c r="E820" s="112">
        <f>I820*'IM CALIBRATION'!$Q$17</f>
        <v>5569.5231533150718</v>
      </c>
      <c r="F820" s="111">
        <f>(H820*'IM CALIBRATION'!$Q$32+'IM CALIBRATION'!$Q$33)*ABS(B820)*(1/'CCS figures 3b table 1 9a'!C820+1/'IM CALIBRATION'!$D$5)^0.5</f>
        <v>5678.1287676246448</v>
      </c>
      <c r="G820" t="s">
        <v>126</v>
      </c>
      <c r="H820" s="56">
        <f>D820-0.001*'IM CALIBRATION'!$D$4*A820^0.5</f>
        <v>28.30687067268369</v>
      </c>
      <c r="I820" s="56">
        <f>H820^'IM CALIBRATION'!$Q$15*ABS(B820)*(1/'CCS figures 3b table 1 9a'!C820+1/'IM CALIBRATION'!$D$5)^0.5</f>
        <v>9.8555224330721085</v>
      </c>
    </row>
    <row r="821" spans="1:9">
      <c r="A821" s="113">
        <v>6251</v>
      </c>
      <c r="B821" s="67">
        <v>15</v>
      </c>
      <c r="C821" s="67">
        <v>94080</v>
      </c>
      <c r="D821" s="67">
        <v>28.613</v>
      </c>
      <c r="E821" s="112">
        <f>I821*'IM CALIBRATION'!$Q$17</f>
        <v>5582.8420847112884</v>
      </c>
      <c r="F821" s="111">
        <f>(H821*'IM CALIBRATION'!$Q$32+'IM CALIBRATION'!$Q$33)*ABS(B821)*(1/'CCS figures 3b table 1 9a'!C821+1/'IM CALIBRATION'!$D$5)^0.5</f>
        <v>5695.7516306066491</v>
      </c>
      <c r="G821" t="s">
        <v>126</v>
      </c>
      <c r="H821" s="56">
        <f>D821-0.001*'IM CALIBRATION'!$D$4*A821^0.5</f>
        <v>28.488870672683689</v>
      </c>
      <c r="I821" s="56">
        <f>H821^'IM CALIBRATION'!$Q$15*ABS(B821)*(1/'CCS figures 3b table 1 9a'!C821+1/'IM CALIBRATION'!$D$5)^0.5</f>
        <v>9.8790908829279704</v>
      </c>
    </row>
    <row r="822" spans="1:9">
      <c r="A822" s="113">
        <v>6251</v>
      </c>
      <c r="B822" s="67">
        <v>15</v>
      </c>
      <c r="C822" s="67">
        <v>94080</v>
      </c>
      <c r="D822" s="67">
        <v>28.795000000000002</v>
      </c>
      <c r="E822" s="112">
        <f>I822*'IM CALIBRATION'!$Q$17</f>
        <v>5596.1077460691058</v>
      </c>
      <c r="F822" s="111">
        <f>(H822*'IM CALIBRATION'!$Q$32+'IM CALIBRATION'!$Q$33)*ABS(B822)*(1/'CCS figures 3b table 1 9a'!C822+1/'IM CALIBRATION'!$D$5)^0.5</f>
        <v>5713.3744935886543</v>
      </c>
      <c r="G822" t="s">
        <v>126</v>
      </c>
      <c r="H822" s="56">
        <f>D822-0.001*'IM CALIBRATION'!$D$4*A822^0.5</f>
        <v>28.670870672683691</v>
      </c>
      <c r="I822" s="56">
        <f>H822^'IM CALIBRATION'!$Q$15*ABS(B822)*(1/'CCS figures 3b table 1 9a'!C822+1/'IM CALIBRATION'!$D$5)^0.5</f>
        <v>9.9025650690481388</v>
      </c>
    </row>
    <row r="823" spans="1:9">
      <c r="A823" s="113">
        <v>6251</v>
      </c>
      <c r="B823" s="67">
        <v>15</v>
      </c>
      <c r="C823" s="67">
        <v>94080</v>
      </c>
      <c r="D823" s="67">
        <v>28.978000000000002</v>
      </c>
      <c r="E823" s="112">
        <f>I823*'IM CALIBRATION'!$Q$17</f>
        <v>5609.3931405249159</v>
      </c>
      <c r="F823" s="111">
        <f>(H823*'IM CALIBRATION'!$Q$32+'IM CALIBRATION'!$Q$33)*ABS(B823)*(1/'CCS figures 3b table 1 9a'!C823+1/'IM CALIBRATION'!$D$5)^0.5</f>
        <v>5731.0941854881421</v>
      </c>
      <c r="G823" t="s">
        <v>126</v>
      </c>
      <c r="H823" s="56">
        <f>D823-0.001*'IM CALIBRATION'!$D$4*A823^0.5</f>
        <v>28.853870672683691</v>
      </c>
      <c r="I823" s="56">
        <f>H823^'IM CALIBRATION'!$Q$15*ABS(B823)*(1/'CCS figures 3b table 1 9a'!C823+1/'IM CALIBRATION'!$D$5)^0.5</f>
        <v>9.926074173775266</v>
      </c>
    </row>
    <row r="824" spans="1:9">
      <c r="A824" s="113">
        <v>6251</v>
      </c>
      <c r="B824" s="67">
        <v>15</v>
      </c>
      <c r="C824" s="67">
        <v>94080</v>
      </c>
      <c r="D824" s="67">
        <v>29.16</v>
      </c>
      <c r="E824" s="112">
        <f>I824*'IM CALIBRATION'!$Q$17</f>
        <v>5622.5536150721009</v>
      </c>
      <c r="F824" s="111">
        <f>(H824*'IM CALIBRATION'!$Q$32+'IM CALIBRATION'!$Q$33)*ABS(B824)*(1/'CCS figures 3b table 1 9a'!C824+1/'IM CALIBRATION'!$D$5)^0.5</f>
        <v>5748.7170484701473</v>
      </c>
      <c r="G824" t="s">
        <v>126</v>
      </c>
      <c r="H824" s="56">
        <f>D824-0.001*'IM CALIBRATION'!$D$4*A824^0.5</f>
        <v>29.035870672683689</v>
      </c>
      <c r="I824" s="56">
        <f>H824^'IM CALIBRATION'!$Q$15*ABS(B824)*(1/'CCS figures 3b table 1 9a'!C824+1/'IM CALIBRATION'!$D$5)^0.5</f>
        <v>9.949362227089571</v>
      </c>
    </row>
    <row r="825" spans="1:9">
      <c r="A825" s="113">
        <v>6251</v>
      </c>
      <c r="B825" s="67">
        <v>15</v>
      </c>
      <c r="C825" s="67">
        <v>94080</v>
      </c>
      <c r="D825" s="67">
        <v>29.341999999999999</v>
      </c>
      <c r="E825" s="112">
        <f>I825*'IM CALIBRATION'!$Q$17</f>
        <v>5635.6624430121146</v>
      </c>
      <c r="F825" s="111">
        <f>(H825*'IM CALIBRATION'!$Q$32+'IM CALIBRATION'!$Q$33)*ABS(B825)*(1/'CCS figures 3b table 1 9a'!C825+1/'IM CALIBRATION'!$D$5)^0.5</f>
        <v>5766.3399114521517</v>
      </c>
      <c r="G825" t="s">
        <v>126</v>
      </c>
      <c r="H825" s="56">
        <f>D825-0.001*'IM CALIBRATION'!$D$4*A825^0.5</f>
        <v>29.217870672683688</v>
      </c>
      <c r="I825" s="56">
        <f>H825^'IM CALIBRATION'!$Q$15*ABS(B825)*(1/'CCS figures 3b table 1 9a'!C825+1/'IM CALIBRATION'!$D$5)^0.5</f>
        <v>9.9725588894029666</v>
      </c>
    </row>
    <row r="826" spans="1:9">
      <c r="A826" s="113">
        <v>6251</v>
      </c>
      <c r="B826" s="67">
        <v>15</v>
      </c>
      <c r="C826" s="67">
        <v>94080</v>
      </c>
      <c r="D826" s="67">
        <v>29.524000000000001</v>
      </c>
      <c r="E826" s="112">
        <f>I826*'IM CALIBRATION'!$Q$17</f>
        <v>5648.720146852791</v>
      </c>
      <c r="F826" s="111">
        <f>(H826*'IM CALIBRATION'!$Q$32+'IM CALIBRATION'!$Q$33)*ABS(B826)*(1/'CCS figures 3b table 1 9a'!C826+1/'IM CALIBRATION'!$D$5)^0.5</f>
        <v>5783.9627744341578</v>
      </c>
      <c r="G826" t="s">
        <v>126</v>
      </c>
      <c r="H826" s="56">
        <f>D826-0.001*'IM CALIBRATION'!$D$4*A826^0.5</f>
        <v>29.39987067268369</v>
      </c>
      <c r="I826" s="56">
        <f>H826^'IM CALIBRATION'!$Q$15*ABS(B826)*(1/'CCS figures 3b table 1 9a'!C826+1/'IM CALIBRATION'!$D$5)^0.5</f>
        <v>9.9956650853166327</v>
      </c>
    </row>
    <row r="827" spans="1:9">
      <c r="A827" s="113">
        <v>6251</v>
      </c>
      <c r="B827" s="67">
        <v>15</v>
      </c>
      <c r="C827" s="67">
        <v>94080</v>
      </c>
      <c r="D827" s="67">
        <v>29.707000000000001</v>
      </c>
      <c r="E827" s="112">
        <f>I827*'IM CALIBRATION'!$Q$17</f>
        <v>5661.7985693032451</v>
      </c>
      <c r="F827" s="111">
        <f>(H827*'IM CALIBRATION'!$Q$32+'IM CALIBRATION'!$Q$33)*ABS(B827)*(1/'CCS figures 3b table 1 9a'!C827+1/'IM CALIBRATION'!$D$5)^0.5</f>
        <v>5801.6824663336456</v>
      </c>
      <c r="G827" t="s">
        <v>126</v>
      </c>
      <c r="H827" s="56">
        <f>D827-0.001*'IM CALIBRATION'!$D$4*A827^0.5</f>
        <v>29.58287067268369</v>
      </c>
      <c r="I827" s="56">
        <f>H827^'IM CALIBRATION'!$Q$15*ABS(B827)*(1/'CCS figures 3b table 1 9a'!C827+1/'IM CALIBRATION'!$D$5)^0.5</f>
        <v>10.018807943744815</v>
      </c>
    </row>
    <row r="828" spans="1:9">
      <c r="A828" s="113">
        <v>6251</v>
      </c>
      <c r="B828" s="67">
        <v>15</v>
      </c>
      <c r="C828" s="67">
        <v>94080</v>
      </c>
      <c r="D828" s="67">
        <v>29.888999999999999</v>
      </c>
      <c r="E828" s="112">
        <f>I828*'IM CALIBRATION'!$Q$17</f>
        <v>5674.7552848133282</v>
      </c>
      <c r="F828" s="111">
        <f>(H828*'IM CALIBRATION'!$Q$32+'IM CALIBRATION'!$Q$33)*ABS(B828)*(1/'CCS figures 3b table 1 9a'!C828+1/'IM CALIBRATION'!$D$5)^0.5</f>
        <v>5819.3053293156499</v>
      </c>
      <c r="G828" t="s">
        <v>126</v>
      </c>
      <c r="H828" s="56">
        <f>D828-0.001*'IM CALIBRATION'!$D$4*A828^0.5</f>
        <v>29.764870672683688</v>
      </c>
      <c r="I828" s="56">
        <f>H828^'IM CALIBRATION'!$Q$15*ABS(B828)*(1/'CCS figures 3b table 1 9a'!C828+1/'IM CALIBRATION'!$D$5)^0.5</f>
        <v>10.041735436252418</v>
      </c>
    </row>
    <row r="829" spans="1:9">
      <c r="A829" s="113">
        <v>6251</v>
      </c>
      <c r="B829" s="67">
        <v>15</v>
      </c>
      <c r="C829" s="67">
        <v>94080</v>
      </c>
      <c r="D829" s="67">
        <v>30.071000000000002</v>
      </c>
      <c r="E829" s="112">
        <f>I829*'IM CALIBRATION'!$Q$17</f>
        <v>5687.6623963184848</v>
      </c>
      <c r="F829" s="111">
        <f>(H829*'IM CALIBRATION'!$Q$32+'IM CALIBRATION'!$Q$33)*ABS(B829)*(1/'CCS figures 3b table 1 9a'!C829+1/'IM CALIBRATION'!$D$5)^0.5</f>
        <v>5836.9281922976561</v>
      </c>
      <c r="G829" t="s">
        <v>126</v>
      </c>
      <c r="H829" s="56">
        <f>D829-0.001*'IM CALIBRATION'!$D$4*A829^0.5</f>
        <v>29.946870672683691</v>
      </c>
      <c r="I829" s="56">
        <f>H829^'IM CALIBRATION'!$Q$15*ABS(B829)*(1/'CCS figures 3b table 1 9a'!C829+1/'IM CALIBRATION'!$D$5)^0.5</f>
        <v>10.064575152235916</v>
      </c>
    </row>
    <row r="830" spans="1:9">
      <c r="A830" s="113">
        <v>6251</v>
      </c>
      <c r="B830" s="67">
        <v>15</v>
      </c>
      <c r="C830" s="67">
        <v>94080</v>
      </c>
      <c r="D830" s="67">
        <v>30.253</v>
      </c>
      <c r="E830" s="112">
        <f>I830*'IM CALIBRATION'!$Q$17</f>
        <v>5700.5203934681276</v>
      </c>
      <c r="F830" s="111">
        <f>(H830*'IM CALIBRATION'!$Q$32+'IM CALIBRATION'!$Q$33)*ABS(B830)*(1/'CCS figures 3b table 1 9a'!C830+1/'IM CALIBRATION'!$D$5)^0.5</f>
        <v>5854.5510552796595</v>
      </c>
      <c r="G830" t="s">
        <v>126</v>
      </c>
      <c r="H830" s="56">
        <f>D830-0.001*'IM CALIBRATION'!$D$4*A830^0.5</f>
        <v>30.128870672683689</v>
      </c>
      <c r="I830" s="56">
        <f>H830^'IM CALIBRATION'!$Q$15*ABS(B830)*(1/'CCS figures 3b table 1 9a'!C830+1/'IM CALIBRATION'!$D$5)^0.5</f>
        <v>10.087327958152031</v>
      </c>
    </row>
    <row r="831" spans="1:9">
      <c r="A831" s="113">
        <v>6251</v>
      </c>
      <c r="B831" s="67">
        <v>15</v>
      </c>
      <c r="C831" s="67">
        <v>94080</v>
      </c>
      <c r="D831" s="67">
        <v>30.436</v>
      </c>
      <c r="E831" s="112">
        <f>I831*'IM CALIBRATION'!$Q$17</f>
        <v>5713.4000058192951</v>
      </c>
      <c r="F831" s="111">
        <f>(H831*'IM CALIBRATION'!$Q$32+'IM CALIBRATION'!$Q$33)*ABS(B831)*(1/'CCS figures 3b table 1 9a'!C831+1/'IM CALIBRATION'!$D$5)^0.5</f>
        <v>5872.2707471791491</v>
      </c>
      <c r="G831" t="s">
        <v>126</v>
      </c>
      <c r="H831" s="56">
        <f>D831-0.001*'IM CALIBRATION'!$D$4*A831^0.5</f>
        <v>30.311870672683689</v>
      </c>
      <c r="I831" s="56">
        <f>H831^'IM CALIBRATION'!$Q$15*ABS(B831)*(1/'CCS figures 3b table 1 9a'!C831+1/'IM CALIBRATION'!$D$5)^0.5</f>
        <v>10.110119013142196</v>
      </c>
    </row>
    <row r="832" spans="1:9">
      <c r="A832" s="113">
        <v>6251</v>
      </c>
      <c r="B832" s="67">
        <v>15</v>
      </c>
      <c r="C832" s="67">
        <v>94080</v>
      </c>
      <c r="D832" s="67">
        <v>30.617999999999999</v>
      </c>
      <c r="E832" s="112">
        <f>I832*'IM CALIBRATION'!$Q$17</f>
        <v>5726.1609490396431</v>
      </c>
      <c r="F832" s="111">
        <f>(H832*'IM CALIBRATION'!$Q$32+'IM CALIBRATION'!$Q$33)*ABS(B832)*(1/'CCS figures 3b table 1 9a'!C832+1/'IM CALIBRATION'!$D$5)^0.5</f>
        <v>5889.8936101611534</v>
      </c>
      <c r="G832" t="s">
        <v>126</v>
      </c>
      <c r="H832" s="56">
        <f>D832-0.001*'IM CALIBRATION'!$D$4*A832^0.5</f>
        <v>30.493870672683688</v>
      </c>
      <c r="I832" s="56">
        <f>H832^'IM CALIBRATION'!$Q$15*ABS(B832)*(1/'CCS figures 3b table 1 9a'!C832+1/'IM CALIBRATION'!$D$5)^0.5</f>
        <v>10.132700077752807</v>
      </c>
    </row>
    <row r="833" spans="1:9">
      <c r="A833" s="113">
        <v>6251</v>
      </c>
      <c r="B833" s="67">
        <v>15</v>
      </c>
      <c r="C833" s="67">
        <v>94080</v>
      </c>
      <c r="D833" s="67">
        <v>30.8</v>
      </c>
      <c r="E833" s="112">
        <f>I833*'IM CALIBRATION'!$Q$17</f>
        <v>5738.8742035282048</v>
      </c>
      <c r="F833" s="111">
        <f>(H833*'IM CALIBRATION'!$Q$32+'IM CALIBRATION'!$Q$33)*ABS(B833)*(1/'CCS figures 3b table 1 9a'!C833+1/'IM CALIBRATION'!$D$5)^0.5</f>
        <v>5907.5164731431587</v>
      </c>
      <c r="G833" t="s">
        <v>126</v>
      </c>
      <c r="H833" s="56">
        <f>D833-0.001*'IM CALIBRATION'!$D$4*A833^0.5</f>
        <v>30.67587067268369</v>
      </c>
      <c r="I833" s="56">
        <f>H833^'IM CALIBRATION'!$Q$15*ABS(B833)*(1/'CCS figures 3b table 1 9a'!C833+1/'IM CALIBRATION'!$D$5)^0.5</f>
        <v>10.155196755001521</v>
      </c>
    </row>
    <row r="834" spans="1:9">
      <c r="A834" s="113">
        <v>6251</v>
      </c>
      <c r="B834" s="67">
        <v>15</v>
      </c>
      <c r="C834" s="67">
        <v>94080</v>
      </c>
      <c r="D834" s="67">
        <v>30.983000000000001</v>
      </c>
      <c r="E834" s="112">
        <f>I834*'IM CALIBRATION'!$Q$17</f>
        <v>5751.6096927831313</v>
      </c>
      <c r="F834" s="111">
        <f>(H834*'IM CALIBRATION'!$Q$32+'IM CALIBRATION'!$Q$33)*ABS(B834)*(1/'CCS figures 3b table 1 9a'!C834+1/'IM CALIBRATION'!$D$5)^0.5</f>
        <v>5925.2361650426474</v>
      </c>
      <c r="G834" t="s">
        <v>126</v>
      </c>
      <c r="H834" s="56">
        <f>D834-0.001*'IM CALIBRATION'!$D$4*A834^0.5</f>
        <v>30.85887067268369</v>
      </c>
      <c r="I834" s="56">
        <f>H834^'IM CALIBRATION'!$Q$15*ABS(B834)*(1/'CCS figures 3b table 1 9a'!C834+1/'IM CALIBRATION'!$D$5)^0.5</f>
        <v>10.177732777672217</v>
      </c>
    </row>
    <row r="835" spans="1:9">
      <c r="A835" s="113">
        <v>6251</v>
      </c>
      <c r="B835" s="67">
        <v>15</v>
      </c>
      <c r="C835" s="67">
        <v>94080</v>
      </c>
      <c r="D835" s="67">
        <v>31.164999999999999</v>
      </c>
      <c r="E835" s="112">
        <f>I835*'IM CALIBRATION'!$Q$17</f>
        <v>5764.2286856526225</v>
      </c>
      <c r="F835" s="111">
        <f>(H835*'IM CALIBRATION'!$Q$32+'IM CALIBRATION'!$Q$33)*ABS(B835)*(1/'CCS figures 3b table 1 9a'!C835+1/'IM CALIBRATION'!$D$5)^0.5</f>
        <v>5942.8590280246517</v>
      </c>
      <c r="G835" t="s">
        <v>126</v>
      </c>
      <c r="H835" s="56">
        <f>D835-0.001*'IM CALIBRATION'!$D$4*A835^0.5</f>
        <v>31.040870672683688</v>
      </c>
      <c r="I835" s="56">
        <f>H835^'IM CALIBRATION'!$Q$15*ABS(B835)*(1/'CCS figures 3b table 1 9a'!C835+1/'IM CALIBRATION'!$D$5)^0.5</f>
        <v>10.200062654734317</v>
      </c>
    </row>
    <row r="836" spans="1:9">
      <c r="A836" s="113">
        <v>6251</v>
      </c>
      <c r="B836" s="67">
        <v>15</v>
      </c>
      <c r="C836" s="67">
        <v>94080</v>
      </c>
      <c r="D836" s="67">
        <v>31.347000000000001</v>
      </c>
      <c r="E836" s="112">
        <f>I836*'IM CALIBRATION'!$Q$17</f>
        <v>5776.8013497754355</v>
      </c>
      <c r="F836" s="111">
        <f>(H836*'IM CALIBRATION'!$Q$32+'IM CALIBRATION'!$Q$33)*ABS(B836)*(1/'CCS figures 3b table 1 9a'!C836+1/'IM CALIBRATION'!$D$5)^0.5</f>
        <v>5960.481891006656</v>
      </c>
      <c r="G836" t="s">
        <v>126</v>
      </c>
      <c r="H836" s="56">
        <f>D836-0.001*'IM CALIBRATION'!$D$4*A836^0.5</f>
        <v>31.22287067268369</v>
      </c>
      <c r="I836" s="56">
        <f>H836^'IM CALIBRATION'!$Q$15*ABS(B836)*(1/'CCS figures 3b table 1 9a'!C836+1/'IM CALIBRATION'!$D$5)^0.5</f>
        <v>10.222310550989514</v>
      </c>
    </row>
    <row r="837" spans="1:9">
      <c r="A837" s="113">
        <v>6251</v>
      </c>
      <c r="B837" s="67">
        <v>15</v>
      </c>
      <c r="C837" s="67">
        <v>94080</v>
      </c>
      <c r="D837" s="67">
        <v>31.529</v>
      </c>
      <c r="E837" s="112">
        <f>I837*'IM CALIBRATION'!$Q$17</f>
        <v>5789.3281238146164</v>
      </c>
      <c r="F837" s="111">
        <f>(H837*'IM CALIBRATION'!$Q$32+'IM CALIBRATION'!$Q$33)*ABS(B837)*(1/'CCS figures 3b table 1 9a'!C837+1/'IM CALIBRATION'!$D$5)^0.5</f>
        <v>5978.1047539886613</v>
      </c>
      <c r="G837" t="s">
        <v>126</v>
      </c>
      <c r="H837" s="56">
        <f>D837-0.001*'IM CALIBRATION'!$D$4*A837^0.5</f>
        <v>31.404870672683689</v>
      </c>
      <c r="I837" s="56">
        <f>H837^'IM CALIBRATION'!$Q$15*ABS(B837)*(1/'CCS figures 3b table 1 9a'!C837+1/'IM CALIBRATION'!$D$5)^0.5</f>
        <v>10.24447724267185</v>
      </c>
    </row>
    <row r="838" spans="1:9">
      <c r="A838" s="113">
        <v>6251</v>
      </c>
      <c r="B838" s="67">
        <v>15</v>
      </c>
      <c r="C838" s="67">
        <v>94080</v>
      </c>
      <c r="D838" s="67">
        <v>31.712</v>
      </c>
      <c r="E838" s="112">
        <f>I838*'IM CALIBRATION'!$Q$17</f>
        <v>5801.8778936428243</v>
      </c>
      <c r="F838" s="111">
        <f>(H838*'IM CALIBRATION'!$Q$32+'IM CALIBRATION'!$Q$33)*ABS(B838)*(1/'CCS figures 3b table 1 9a'!C838+1/'IM CALIBRATION'!$D$5)^0.5</f>
        <v>5995.8244458881481</v>
      </c>
      <c r="G838" t="s">
        <v>126</v>
      </c>
      <c r="H838" s="56">
        <f>D838-0.001*'IM CALIBRATION'!$D$4*A838^0.5</f>
        <v>31.587870672683689</v>
      </c>
      <c r="I838" s="56">
        <f>H838^'IM CALIBRATION'!$Q$15*ABS(B838)*(1/'CCS figures 3b table 1 9a'!C838+1/'IM CALIBRATION'!$D$5)^0.5</f>
        <v>10.266684626440096</v>
      </c>
    </row>
    <row r="839" spans="1:9">
      <c r="A839" s="113">
        <v>6251</v>
      </c>
      <c r="B839" s="67">
        <v>15</v>
      </c>
      <c r="C839" s="67">
        <v>94080</v>
      </c>
      <c r="D839" s="67">
        <v>31.893999999999998</v>
      </c>
      <c r="E839" s="112">
        <f>I839*'IM CALIBRATION'!$Q$17</f>
        <v>5814.3139307061774</v>
      </c>
      <c r="F839" s="111">
        <f>(H839*'IM CALIBRATION'!$Q$32+'IM CALIBRATION'!$Q$33)*ABS(B839)*(1/'CCS figures 3b table 1 9a'!C839+1/'IM CALIBRATION'!$D$5)^0.5</f>
        <v>6013.4473088701552</v>
      </c>
      <c r="G839" t="s">
        <v>126</v>
      </c>
      <c r="H839" s="56">
        <f>D839-0.001*'IM CALIBRATION'!$D$4*A839^0.5</f>
        <v>31.769870672683687</v>
      </c>
      <c r="I839" s="56">
        <f>H839^'IM CALIBRATION'!$Q$15*ABS(B839)*(1/'CCS figures 3b table 1 9a'!C839+1/'IM CALIBRATION'!$D$5)^0.5</f>
        <v>10.288690754951014</v>
      </c>
    </row>
    <row r="840" spans="1:9">
      <c r="A840" s="113">
        <v>6251</v>
      </c>
      <c r="B840" s="67">
        <v>15</v>
      </c>
      <c r="C840" s="67">
        <v>94080</v>
      </c>
      <c r="D840" s="67">
        <v>32.076000000000001</v>
      </c>
      <c r="E840" s="112">
        <f>I840*'IM CALIBRATION'!$Q$17</f>
        <v>5826.7053565105625</v>
      </c>
      <c r="F840" s="111">
        <f>(H840*'IM CALIBRATION'!$Q$32+'IM CALIBRATION'!$Q$33)*ABS(B840)*(1/'CCS figures 3b table 1 9a'!C840+1/'IM CALIBRATION'!$D$5)^0.5</f>
        <v>6031.0701718521595</v>
      </c>
      <c r="G840" t="s">
        <v>126</v>
      </c>
      <c r="H840" s="56">
        <f>D840-0.001*'IM CALIBRATION'!$D$4*A840^0.5</f>
        <v>31.95187067268369</v>
      </c>
      <c r="I840" s="56">
        <f>H840^'IM CALIBRATION'!$Q$15*ABS(B840)*(1/'CCS figures 3b table 1 9a'!C840+1/'IM CALIBRATION'!$D$5)^0.5</f>
        <v>10.310617941827001</v>
      </c>
    </row>
    <row r="841" spans="1:9">
      <c r="A841" s="113">
        <v>6251</v>
      </c>
      <c r="B841" s="67">
        <v>15</v>
      </c>
      <c r="C841" s="67">
        <v>94080</v>
      </c>
      <c r="D841" s="67">
        <v>32.258000000000003</v>
      </c>
      <c r="E841" s="112">
        <f>I841*'IM CALIBRATION'!$Q$17</f>
        <v>5839.0525838367012</v>
      </c>
      <c r="F841" s="111">
        <f>(H841*'IM CALIBRATION'!$Q$32+'IM CALIBRATION'!$Q$33)*ABS(B841)*(1/'CCS figures 3b table 1 9a'!C841+1/'IM CALIBRATION'!$D$5)^0.5</f>
        <v>6048.6930348341639</v>
      </c>
      <c r="G841" t="s">
        <v>126</v>
      </c>
      <c r="H841" s="56">
        <f>D841-0.001*'IM CALIBRATION'!$D$4*A841^0.5</f>
        <v>32.133870672683692</v>
      </c>
      <c r="I841" s="56">
        <f>H841^'IM CALIBRATION'!$Q$15*ABS(B841)*(1/'CCS figures 3b table 1 9a'!C841+1/'IM CALIBRATION'!$D$5)^0.5</f>
        <v>10.332466917502156</v>
      </c>
    </row>
    <row r="842" spans="1:9">
      <c r="A842" s="113">
        <v>6251</v>
      </c>
      <c r="B842" s="67">
        <v>15</v>
      </c>
      <c r="C842" s="67">
        <v>94080</v>
      </c>
      <c r="D842" s="67">
        <v>32.44</v>
      </c>
      <c r="E842" s="112">
        <f>I842*'IM CALIBRATION'!$Q$17</f>
        <v>5851.3560193337034</v>
      </c>
      <c r="F842" s="111">
        <f>(H842*'IM CALIBRATION'!$Q$32+'IM CALIBRATION'!$Q$33)*ABS(B842)*(1/'CCS figures 3b table 1 9a'!C842+1/'IM CALIBRATION'!$D$5)^0.5</f>
        <v>6066.3158978161691</v>
      </c>
      <c r="G842" t="s">
        <v>126</v>
      </c>
      <c r="H842" s="56">
        <f>D842-0.001*'IM CALIBRATION'!$D$4*A842^0.5</f>
        <v>32.315870672683687</v>
      </c>
      <c r="I842" s="56">
        <f>H842^'IM CALIBRATION'!$Q$15*ABS(B842)*(1/'CCS figures 3b table 1 9a'!C842+1/'IM CALIBRATION'!$D$5)^0.5</f>
        <v>10.354238401560426</v>
      </c>
    </row>
    <row r="843" spans="1:9">
      <c r="A843" s="113">
        <v>6251</v>
      </c>
      <c r="B843" s="67">
        <v>15</v>
      </c>
      <c r="C843" s="67">
        <v>94080</v>
      </c>
      <c r="D843" s="67">
        <v>32.622999999999998</v>
      </c>
      <c r="E843" s="112">
        <f>I843*'IM CALIBRATION'!$Q$17</f>
        <v>5863.6833073950384</v>
      </c>
      <c r="F843" s="111">
        <f>(H843*'IM CALIBRATION'!$Q$32+'IM CALIBRATION'!$Q$33)*ABS(B843)*(1/'CCS figures 3b table 1 9a'!C843+1/'IM CALIBRATION'!$D$5)^0.5</f>
        <v>6084.0355897156569</v>
      </c>
      <c r="G843" t="s">
        <v>126</v>
      </c>
      <c r="H843" s="56">
        <f>D843-0.001*'IM CALIBRATION'!$D$4*A843^0.5</f>
        <v>32.498870672683687</v>
      </c>
      <c r="I843" s="56">
        <f>H843^'IM CALIBRATION'!$Q$15*ABS(B843)*(1/'CCS figures 3b table 1 9a'!C843+1/'IM CALIBRATION'!$D$5)^0.5</f>
        <v>10.376052093807152</v>
      </c>
    </row>
    <row r="844" spans="1:9">
      <c r="A844" s="113">
        <v>6251</v>
      </c>
      <c r="B844" s="67">
        <v>15</v>
      </c>
      <c r="C844" s="67">
        <v>94080</v>
      </c>
      <c r="D844" s="67">
        <v>32.805</v>
      </c>
      <c r="E844" s="112">
        <f>I844*'IM CALIBRATION'!$Q$17</f>
        <v>5875.9001201122846</v>
      </c>
      <c r="F844" s="111">
        <f>(H844*'IM CALIBRATION'!$Q$32+'IM CALIBRATION'!$Q$33)*ABS(B844)*(1/'CCS figures 3b table 1 9a'!C844+1/'IM CALIBRATION'!$D$5)^0.5</f>
        <v>6101.6584526976631</v>
      </c>
      <c r="G844" t="s">
        <v>126</v>
      </c>
      <c r="H844" s="56">
        <f>D844-0.001*'IM CALIBRATION'!$D$4*A844^0.5</f>
        <v>32.680870672683689</v>
      </c>
      <c r="I844" s="56">
        <f>H844^'IM CALIBRATION'!$Q$15*ABS(B844)*(1/'CCS figures 3b table 1 9a'!C844+1/'IM CALIBRATION'!$D$5)^0.5</f>
        <v>10.397670294949524</v>
      </c>
    </row>
    <row r="845" spans="1:9">
      <c r="A845" s="113">
        <v>6251</v>
      </c>
      <c r="B845" s="67">
        <v>15</v>
      </c>
      <c r="C845" s="67">
        <v>94080</v>
      </c>
      <c r="D845" s="67">
        <v>32.987000000000002</v>
      </c>
      <c r="E845" s="112">
        <f>I845*'IM CALIBRATION'!$Q$17</f>
        <v>5888.0743275140294</v>
      </c>
      <c r="F845" s="111">
        <f>(H845*'IM CALIBRATION'!$Q$32+'IM CALIBRATION'!$Q$33)*ABS(B845)*(1/'CCS figures 3b table 1 9a'!C845+1/'IM CALIBRATION'!$D$5)^0.5</f>
        <v>6119.2813156796674</v>
      </c>
      <c r="G845" t="s">
        <v>126</v>
      </c>
      <c r="H845" s="56">
        <f>D845-0.001*'IM CALIBRATION'!$D$4*A845^0.5</f>
        <v>32.862870672683691</v>
      </c>
      <c r="I845" s="56">
        <f>H845^'IM CALIBRATION'!$Q$15*ABS(B845)*(1/'CCS figures 3b table 1 9a'!C845+1/'IM CALIBRATION'!$D$5)^0.5</f>
        <v>10.419213104064402</v>
      </c>
    </row>
    <row r="846" spans="1:9">
      <c r="A846" s="113">
        <v>6251</v>
      </c>
      <c r="B846" s="67">
        <v>15</v>
      </c>
      <c r="C846" s="67">
        <v>94080</v>
      </c>
      <c r="D846" s="67">
        <v>33.168999999999997</v>
      </c>
      <c r="E846" s="112">
        <f>I846*'IM CALIBRATION'!$Q$17</f>
        <v>5900.2063129107964</v>
      </c>
      <c r="F846" s="111">
        <f>(H846*'IM CALIBRATION'!$Q$32+'IM CALIBRATION'!$Q$33)*ABS(B846)*(1/'CCS figures 3b table 1 9a'!C846+1/'IM CALIBRATION'!$D$5)^0.5</f>
        <v>6136.9041786616708</v>
      </c>
      <c r="G846" t="s">
        <v>126</v>
      </c>
      <c r="H846" s="56">
        <f>D846-0.001*'IM CALIBRATION'!$D$4*A846^0.5</f>
        <v>33.044870672683686</v>
      </c>
      <c r="I846" s="56">
        <f>H846^'IM CALIBRATION'!$Q$15*ABS(B846)*(1/'CCS figures 3b table 1 9a'!C846+1/'IM CALIBRATION'!$D$5)^0.5</f>
        <v>10.440681199437051</v>
      </c>
    </row>
    <row r="847" spans="1:9">
      <c r="A847" s="113">
        <v>6251</v>
      </c>
      <c r="B847" s="67">
        <v>15</v>
      </c>
      <c r="C847" s="67">
        <v>94080</v>
      </c>
      <c r="D847" s="67">
        <v>33.351999999999997</v>
      </c>
      <c r="E847" s="112">
        <f>I847*'IM CALIBRATION'!$Q$17</f>
        <v>5912.3627685247602</v>
      </c>
      <c r="F847" s="111">
        <f>(H847*'IM CALIBRATION'!$Q$32+'IM CALIBRATION'!$Q$33)*ABS(B847)*(1/'CCS figures 3b table 1 9a'!C847+1/'IM CALIBRATION'!$D$5)^0.5</f>
        <v>6154.6238705611613</v>
      </c>
      <c r="G847" t="s">
        <v>126</v>
      </c>
      <c r="H847" s="56">
        <f>D847-0.001*'IM CALIBRATION'!$D$4*A847^0.5</f>
        <v>33.227870672683686</v>
      </c>
      <c r="I847" s="56">
        <f>H847^'IM CALIBRATION'!$Q$15*ABS(B847)*(1/'CCS figures 3b table 1 9a'!C847+1/'IM CALIBRATION'!$D$5)^0.5</f>
        <v>10.462192595962758</v>
      </c>
    </row>
    <row r="848" spans="1:9">
      <c r="A848" s="113">
        <v>6251</v>
      </c>
      <c r="B848" s="67">
        <v>15</v>
      </c>
      <c r="C848" s="67">
        <v>94080</v>
      </c>
      <c r="D848" s="67">
        <v>33.533999999999999</v>
      </c>
      <c r="E848" s="112">
        <f>I848*'IM CALIBRATION'!$Q$17</f>
        <v>5924.411210955569</v>
      </c>
      <c r="F848" s="111">
        <f>(H848*'IM CALIBRATION'!$Q$32+'IM CALIBRATION'!$Q$33)*ABS(B848)*(1/'CCS figures 3b table 1 9a'!C848+1/'IM CALIBRATION'!$D$5)^0.5</f>
        <v>6172.2467335431647</v>
      </c>
      <c r="G848" t="s">
        <v>126</v>
      </c>
      <c r="H848" s="56">
        <f>D848-0.001*'IM CALIBRATION'!$D$4*A848^0.5</f>
        <v>33.409870672683688</v>
      </c>
      <c r="I848" s="56">
        <f>H848^'IM CALIBRATION'!$Q$15*ABS(B848)*(1/'CCS figures 3b table 1 9a'!C848+1/'IM CALIBRATION'!$D$5)^0.5</f>
        <v>10.483512858288938</v>
      </c>
    </row>
    <row r="849" spans="1:9">
      <c r="A849" s="113">
        <v>6251</v>
      </c>
      <c r="B849" s="67">
        <v>15</v>
      </c>
      <c r="C849" s="67">
        <v>94080</v>
      </c>
      <c r="D849" s="67">
        <v>33.716000000000001</v>
      </c>
      <c r="E849" s="112">
        <f>I849*'IM CALIBRATION'!$Q$17</f>
        <v>5936.4185505287869</v>
      </c>
      <c r="F849" s="111">
        <f>(H849*'IM CALIBRATION'!$Q$32+'IM CALIBRATION'!$Q$33)*ABS(B849)*(1/'CCS figures 3b table 1 9a'!C849+1/'IM CALIBRATION'!$D$5)^0.5</f>
        <v>6189.8695965251709</v>
      </c>
      <c r="G849" t="s">
        <v>126</v>
      </c>
      <c r="H849" s="56">
        <f>D849-0.001*'IM CALIBRATION'!$D$4*A849^0.5</f>
        <v>33.59187067268369</v>
      </c>
      <c r="I849" s="56">
        <f>H849^'IM CALIBRATION'!$Q$15*ABS(B849)*(1/'CCS figures 3b table 1 9a'!C849+1/'IM CALIBRATION'!$D$5)^0.5</f>
        <v>10.504760387254668</v>
      </c>
    </row>
    <row r="850" spans="1:9">
      <c r="A850" s="113">
        <v>6251</v>
      </c>
      <c r="B850" s="67">
        <v>15</v>
      </c>
      <c r="C850" s="67">
        <v>94080</v>
      </c>
      <c r="D850" s="67">
        <v>33.898000000000003</v>
      </c>
      <c r="E850" s="112">
        <f>I850*'IM CALIBRATION'!$Q$17</f>
        <v>5948.3851490259949</v>
      </c>
      <c r="F850" s="111">
        <f>(H850*'IM CALIBRATION'!$Q$32+'IM CALIBRATION'!$Q$33)*ABS(B850)*(1/'CCS figures 3b table 1 9a'!C850+1/'IM CALIBRATION'!$D$5)^0.5</f>
        <v>6207.4924595071752</v>
      </c>
      <c r="G850" t="s">
        <v>126</v>
      </c>
      <c r="H850" s="56">
        <f>D850-0.001*'IM CALIBRATION'!$D$4*A850^0.5</f>
        <v>33.773870672683692</v>
      </c>
      <c r="I850" s="56">
        <f>H850^'IM CALIBRATION'!$Q$15*ABS(B850)*(1/'CCS figures 3b table 1 9a'!C850+1/'IM CALIBRATION'!$D$5)^0.5</f>
        <v>10.525935823048773</v>
      </c>
    </row>
    <row r="851" spans="1:9">
      <c r="A851" s="113">
        <v>6251</v>
      </c>
      <c r="B851" s="67">
        <v>15</v>
      </c>
      <c r="C851" s="67">
        <v>94080</v>
      </c>
      <c r="D851" s="67">
        <v>34.081000000000003</v>
      </c>
      <c r="E851" s="112">
        <f>I851*'IM CALIBRATION'!$Q$17</f>
        <v>5960.3767808599632</v>
      </c>
      <c r="F851" s="111">
        <f>(H851*'IM CALIBRATION'!$Q$32+'IM CALIBRATION'!$Q$33)*ABS(B851)*(1/'CCS figures 3b table 1 9a'!C851+1/'IM CALIBRATION'!$D$5)^0.5</f>
        <v>6225.2121514066639</v>
      </c>
      <c r="G851" t="s">
        <v>126</v>
      </c>
      <c r="H851" s="56">
        <f>D851-0.001*'IM CALIBRATION'!$D$4*A851^0.5</f>
        <v>33.956870672683692</v>
      </c>
      <c r="I851" s="56">
        <f>H851^'IM CALIBRATION'!$Q$15*ABS(B851)*(1/'CCS figures 3b table 1 9a'!C851+1/'IM CALIBRATION'!$D$5)^0.5</f>
        <v>10.547155556461403</v>
      </c>
    </row>
    <row r="852" spans="1:9">
      <c r="A852" s="113">
        <v>6251</v>
      </c>
      <c r="B852" s="67">
        <v>15</v>
      </c>
      <c r="C852" s="67">
        <v>94080</v>
      </c>
      <c r="D852" s="67">
        <v>34.262999999999998</v>
      </c>
      <c r="E852" s="112">
        <f>I852*'IM CALIBRATION'!$Q$17</f>
        <v>5972.2627431971123</v>
      </c>
      <c r="F852" s="111">
        <f>(H852*'IM CALIBRATION'!$Q$32+'IM CALIBRATION'!$Q$33)*ABS(B852)*(1/'CCS figures 3b table 1 9a'!C852+1/'IM CALIBRATION'!$D$5)^0.5</f>
        <v>6242.8350143886682</v>
      </c>
      <c r="G852" t="s">
        <v>126</v>
      </c>
      <c r="H852" s="56">
        <f>D852-0.001*'IM CALIBRATION'!$D$4*A852^0.5</f>
        <v>34.138870672683687</v>
      </c>
      <c r="I852" s="56">
        <f>H852^'IM CALIBRATION'!$Q$15*ABS(B852)*(1/'CCS figures 3b table 1 9a'!C852+1/'IM CALIBRATION'!$D$5)^0.5</f>
        <v>10.568188302933189</v>
      </c>
    </row>
    <row r="853" spans="1:9">
      <c r="A853" s="113">
        <v>6251</v>
      </c>
      <c r="B853" s="67">
        <v>15</v>
      </c>
      <c r="C853" s="67">
        <v>94080</v>
      </c>
      <c r="D853" s="67">
        <v>34.445</v>
      </c>
      <c r="E853" s="112">
        <f>I853*'IM CALIBRATION'!$Q$17</f>
        <v>5984.1090214081332</v>
      </c>
      <c r="F853" s="111">
        <f>(H853*'IM CALIBRATION'!$Q$32+'IM CALIBRATION'!$Q$33)*ABS(B853)*(1/'CCS figures 3b table 1 9a'!C853+1/'IM CALIBRATION'!$D$5)^0.5</f>
        <v>6260.4578773706726</v>
      </c>
      <c r="G853" t="s">
        <v>126</v>
      </c>
      <c r="H853" s="56">
        <f>D853-0.001*'IM CALIBRATION'!$D$4*A853^0.5</f>
        <v>34.320870672683689</v>
      </c>
      <c r="I853" s="56">
        <f>H853^'IM CALIBRATION'!$Q$15*ABS(B853)*(1/'CCS figures 3b table 1 9a'!C853+1/'IM CALIBRATION'!$D$5)^0.5</f>
        <v>10.589150826553841</v>
      </c>
    </row>
    <row r="854" spans="1:9">
      <c r="A854" s="113">
        <v>6251</v>
      </c>
      <c r="B854" s="67">
        <v>15</v>
      </c>
      <c r="C854" s="67">
        <v>94080</v>
      </c>
      <c r="D854" s="67">
        <v>34.627000000000002</v>
      </c>
      <c r="E854" s="112">
        <f>I854*'IM CALIBRATION'!$Q$17</f>
        <v>5995.9159573800662</v>
      </c>
      <c r="F854" s="111">
        <f>(H854*'IM CALIBRATION'!$Q$32+'IM CALIBRATION'!$Q$33)*ABS(B854)*(1/'CCS figures 3b table 1 9a'!C854+1/'IM CALIBRATION'!$D$5)^0.5</f>
        <v>6278.0807403526787</v>
      </c>
      <c r="G854" t="s">
        <v>126</v>
      </c>
      <c r="H854" s="56">
        <f>D854-0.001*'IM CALIBRATION'!$D$4*A854^0.5</f>
        <v>34.502870672683692</v>
      </c>
      <c r="I854" s="56">
        <f>H854^'IM CALIBRATION'!$Q$15*ABS(B854)*(1/'CCS figures 3b table 1 9a'!C854+1/'IM CALIBRATION'!$D$5)^0.5</f>
        <v>10.610043732307894</v>
      </c>
    </row>
    <row r="855" spans="1:9">
      <c r="A855" s="113">
        <v>6251</v>
      </c>
      <c r="B855" s="67">
        <v>15</v>
      </c>
      <c r="C855" s="67">
        <v>94080</v>
      </c>
      <c r="D855" s="67">
        <v>34.81</v>
      </c>
      <c r="E855" s="112">
        <f>I855*'IM CALIBRATION'!$Q$17</f>
        <v>6007.7484401010261</v>
      </c>
      <c r="F855" s="111">
        <f>(H855*'IM CALIBRATION'!$Q$32+'IM CALIBRATION'!$Q$33)*ABS(B855)*(1/'CCS figures 3b table 1 9a'!C855+1/'IM CALIBRATION'!$D$5)^0.5</f>
        <v>6295.8004322521665</v>
      </c>
      <c r="G855" t="s">
        <v>126</v>
      </c>
      <c r="H855" s="56">
        <f>D855-0.001*'IM CALIBRATION'!$D$4*A855^0.5</f>
        <v>34.685870672683691</v>
      </c>
      <c r="I855" s="56">
        <f>H855^'IM CALIBRATION'!$Q$15*ABS(B855)*(1/'CCS figures 3b table 1 9a'!C855+1/'IM CALIBRATION'!$D$5)^0.5</f>
        <v>10.630981844186637</v>
      </c>
    </row>
    <row r="856" spans="1:9">
      <c r="A856" s="113">
        <v>6251</v>
      </c>
      <c r="B856" s="67">
        <v>15</v>
      </c>
      <c r="C856" s="67">
        <v>94080</v>
      </c>
      <c r="D856" s="67">
        <v>34.991999999999997</v>
      </c>
      <c r="E856" s="112">
        <f>I856*'IM CALIBRATION'!$Q$17</f>
        <v>6019.4774868476497</v>
      </c>
      <c r="F856" s="111">
        <f>(H856*'IM CALIBRATION'!$Q$32+'IM CALIBRATION'!$Q$33)*ABS(B856)*(1/'CCS figures 3b table 1 9a'!C856+1/'IM CALIBRATION'!$D$5)^0.5</f>
        <v>6313.4232952341708</v>
      </c>
      <c r="G856" t="s">
        <v>126</v>
      </c>
      <c r="H856" s="56">
        <f>D856-0.001*'IM CALIBRATION'!$D$4*A856^0.5</f>
        <v>34.867870672683686</v>
      </c>
      <c r="I856" s="56">
        <f>H856^'IM CALIBRATION'!$Q$15*ABS(B856)*(1/'CCS figures 3b table 1 9a'!C856+1/'IM CALIBRATION'!$D$5)^0.5</f>
        <v>10.651736921443312</v>
      </c>
    </row>
    <row r="857" spans="1:9">
      <c r="A857" s="113">
        <v>6251</v>
      </c>
      <c r="B857" s="67">
        <v>15</v>
      </c>
      <c r="C857" s="67">
        <v>94080</v>
      </c>
      <c r="D857" s="67">
        <v>35.173999999999999</v>
      </c>
      <c r="E857" s="112">
        <f>I857*'IM CALIBRATION'!$Q$17</f>
        <v>6031.1681907808907</v>
      </c>
      <c r="F857" s="111">
        <f>(H857*'IM CALIBRATION'!$Q$32+'IM CALIBRATION'!$Q$33)*ABS(B857)*(1/'CCS figures 3b table 1 9a'!C857+1/'IM CALIBRATION'!$D$5)^0.5</f>
        <v>6331.046158216177</v>
      </c>
      <c r="G857" t="s">
        <v>126</v>
      </c>
      <c r="H857" s="56">
        <f>D857-0.001*'IM CALIBRATION'!$D$4*A857^0.5</f>
        <v>35.049870672683689</v>
      </c>
      <c r="I857" s="56">
        <f>H857^'IM CALIBRATION'!$Q$15*ABS(B857)*(1/'CCS figures 3b table 1 9a'!C857+1/'IM CALIBRATION'!$D$5)^0.5</f>
        <v>10.672424149362255</v>
      </c>
    </row>
    <row r="858" spans="1:9">
      <c r="A858" s="113">
        <v>6251</v>
      </c>
      <c r="B858" s="67">
        <v>15</v>
      </c>
      <c r="C858" s="67">
        <v>94080</v>
      </c>
      <c r="D858" s="67">
        <v>35.356000000000002</v>
      </c>
      <c r="E858" s="112">
        <f>I858*'IM CALIBRATION'!$Q$17</f>
        <v>6042.8208753726185</v>
      </c>
      <c r="F858" s="111">
        <f>(H858*'IM CALIBRATION'!$Q$32+'IM CALIBRATION'!$Q$33)*ABS(B858)*(1/'CCS figures 3b table 1 9a'!C858+1/'IM CALIBRATION'!$D$5)^0.5</f>
        <v>6348.6690211981813</v>
      </c>
      <c r="G858" t="s">
        <v>126</v>
      </c>
      <c r="H858" s="56">
        <f>D858-0.001*'IM CALIBRATION'!$D$4*A858^0.5</f>
        <v>35.231870672683691</v>
      </c>
      <c r="I858" s="56">
        <f>H858^'IM CALIBRATION'!$Q$15*ABS(B858)*(1/'CCS figures 3b table 1 9a'!C858+1/'IM CALIBRATION'!$D$5)^0.5</f>
        <v>10.693044100341529</v>
      </c>
    </row>
    <row r="859" spans="1:9">
      <c r="A859" s="113">
        <v>6251</v>
      </c>
      <c r="B859" s="67">
        <v>15</v>
      </c>
      <c r="C859" s="67">
        <v>94080</v>
      </c>
      <c r="D859" s="67">
        <v>35.539000000000001</v>
      </c>
      <c r="E859" s="112">
        <f>I859*'IM CALIBRATION'!$Q$17</f>
        <v>6054.499574748872</v>
      </c>
      <c r="F859" s="111">
        <f>(H859*'IM CALIBRATION'!$Q$32+'IM CALIBRATION'!$Q$33)*ABS(B859)*(1/'CCS figures 3b table 1 9a'!C859+1/'IM CALIBRATION'!$D$5)^0.5</f>
        <v>6366.3887130976691</v>
      </c>
      <c r="G859" t="s">
        <v>126</v>
      </c>
      <c r="H859" s="56">
        <f>D859-0.001*'IM CALIBRATION'!$D$4*A859^0.5</f>
        <v>35.414870672683691</v>
      </c>
      <c r="I859" s="56">
        <f>H859^'IM CALIBRATION'!$Q$15*ABS(B859)*(1/'CCS figures 3b table 1 9a'!C859+1/'IM CALIBRATION'!$D$5)^0.5</f>
        <v>10.713710085655418</v>
      </c>
    </row>
    <row r="860" spans="1:9">
      <c r="A860" s="113">
        <v>6251</v>
      </c>
      <c r="B860" s="67">
        <v>15</v>
      </c>
      <c r="C860" s="67">
        <v>94080</v>
      </c>
      <c r="D860" s="67">
        <v>35.720999999999997</v>
      </c>
      <c r="E860" s="112">
        <f>I860*'IM CALIBRATION'!$Q$17</f>
        <v>6066.0769690692559</v>
      </c>
      <c r="F860" s="111">
        <f>(H860*'IM CALIBRATION'!$Q$32+'IM CALIBRATION'!$Q$33)*ABS(B860)*(1/'CCS figures 3b table 1 9a'!C860+1/'IM CALIBRATION'!$D$5)^0.5</f>
        <v>6384.0115760796753</v>
      </c>
      <c r="G860" t="s">
        <v>126</v>
      </c>
      <c r="H860" s="56">
        <f>D860-0.001*'IM CALIBRATION'!$D$4*A860^0.5</f>
        <v>35.596870672683686</v>
      </c>
      <c r="I860" s="56">
        <f>H860^'IM CALIBRATION'!$Q$15*ABS(B860)*(1/'CCS figures 3b table 1 9a'!C860+1/'IM CALIBRATION'!$D$5)^0.5</f>
        <v>10.734196807103583</v>
      </c>
    </row>
    <row r="861" spans="1:9">
      <c r="A861" s="113">
        <v>6251</v>
      </c>
      <c r="B861" s="67">
        <v>15</v>
      </c>
      <c r="C861" s="67">
        <v>94080</v>
      </c>
      <c r="D861" s="67">
        <v>35.902999999999999</v>
      </c>
      <c r="E861" s="112">
        <f>I861*'IM CALIBRATION'!$Q$17</f>
        <v>6077.6172901841501</v>
      </c>
      <c r="F861" s="111">
        <f>(H861*'IM CALIBRATION'!$Q$32+'IM CALIBRATION'!$Q$33)*ABS(B861)*(1/'CCS figures 3b table 1 9a'!C861+1/'IM CALIBRATION'!$D$5)^0.5</f>
        <v>6401.6344390616778</v>
      </c>
      <c r="G861" t="s">
        <v>126</v>
      </c>
      <c r="H861" s="56">
        <f>D861-0.001*'IM CALIBRATION'!$D$4*A861^0.5</f>
        <v>35.778870672683688</v>
      </c>
      <c r="I861" s="56">
        <f>H861^'IM CALIBRATION'!$Q$15*ABS(B861)*(1/'CCS figures 3b table 1 9a'!C861+1/'IM CALIBRATION'!$D$5)^0.5</f>
        <v>10.754617925842446</v>
      </c>
    </row>
    <row r="862" spans="1:9">
      <c r="A862" s="113">
        <v>6251</v>
      </c>
      <c r="B862" s="67">
        <v>15</v>
      </c>
      <c r="C862" s="67">
        <v>94080</v>
      </c>
      <c r="D862" s="67">
        <v>36.085000000000001</v>
      </c>
      <c r="E862" s="112">
        <f>I862*'IM CALIBRATION'!$Q$17</f>
        <v>6089.1208444921085</v>
      </c>
      <c r="F862" s="111">
        <f>(H862*'IM CALIBRATION'!$Q$32+'IM CALIBRATION'!$Q$33)*ABS(B862)*(1/'CCS figures 3b table 1 9a'!C862+1/'IM CALIBRATION'!$D$5)^0.5</f>
        <v>6419.2573020436848</v>
      </c>
      <c r="G862" t="s">
        <v>126</v>
      </c>
      <c r="H862" s="56">
        <f>D862-0.001*'IM CALIBRATION'!$D$4*A862^0.5</f>
        <v>35.96087067268369</v>
      </c>
      <c r="I862" s="56">
        <f>H862^'IM CALIBRATION'!$Q$15*ABS(B862)*(1/'CCS figures 3b table 1 9a'!C862+1/'IM CALIBRATION'!$D$5)^0.5</f>
        <v>10.77497398405807</v>
      </c>
    </row>
    <row r="863" spans="1:9">
      <c r="A863" s="113">
        <v>6251</v>
      </c>
      <c r="B863" s="67">
        <v>15</v>
      </c>
      <c r="C863" s="67">
        <v>94080</v>
      </c>
      <c r="D863" s="67">
        <v>36.268000000000001</v>
      </c>
      <c r="E863" s="112">
        <f>I863*'IM CALIBRATION'!$Q$17</f>
        <v>6100.650840137193</v>
      </c>
      <c r="F863" s="111">
        <f>(H863*'IM CALIBRATION'!$Q$32+'IM CALIBRATION'!$Q$33)*ABS(B863)*(1/'CCS figures 3b table 1 9a'!C863+1/'IM CALIBRATION'!$D$5)^0.5</f>
        <v>6436.9769939431717</v>
      </c>
      <c r="G863" t="s">
        <v>126</v>
      </c>
      <c r="H863" s="56">
        <f>D863-0.001*'IM CALIBRATION'!$D$4*A863^0.5</f>
        <v>36.14387067268369</v>
      </c>
      <c r="I863" s="56">
        <f>H863^'IM CALIBRATION'!$Q$15*ABS(B863)*(1/'CCS figures 3b table 1 9a'!C863+1/'IM CALIBRATION'!$D$5)^0.5</f>
        <v>10.795376831412375</v>
      </c>
    </row>
    <row r="864" spans="1:9">
      <c r="A864" s="113">
        <v>7868</v>
      </c>
      <c r="B864" s="67">
        <v>24</v>
      </c>
      <c r="C864" s="67">
        <v>184000</v>
      </c>
      <c r="D864" s="67"/>
      <c r="E864" s="197" t="e">
        <f>I864*'IM CALIBRATION'!$Q$17</f>
        <v>#NUM!</v>
      </c>
      <c r="F864" s="111">
        <f>(H864*'IM CALIBRATION'!$Q$32+'IM CALIBRATION'!$Q$33)*ABS(B864)*(1/'CCS figures 3b table 1 9a'!C864+1/'IM CALIBRATION'!$D$5)^0.5</f>
        <v>4677.6127907869441</v>
      </c>
      <c r="G864" t="s">
        <v>28</v>
      </c>
      <c r="H864" s="56">
        <f>D864-0.001*'IM CALIBRATION'!$D$4*A864^0.5</f>
        <v>-0.13926174349045037</v>
      </c>
      <c r="I864" s="56" t="e">
        <f>H864^'IM CALIBRATION'!$Q$15*ABS(B864)*(1/'CCS figures 3b table 1 9a'!C864+1/'IM CALIBRATION'!$D$5)^0.5</f>
        <v>#NUM!</v>
      </c>
    </row>
    <row r="865" spans="1:9">
      <c r="A865" s="113">
        <v>8248</v>
      </c>
      <c r="B865" s="67">
        <v>23</v>
      </c>
      <c r="C865" s="67">
        <v>184000</v>
      </c>
      <c r="D865" s="67"/>
      <c r="E865" s="197" t="e">
        <f>I865*'IM CALIBRATION'!$Q$17</f>
        <v>#NUM!</v>
      </c>
      <c r="F865" s="111">
        <f>(H865*'IM CALIBRATION'!$Q$32+'IM CALIBRATION'!$Q$33)*ABS(B865)*(1/'CCS figures 3b table 1 9a'!C865+1/'IM CALIBRATION'!$D$5)^0.5</f>
        <v>4482.2188797152858</v>
      </c>
      <c r="G865" t="s">
        <v>28</v>
      </c>
      <c r="H865" s="56">
        <f>D865-0.001*'IM CALIBRATION'!$D$4*A865^0.5</f>
        <v>-0.14258504549916867</v>
      </c>
      <c r="I865" s="56" t="e">
        <f>H865^'IM CALIBRATION'!$Q$15*ABS(B865)*(1/'CCS figures 3b table 1 9a'!C865+1/'IM CALIBRATION'!$D$5)^0.5</f>
        <v>#NUM!</v>
      </c>
    </row>
    <row r="866" spans="1:9">
      <c r="A866" s="113">
        <v>8600</v>
      </c>
      <c r="B866" s="67">
        <v>22</v>
      </c>
      <c r="C866" s="67">
        <v>184000</v>
      </c>
      <c r="D866" s="67"/>
      <c r="E866" s="197" t="e">
        <f>I866*'IM CALIBRATION'!$Q$17</f>
        <v>#NUM!</v>
      </c>
      <c r="F866" s="111">
        <f>(H866*'IM CALIBRATION'!$Q$32+'IM CALIBRATION'!$Q$33)*ABS(B866)*(1/'CCS figures 3b table 1 9a'!C866+1/'IM CALIBRATION'!$D$5)^0.5</f>
        <v>4286.9122530554341</v>
      </c>
      <c r="G866" t="s">
        <v>28</v>
      </c>
      <c r="H866" s="56">
        <f>D866-0.001*'IM CALIBRATION'!$D$4*A866^0.5</f>
        <v>-0.14559581037928254</v>
      </c>
      <c r="I866" s="56" t="e">
        <f>H866^'IM CALIBRATION'!$Q$15*ABS(B866)*(1/'CCS figures 3b table 1 9a'!C866+1/'IM CALIBRATION'!$D$5)^0.5</f>
        <v>#NUM!</v>
      </c>
    </row>
    <row r="867" spans="1:9">
      <c r="A867" s="113">
        <v>7868</v>
      </c>
      <c r="B867" s="67">
        <v>24</v>
      </c>
      <c r="C867" s="67">
        <v>184000</v>
      </c>
      <c r="D867" s="67">
        <v>1.0940000000000001</v>
      </c>
      <c r="E867" s="112">
        <f>I867*'IM CALIBRATION'!$Q$17</f>
        <v>2519.4558847419034</v>
      </c>
      <c r="F867" s="111">
        <f>(H867*'IM CALIBRATION'!$Q$32+'IM CALIBRATION'!$Q$33)*ABS(B867)*(1/'CCS figures 3b table 1 9a'!C867+1/'IM CALIBRATION'!$D$5)^0.5</f>
        <v>4847.0898054697382</v>
      </c>
      <c r="G867" t="s">
        <v>28</v>
      </c>
      <c r="H867" s="56">
        <f>D867-0.001*'IM CALIBRATION'!$D$4*A867^0.5</f>
        <v>0.95473825650954969</v>
      </c>
      <c r="I867" s="56">
        <f>H867^'IM CALIBRATION'!$Q$15*ABS(B867)*(1/'CCS figures 3b table 1 9a'!C867+1/'IM CALIBRATION'!$D$5)^0.5</f>
        <v>4.4582908280810027</v>
      </c>
    </row>
    <row r="868" spans="1:9">
      <c r="A868" s="113">
        <v>7868</v>
      </c>
      <c r="B868" s="67">
        <v>24</v>
      </c>
      <c r="C868" s="67">
        <v>184000</v>
      </c>
      <c r="D868" s="67">
        <v>1.276</v>
      </c>
      <c r="E868" s="112">
        <f>I868*'IM CALIBRATION'!$Q$17</f>
        <v>2688.7326848507687</v>
      </c>
      <c r="F868" s="111">
        <f>(H868*'IM CALIBRATION'!$Q$32+'IM CALIBRATION'!$Q$33)*ABS(B868)*(1/'CCS figures 3b table 1 9a'!C868+1/'IM CALIBRATION'!$D$5)^0.5</f>
        <v>4875.2843362487765</v>
      </c>
      <c r="G868" t="s">
        <v>28</v>
      </c>
      <c r="H868" s="56">
        <f>D868-0.001*'IM CALIBRATION'!$D$4*A868^0.5</f>
        <v>1.1367382565095496</v>
      </c>
      <c r="I868" s="56">
        <f>H868^'IM CALIBRATION'!$Q$15*ABS(B868)*(1/'CCS figures 3b table 1 9a'!C868+1/'IM CALIBRATION'!$D$5)^0.5</f>
        <v>4.7578337611018622</v>
      </c>
    </row>
    <row r="869" spans="1:9">
      <c r="A869" s="113">
        <v>7868</v>
      </c>
      <c r="B869" s="67">
        <v>24</v>
      </c>
      <c r="C869" s="67">
        <v>184000</v>
      </c>
      <c r="D869" s="67">
        <v>1.458</v>
      </c>
      <c r="E869" s="112">
        <f>I869*'IM CALIBRATION'!$Q$17</f>
        <v>2841.7463473137218</v>
      </c>
      <c r="F869" s="111">
        <f>(H869*'IM CALIBRATION'!$Q$32+'IM CALIBRATION'!$Q$33)*ABS(B869)*(1/'CCS figures 3b table 1 9a'!C869+1/'IM CALIBRATION'!$D$5)^0.5</f>
        <v>4903.4788670278167</v>
      </c>
      <c r="G869" t="s">
        <v>28</v>
      </c>
      <c r="H869" s="56">
        <f>D869-0.001*'IM CALIBRATION'!$D$4*A869^0.5</f>
        <v>1.3187382565095496</v>
      </c>
      <c r="I869" s="56">
        <f>H869^'IM CALIBRATION'!$Q$15*ABS(B869)*(1/'CCS figures 3b table 1 9a'!C869+1/'IM CALIBRATION'!$D$5)^0.5</f>
        <v>5.0285983385096342</v>
      </c>
    </row>
    <row r="870" spans="1:9">
      <c r="A870" s="113">
        <v>7868</v>
      </c>
      <c r="B870" s="67">
        <v>24</v>
      </c>
      <c r="C870" s="67">
        <v>184000</v>
      </c>
      <c r="D870" s="67">
        <v>1.64</v>
      </c>
      <c r="E870" s="112">
        <f>I870*'IM CALIBRATION'!$Q$17</f>
        <v>2982.0188556626322</v>
      </c>
      <c r="F870" s="111">
        <f>(H870*'IM CALIBRATION'!$Q$32+'IM CALIBRATION'!$Q$33)*ABS(B870)*(1/'CCS figures 3b table 1 9a'!C870+1/'IM CALIBRATION'!$D$5)^0.5</f>
        <v>4931.6733978068542</v>
      </c>
      <c r="G870" t="s">
        <v>28</v>
      </c>
      <c r="H870" s="56">
        <f>D870-0.001*'IM CALIBRATION'!$D$4*A870^0.5</f>
        <v>1.5007382565095495</v>
      </c>
      <c r="I870" s="56">
        <f>H870^'IM CALIBRATION'!$Q$15*ABS(B870)*(1/'CCS figures 3b table 1 9a'!C870+1/'IM CALIBRATION'!$D$5)^0.5</f>
        <v>5.2768168690229906</v>
      </c>
    </row>
    <row r="871" spans="1:9">
      <c r="A871" s="113">
        <v>7868</v>
      </c>
      <c r="B871" s="67">
        <v>24</v>
      </c>
      <c r="C871" s="67">
        <v>184000</v>
      </c>
      <c r="D871" s="67">
        <v>1.8220000000000001</v>
      </c>
      <c r="E871" s="112">
        <f>I871*'IM CALIBRATION'!$Q$17</f>
        <v>3111.9836850254956</v>
      </c>
      <c r="F871" s="111">
        <f>(H871*'IM CALIBRATION'!$Q$32+'IM CALIBRATION'!$Q$33)*ABS(B871)*(1/'CCS figures 3b table 1 9a'!C871+1/'IM CALIBRATION'!$D$5)^0.5</f>
        <v>4959.8679285858943</v>
      </c>
      <c r="G871" t="s">
        <v>28</v>
      </c>
      <c r="H871" s="56">
        <f>D871-0.001*'IM CALIBRATION'!$D$4*A871^0.5</f>
        <v>1.6827382565095497</v>
      </c>
      <c r="I871" s="56">
        <f>H871^'IM CALIBRATION'!$Q$15*ABS(B871)*(1/'CCS figures 3b table 1 9a'!C871+1/'IM CALIBRATION'!$D$5)^0.5</f>
        <v>5.5067954966427886</v>
      </c>
    </row>
    <row r="872" spans="1:9">
      <c r="A872" s="113">
        <v>7868</v>
      </c>
      <c r="B872" s="67">
        <v>24</v>
      </c>
      <c r="C872" s="67">
        <v>184000</v>
      </c>
      <c r="D872" s="67">
        <v>2.0049999999999999</v>
      </c>
      <c r="E872" s="112">
        <f>I872*'IM CALIBRATION'!$Q$17</f>
        <v>3234.0480200278444</v>
      </c>
      <c r="F872" s="111">
        <f>(H872*'IM CALIBRATION'!$Q$32+'IM CALIBRATION'!$Q$33)*ABS(B872)*(1/'CCS figures 3b table 1 9a'!C872+1/'IM CALIBRATION'!$D$5)^0.5</f>
        <v>4988.2173743692128</v>
      </c>
      <c r="G872" t="s">
        <v>28</v>
      </c>
      <c r="H872" s="56">
        <f>D872-0.001*'IM CALIBRATION'!$D$4*A872^0.5</f>
        <v>1.8657382565095495</v>
      </c>
      <c r="I872" s="56">
        <f>H872^'IM CALIBRATION'!$Q$15*ABS(B872)*(1/'CCS figures 3b table 1 9a'!C872+1/'IM CALIBRATION'!$D$5)^0.5</f>
        <v>5.7227938431399439</v>
      </c>
    </row>
    <row r="873" spans="1:9">
      <c r="A873" s="113">
        <v>7868</v>
      </c>
      <c r="B873" s="67">
        <v>24</v>
      </c>
      <c r="C873" s="67">
        <v>184000</v>
      </c>
      <c r="D873" s="67">
        <v>2.1869999999999998</v>
      </c>
      <c r="E873" s="112">
        <f>I873*'IM CALIBRATION'!$Q$17</f>
        <v>3348.2039578953222</v>
      </c>
      <c r="F873" s="111">
        <f>(H873*'IM CALIBRATION'!$Q$32+'IM CALIBRATION'!$Q$33)*ABS(B873)*(1/'CCS figures 3b table 1 9a'!C873+1/'IM CALIBRATION'!$D$5)^0.5</f>
        <v>5016.4119051482521</v>
      </c>
      <c r="G873" t="s">
        <v>28</v>
      </c>
      <c r="H873" s="56">
        <f>D873-0.001*'IM CALIBRATION'!$D$4*A873^0.5</f>
        <v>2.0477382565095494</v>
      </c>
      <c r="I873" s="56">
        <f>H873^'IM CALIBRATION'!$Q$15*ABS(B873)*(1/'CCS figures 3b table 1 9a'!C873+1/'IM CALIBRATION'!$D$5)^0.5</f>
        <v>5.9247979241987787</v>
      </c>
    </row>
    <row r="874" spans="1:9">
      <c r="A874" s="113">
        <v>7868</v>
      </c>
      <c r="B874" s="67">
        <v>24</v>
      </c>
      <c r="C874" s="67">
        <v>184000</v>
      </c>
      <c r="D874" s="67">
        <v>2.3690000000000002</v>
      </c>
      <c r="E874" s="112">
        <f>I874*'IM CALIBRATION'!$Q$17</f>
        <v>3456.1589085041805</v>
      </c>
      <c r="F874" s="111">
        <f>(H874*'IM CALIBRATION'!$Q$32+'IM CALIBRATION'!$Q$33)*ABS(B874)*(1/'CCS figures 3b table 1 9a'!C874+1/'IM CALIBRATION'!$D$5)^0.5</f>
        <v>5044.6064359272923</v>
      </c>
      <c r="G874" t="s">
        <v>28</v>
      </c>
      <c r="H874" s="56">
        <f>D874-0.001*'IM CALIBRATION'!$D$4*A874^0.5</f>
        <v>2.2297382565095498</v>
      </c>
      <c r="I874" s="56">
        <f>H874^'IM CALIBRATION'!$Q$15*ABS(B874)*(1/'CCS figures 3b table 1 9a'!C874+1/'IM CALIBRATION'!$D$5)^0.5</f>
        <v>6.1158290786080229</v>
      </c>
    </row>
    <row r="875" spans="1:9">
      <c r="A875" s="113">
        <v>7868</v>
      </c>
      <c r="B875" s="67">
        <v>24</v>
      </c>
      <c r="C875" s="67">
        <v>184000</v>
      </c>
      <c r="D875" s="67">
        <v>2.552</v>
      </c>
      <c r="E875" s="112">
        <f>I875*'IM CALIBRATION'!$Q$17</f>
        <v>3559.2674790415963</v>
      </c>
      <c r="F875" s="111">
        <f>(H875*'IM CALIBRATION'!$Q$32+'IM CALIBRATION'!$Q$33)*ABS(B875)*(1/'CCS figures 3b table 1 9a'!C875+1/'IM CALIBRATION'!$D$5)^0.5</f>
        <v>5072.9558817106108</v>
      </c>
      <c r="G875" t="s">
        <v>28</v>
      </c>
      <c r="H875" s="56">
        <f>D875-0.001*'IM CALIBRATION'!$D$4*A875^0.5</f>
        <v>2.4127382565095497</v>
      </c>
      <c r="I875" s="56">
        <f>H875^'IM CALIBRATION'!$Q$15*ABS(B875)*(1/'CCS figures 3b table 1 9a'!C875+1/'IM CALIBRATION'!$D$5)^0.5</f>
        <v>6.2982843448849302</v>
      </c>
    </row>
    <row r="876" spans="1:9">
      <c r="A876" s="113">
        <v>7868</v>
      </c>
      <c r="B876" s="67">
        <v>24</v>
      </c>
      <c r="C876" s="67">
        <v>184000</v>
      </c>
      <c r="D876" s="67">
        <v>2.734</v>
      </c>
      <c r="E876" s="112">
        <f>I876*'IM CALIBRATION'!$Q$17</f>
        <v>3657.0539103871793</v>
      </c>
      <c r="F876" s="111">
        <f>(H876*'IM CALIBRATION'!$Q$32+'IM CALIBRATION'!$Q$33)*ABS(B876)*(1/'CCS figures 3b table 1 9a'!C876+1/'IM CALIBRATION'!$D$5)^0.5</f>
        <v>5101.1504124896501</v>
      </c>
      <c r="G876" t="s">
        <v>28</v>
      </c>
      <c r="H876" s="56">
        <f>D876-0.001*'IM CALIBRATION'!$D$4*A876^0.5</f>
        <v>2.5947382565095496</v>
      </c>
      <c r="I876" s="56">
        <f>H876^'IM CALIBRATION'!$Q$15*ABS(B876)*(1/'CCS figures 3b table 1 9a'!C876+1/'IM CALIBRATION'!$D$5)^0.5</f>
        <v>6.471321845806858</v>
      </c>
    </row>
    <row r="877" spans="1:9">
      <c r="A877" s="113">
        <v>7868</v>
      </c>
      <c r="B877" s="67">
        <v>24</v>
      </c>
      <c r="C877" s="67">
        <v>184000</v>
      </c>
      <c r="D877" s="67">
        <v>2.9159999999999999</v>
      </c>
      <c r="E877" s="112">
        <f>I877*'IM CALIBRATION'!$Q$17</f>
        <v>3750.6264945906578</v>
      </c>
      <c r="F877" s="111">
        <f>(H877*'IM CALIBRATION'!$Q$32+'IM CALIBRATION'!$Q$33)*ABS(B877)*(1/'CCS figures 3b table 1 9a'!C877+1/'IM CALIBRATION'!$D$5)^0.5</f>
        <v>5129.3449432686893</v>
      </c>
      <c r="G877" t="s">
        <v>28</v>
      </c>
      <c r="H877" s="56">
        <f>D877-0.001*'IM CALIBRATION'!$D$4*A877^0.5</f>
        <v>2.7767382565095495</v>
      </c>
      <c r="I877" s="56">
        <f>H877^'IM CALIBRATION'!$Q$15*ABS(B877)*(1/'CCS figures 3b table 1 9a'!C877+1/'IM CALIBRATION'!$D$5)^0.5</f>
        <v>6.6369027541453036</v>
      </c>
    </row>
    <row r="878" spans="1:9">
      <c r="A878" s="113">
        <v>7868</v>
      </c>
      <c r="B878" s="67">
        <v>24</v>
      </c>
      <c r="C878" s="67">
        <v>184000</v>
      </c>
      <c r="D878" s="67">
        <v>3.0979999999999999</v>
      </c>
      <c r="E878" s="112">
        <f>I878*'IM CALIBRATION'!$Q$17</f>
        <v>3840.4262109778156</v>
      </c>
      <c r="F878" s="111">
        <f>(H878*'IM CALIBRATION'!$Q$32+'IM CALIBRATION'!$Q$33)*ABS(B878)*(1/'CCS figures 3b table 1 9a'!C878+1/'IM CALIBRATION'!$D$5)^0.5</f>
        <v>5157.5394740477277</v>
      </c>
      <c r="G878" t="s">
        <v>28</v>
      </c>
      <c r="H878" s="56">
        <f>D878-0.001*'IM CALIBRATION'!$D$4*A878^0.5</f>
        <v>2.9587382565095495</v>
      </c>
      <c r="I878" s="56">
        <f>H878^'IM CALIBRATION'!$Q$15*ABS(B878)*(1/'CCS figures 3b table 1 9a'!C878+1/'IM CALIBRATION'!$D$5)^0.5</f>
        <v>6.7958074027076076</v>
      </c>
    </row>
    <row r="879" spans="1:9">
      <c r="A879" s="113">
        <v>7868</v>
      </c>
      <c r="B879" s="67">
        <v>24</v>
      </c>
      <c r="C879" s="67">
        <v>184000</v>
      </c>
      <c r="D879" s="67">
        <v>3.28</v>
      </c>
      <c r="E879" s="112">
        <f>I879*'IM CALIBRATION'!$Q$17</f>
        <v>3926.8240043603851</v>
      </c>
      <c r="F879" s="111">
        <f>(H879*'IM CALIBRATION'!$Q$32+'IM CALIBRATION'!$Q$33)*ABS(B879)*(1/'CCS figures 3b table 1 9a'!C879+1/'IM CALIBRATION'!$D$5)^0.5</f>
        <v>5185.734004826767</v>
      </c>
      <c r="G879" t="s">
        <v>28</v>
      </c>
      <c r="H879" s="56">
        <f>D879-0.001*'IM CALIBRATION'!$D$4*A879^0.5</f>
        <v>3.1407382565095494</v>
      </c>
      <c r="I879" s="56">
        <f>H879^'IM CALIBRATION'!$Q$15*ABS(B879)*(1/'CCS figures 3b table 1 9a'!C879+1/'IM CALIBRATION'!$D$5)^0.5</f>
        <v>6.9486921950695928</v>
      </c>
    </row>
    <row r="880" spans="1:9">
      <c r="A880" s="113">
        <v>7868</v>
      </c>
      <c r="B880" s="67">
        <v>24</v>
      </c>
      <c r="C880" s="67">
        <v>184000</v>
      </c>
      <c r="D880" s="67">
        <v>3.4630000000000001</v>
      </c>
      <c r="E880" s="112">
        <f>I880*'IM CALIBRATION'!$Q$17</f>
        <v>4010.585017212155</v>
      </c>
      <c r="F880" s="111">
        <f>(H880*'IM CALIBRATION'!$Q$32+'IM CALIBRATION'!$Q$33)*ABS(B880)*(1/'CCS figures 3b table 1 9a'!C880+1/'IM CALIBRATION'!$D$5)^0.5</f>
        <v>5214.0834506100864</v>
      </c>
      <c r="G880" t="s">
        <v>28</v>
      </c>
      <c r="H880" s="56">
        <f>D880-0.001*'IM CALIBRATION'!$D$4*A880^0.5</f>
        <v>3.3237382565095497</v>
      </c>
      <c r="I880" s="56">
        <f>H880^'IM CALIBRATION'!$Q$15*ABS(B880)*(1/'CCS figures 3b table 1 9a'!C880+1/'IM CALIBRATION'!$D$5)^0.5</f>
        <v>7.0969110853503707</v>
      </c>
    </row>
    <row r="881" spans="1:9">
      <c r="A881" s="113">
        <v>7868</v>
      </c>
      <c r="B881" s="67">
        <v>24</v>
      </c>
      <c r="C881" s="67">
        <v>184000</v>
      </c>
      <c r="D881" s="67">
        <v>3.645</v>
      </c>
      <c r="E881" s="112">
        <f>I881*'IM CALIBRATION'!$Q$17</f>
        <v>4091.0656798946466</v>
      </c>
      <c r="F881" s="111">
        <f>(H881*'IM CALIBRATION'!$Q$32+'IM CALIBRATION'!$Q$33)*ABS(B881)*(1/'CCS figures 3b table 1 9a'!C881+1/'IM CALIBRATION'!$D$5)^0.5</f>
        <v>5242.2779813891248</v>
      </c>
      <c r="G881" t="s">
        <v>28</v>
      </c>
      <c r="H881" s="56">
        <f>D881-0.001*'IM CALIBRATION'!$D$4*A881^0.5</f>
        <v>3.5057382565095496</v>
      </c>
      <c r="I881" s="56">
        <f>H881^'IM CALIBRATION'!$Q$15*ABS(B881)*(1/'CCS figures 3b table 1 9a'!C881+1/'IM CALIBRATION'!$D$5)^0.5</f>
        <v>7.2393252480464518</v>
      </c>
    </row>
    <row r="882" spans="1:9">
      <c r="A882" s="113">
        <v>7868</v>
      </c>
      <c r="B882" s="67">
        <v>24</v>
      </c>
      <c r="C882" s="67">
        <v>184000</v>
      </c>
      <c r="D882" s="67">
        <v>3.827</v>
      </c>
      <c r="E882" s="112">
        <f>I882*'IM CALIBRATION'!$Q$17</f>
        <v>4168.9660630546259</v>
      </c>
      <c r="F882" s="111">
        <f>(H882*'IM CALIBRATION'!$Q$32+'IM CALIBRATION'!$Q$33)*ABS(B882)*(1/'CCS figures 3b table 1 9a'!C882+1/'IM CALIBRATION'!$D$5)^0.5</f>
        <v>5270.4725121681649</v>
      </c>
      <c r="G882" t="s">
        <v>28</v>
      </c>
      <c r="H882" s="56">
        <f>D882-0.001*'IM CALIBRATION'!$D$4*A882^0.5</f>
        <v>3.6877382565095496</v>
      </c>
      <c r="I882" s="56">
        <f>H882^'IM CALIBRATION'!$Q$15*ABS(B882)*(1/'CCS figures 3b table 1 9a'!C882+1/'IM CALIBRATION'!$D$5)^0.5</f>
        <v>7.377173489743968</v>
      </c>
    </row>
    <row r="883" spans="1:9">
      <c r="A883" s="113">
        <v>7868</v>
      </c>
      <c r="B883" s="67">
        <v>24</v>
      </c>
      <c r="C883" s="67">
        <v>184000</v>
      </c>
      <c r="D883" s="67">
        <v>4.01</v>
      </c>
      <c r="E883" s="112">
        <f>I883*'IM CALIBRATION'!$Q$17</f>
        <v>4244.8991338387114</v>
      </c>
      <c r="F883" s="111">
        <f>(H883*'IM CALIBRATION'!$Q$32+'IM CALIBRATION'!$Q$33)*ABS(B883)*(1/'CCS figures 3b table 1 9a'!C883+1/'IM CALIBRATION'!$D$5)^0.5</f>
        <v>5298.8219579514835</v>
      </c>
      <c r="G883" t="s">
        <v>28</v>
      </c>
      <c r="H883" s="56">
        <f>D883-0.001*'IM CALIBRATION'!$D$4*A883^0.5</f>
        <v>3.8707382565095494</v>
      </c>
      <c r="I883" s="56">
        <f>H883^'IM CALIBRATION'!$Q$15*ABS(B883)*(1/'CCS figures 3b table 1 9a'!C883+1/'IM CALIBRATION'!$D$5)^0.5</f>
        <v>7.5115404834567379</v>
      </c>
    </row>
    <row r="884" spans="1:9">
      <c r="A884" s="113">
        <v>7868</v>
      </c>
      <c r="B884" s="67">
        <v>24</v>
      </c>
      <c r="C884" s="67">
        <v>184000</v>
      </c>
      <c r="D884" s="67">
        <v>4.1920000000000002</v>
      </c>
      <c r="E884" s="112">
        <f>I884*'IM CALIBRATION'!$Q$17</f>
        <v>4318.2151128281366</v>
      </c>
      <c r="F884" s="111">
        <f>(H884*'IM CALIBRATION'!$Q$32+'IM CALIBRATION'!$Q$33)*ABS(B884)*(1/'CCS figures 3b table 1 9a'!C884+1/'IM CALIBRATION'!$D$5)^0.5</f>
        <v>5327.0164887305227</v>
      </c>
      <c r="G884" t="s">
        <v>28</v>
      </c>
      <c r="H884" s="56">
        <f>D884-0.001*'IM CALIBRATION'!$D$4*A884^0.5</f>
        <v>4.0527382565095502</v>
      </c>
      <c r="I884" s="56">
        <f>H884^'IM CALIBRATION'!$Q$15*ABS(B884)*(1/'CCS figures 3b table 1 9a'!C884+1/'IM CALIBRATION'!$D$5)^0.5</f>
        <v>7.6412764151949579</v>
      </c>
    </row>
    <row r="885" spans="1:9">
      <c r="A885" s="113">
        <v>7868</v>
      </c>
      <c r="B885" s="67">
        <v>24</v>
      </c>
      <c r="C885" s="67">
        <v>184000</v>
      </c>
      <c r="D885" s="67">
        <v>4.3739999999999997</v>
      </c>
      <c r="E885" s="112">
        <f>I885*'IM CALIBRATION'!$Q$17</f>
        <v>4389.4936215741254</v>
      </c>
      <c r="F885" s="111">
        <f>(H885*'IM CALIBRATION'!$Q$32+'IM CALIBRATION'!$Q$33)*ABS(B885)*(1/'CCS figures 3b table 1 9a'!C885+1/'IM CALIBRATION'!$D$5)^0.5</f>
        <v>5355.211019509562</v>
      </c>
      <c r="G885" t="s">
        <v>28</v>
      </c>
      <c r="H885" s="56">
        <f>D885-0.001*'IM CALIBRATION'!$D$4*A885^0.5</f>
        <v>4.2347382565095497</v>
      </c>
      <c r="I885" s="56">
        <f>H885^'IM CALIBRATION'!$Q$15*ABS(B885)*(1/'CCS figures 3b table 1 9a'!C885+1/'IM CALIBRATION'!$D$5)^0.5</f>
        <v>7.7674069514373452</v>
      </c>
    </row>
    <row r="886" spans="1:9">
      <c r="A886" s="113">
        <v>7868</v>
      </c>
      <c r="B886" s="67">
        <v>24</v>
      </c>
      <c r="C886" s="67">
        <v>184000</v>
      </c>
      <c r="D886" s="67">
        <v>4.556</v>
      </c>
      <c r="E886" s="112">
        <f>I886*'IM CALIBRATION'!$Q$17</f>
        <v>4458.875340954437</v>
      </c>
      <c r="F886" s="111">
        <f>(H886*'IM CALIBRATION'!$Q$32+'IM CALIBRATION'!$Q$33)*ABS(B886)*(1/'CCS figures 3b table 1 9a'!C886+1/'IM CALIBRATION'!$D$5)^0.5</f>
        <v>5383.4055502886004</v>
      </c>
      <c r="G886" t="s">
        <v>28</v>
      </c>
      <c r="H886" s="56">
        <f>D886-0.001*'IM CALIBRATION'!$D$4*A886^0.5</f>
        <v>4.4167382565095501</v>
      </c>
      <c r="I886" s="56">
        <f>H886^'IM CALIBRATION'!$Q$15*ABS(B886)*(1/'CCS figures 3b table 1 9a'!C886+1/'IM CALIBRATION'!$D$5)^0.5</f>
        <v>7.8901810333425022</v>
      </c>
    </row>
    <row r="887" spans="1:9">
      <c r="A887" s="113">
        <v>7868</v>
      </c>
      <c r="B887" s="67">
        <v>24</v>
      </c>
      <c r="C887" s="67">
        <v>184000</v>
      </c>
      <c r="D887" s="67">
        <v>4.7389999999999999</v>
      </c>
      <c r="E887" s="112">
        <f>I887*'IM CALIBRATION'!$Q$17</f>
        <v>4526.852712301923</v>
      </c>
      <c r="F887" s="111">
        <f>(H887*'IM CALIBRATION'!$Q$32+'IM CALIBRATION'!$Q$33)*ABS(B887)*(1/'CCS figures 3b table 1 9a'!C887+1/'IM CALIBRATION'!$D$5)^0.5</f>
        <v>5411.7549960719207</v>
      </c>
      <c r="G887" t="s">
        <v>28</v>
      </c>
      <c r="H887" s="56">
        <f>D887-0.001*'IM CALIBRATION'!$D$4*A887^0.5</f>
        <v>4.5997382565095499</v>
      </c>
      <c r="I887" s="56">
        <f>H887^'IM CALIBRATION'!$Q$15*ABS(B887)*(1/'CCS figures 3b table 1 9a'!C887+1/'IM CALIBRATION'!$D$5)^0.5</f>
        <v>8.0104700580604717</v>
      </c>
    </row>
    <row r="888" spans="1:9">
      <c r="A888" s="113">
        <v>7868</v>
      </c>
      <c r="B888" s="67">
        <v>24</v>
      </c>
      <c r="C888" s="67">
        <v>184000</v>
      </c>
      <c r="D888" s="67">
        <v>4.9210000000000003</v>
      </c>
      <c r="E888" s="112">
        <f>I888*'IM CALIBRATION'!$Q$17</f>
        <v>4592.7960201415535</v>
      </c>
      <c r="F888" s="111">
        <f>(H888*'IM CALIBRATION'!$Q$32+'IM CALIBRATION'!$Q$33)*ABS(B888)*(1/'CCS figures 3b table 1 9a'!C888+1/'IM CALIBRATION'!$D$5)^0.5</f>
        <v>5439.949526850959</v>
      </c>
      <c r="G888" t="s">
        <v>28</v>
      </c>
      <c r="H888" s="56">
        <f>D888-0.001*'IM CALIBRATION'!$D$4*A888^0.5</f>
        <v>4.7817382565095503</v>
      </c>
      <c r="I888" s="56">
        <f>H888^'IM CALIBRATION'!$Q$15*ABS(B888)*(1/'CCS figures 3b table 1 9a'!C888+1/'IM CALIBRATION'!$D$5)^0.5</f>
        <v>8.1271597156548783</v>
      </c>
    </row>
    <row r="889" spans="1:9">
      <c r="A889" s="113">
        <v>7868</v>
      </c>
      <c r="B889" s="67">
        <v>24</v>
      </c>
      <c r="C889" s="67">
        <v>184000</v>
      </c>
      <c r="D889" s="67">
        <v>5.1029999999999998</v>
      </c>
      <c r="E889" s="112">
        <f>I889*'IM CALIBRATION'!$Q$17</f>
        <v>4657.1829980878256</v>
      </c>
      <c r="F889" s="111">
        <f>(H889*'IM CALIBRATION'!$Q$32+'IM CALIBRATION'!$Q$33)*ABS(B889)*(1/'CCS figures 3b table 1 9a'!C889+1/'IM CALIBRATION'!$D$5)^0.5</f>
        <v>5468.1440576299983</v>
      </c>
      <c r="G889" t="s">
        <v>28</v>
      </c>
      <c r="H889" s="56">
        <f>D889-0.001*'IM CALIBRATION'!$D$4*A889^0.5</f>
        <v>4.9637382565095498</v>
      </c>
      <c r="I889" s="56">
        <f>H889^'IM CALIBRATION'!$Q$15*ABS(B889)*(1/'CCS figures 3b table 1 9a'!C889+1/'IM CALIBRATION'!$D$5)^0.5</f>
        <v>8.2410953773047453</v>
      </c>
    </row>
    <row r="890" spans="1:9">
      <c r="A890" s="113">
        <v>7868</v>
      </c>
      <c r="B890" s="67">
        <v>24</v>
      </c>
      <c r="C890" s="67">
        <v>184000</v>
      </c>
      <c r="D890" s="67">
        <v>5.2850000000000001</v>
      </c>
      <c r="E890" s="112">
        <f>I890*'IM CALIBRATION'!$Q$17</f>
        <v>4720.1054890844662</v>
      </c>
      <c r="F890" s="111">
        <f>(H890*'IM CALIBRATION'!$Q$32+'IM CALIBRATION'!$Q$33)*ABS(B890)*(1/'CCS figures 3b table 1 9a'!C890+1/'IM CALIBRATION'!$D$5)^0.5</f>
        <v>5496.3385884090376</v>
      </c>
      <c r="G890" t="s">
        <v>28</v>
      </c>
      <c r="H890" s="56">
        <f>D890-0.001*'IM CALIBRATION'!$D$4*A890^0.5</f>
        <v>5.1457382565095502</v>
      </c>
      <c r="I890" s="56">
        <f>H890^'IM CALIBRATION'!$Q$15*ABS(B890)*(1/'CCS figures 3b table 1 9a'!C890+1/'IM CALIBRATION'!$D$5)^0.5</f>
        <v>8.3524395632415711</v>
      </c>
    </row>
    <row r="891" spans="1:9">
      <c r="A891" s="113">
        <v>7868</v>
      </c>
      <c r="B891" s="67">
        <v>24</v>
      </c>
      <c r="C891" s="67">
        <v>184000</v>
      </c>
      <c r="D891" s="67">
        <v>5.468</v>
      </c>
      <c r="E891" s="112">
        <f>I891*'IM CALIBRATION'!$Q$17</f>
        <v>4781.9813586432574</v>
      </c>
      <c r="F891" s="111">
        <f>(H891*'IM CALIBRATION'!$Q$32+'IM CALIBRATION'!$Q$33)*ABS(B891)*(1/'CCS figures 3b table 1 9a'!C891+1/'IM CALIBRATION'!$D$5)^0.5</f>
        <v>5524.688034192357</v>
      </c>
      <c r="G891" t="s">
        <v>28</v>
      </c>
      <c r="H891" s="56">
        <f>D891-0.001*'IM CALIBRATION'!$D$4*A891^0.5</f>
        <v>5.32873825650955</v>
      </c>
      <c r="I891" s="56">
        <f>H891^'IM CALIBRATION'!$Q$15*ABS(B891)*(1/'CCS figures 3b table 1 9a'!C891+1/'IM CALIBRATION'!$D$5)^0.5</f>
        <v>8.4619317053362746</v>
      </c>
    </row>
    <row r="892" spans="1:9">
      <c r="A892" s="113">
        <v>7868</v>
      </c>
      <c r="B892" s="67">
        <v>24</v>
      </c>
      <c r="C892" s="67">
        <v>184000</v>
      </c>
      <c r="D892" s="67">
        <v>5.65</v>
      </c>
      <c r="E892" s="112">
        <f>I892*'IM CALIBRATION'!$Q$17</f>
        <v>4842.2106855509255</v>
      </c>
      <c r="F892" s="111">
        <f>(H892*'IM CALIBRATION'!$Q$32+'IM CALIBRATION'!$Q$33)*ABS(B892)*(1/'CCS figures 3b table 1 9a'!C892+1/'IM CALIBRATION'!$D$5)^0.5</f>
        <v>5552.8825649713954</v>
      </c>
      <c r="G892" t="s">
        <v>28</v>
      </c>
      <c r="H892" s="56">
        <f>D892-0.001*'IM CALIBRATION'!$D$4*A892^0.5</f>
        <v>5.5107382565095504</v>
      </c>
      <c r="I892" s="56">
        <f>H892^'IM CALIBRATION'!$Q$15*ABS(B892)*(1/'CCS figures 3b table 1 9a'!C892+1/'IM CALIBRATION'!$D$5)^0.5</f>
        <v>8.5685102159425259</v>
      </c>
    </row>
    <row r="893" spans="1:9">
      <c r="A893" s="113">
        <v>7868</v>
      </c>
      <c r="B893" s="67">
        <v>24</v>
      </c>
      <c r="C893" s="67">
        <v>184000</v>
      </c>
      <c r="D893" s="67">
        <v>5.8319999999999999</v>
      </c>
      <c r="E893" s="112">
        <f>I893*'IM CALIBRATION'!$Q$17</f>
        <v>4901.2047342559863</v>
      </c>
      <c r="F893" s="111">
        <f>(H893*'IM CALIBRATION'!$Q$32+'IM CALIBRATION'!$Q$33)*ABS(B893)*(1/'CCS figures 3b table 1 9a'!C893+1/'IM CALIBRATION'!$D$5)^0.5</f>
        <v>5581.0770957504346</v>
      </c>
      <c r="G893" t="s">
        <v>28</v>
      </c>
      <c r="H893" s="56">
        <f>D893-0.001*'IM CALIBRATION'!$D$4*A893^0.5</f>
        <v>5.6927382565095499</v>
      </c>
      <c r="I893" s="56">
        <f>H893^'IM CALIBRATION'!$Q$15*ABS(B893)*(1/'CCS figures 3b table 1 9a'!C893+1/'IM CALIBRATION'!$D$5)^0.5</f>
        <v>8.6729028460520539</v>
      </c>
    </row>
    <row r="894" spans="1:9">
      <c r="A894" s="113">
        <v>7868</v>
      </c>
      <c r="B894" s="67">
        <v>24</v>
      </c>
      <c r="C894" s="67">
        <v>184000</v>
      </c>
      <c r="D894" s="67">
        <v>6.0140000000000002</v>
      </c>
      <c r="E894" s="112">
        <f>I894*'IM CALIBRATION'!$Q$17</f>
        <v>4959.0271530554382</v>
      </c>
      <c r="F894" s="111">
        <f>(H894*'IM CALIBRATION'!$Q$32+'IM CALIBRATION'!$Q$33)*ABS(B894)*(1/'CCS figures 3b table 1 9a'!C894+1/'IM CALIBRATION'!$D$5)^0.5</f>
        <v>5609.2716265294748</v>
      </c>
      <c r="G894" t="s">
        <v>28</v>
      </c>
      <c r="H894" s="56">
        <f>D894-0.001*'IM CALIBRATION'!$D$4*A894^0.5</f>
        <v>5.8747382565095503</v>
      </c>
      <c r="I894" s="56">
        <f>H894^'IM CALIBRATION'!$Q$15*ABS(B894)*(1/'CCS figures 3b table 1 9a'!C894+1/'IM CALIBRATION'!$D$5)^0.5</f>
        <v>8.775222224197254</v>
      </c>
    </row>
    <row r="895" spans="1:9">
      <c r="A895" s="113">
        <v>7868</v>
      </c>
      <c r="B895" s="67">
        <v>24</v>
      </c>
      <c r="C895" s="67">
        <v>184000</v>
      </c>
      <c r="D895" s="67">
        <v>6.1959999999999997</v>
      </c>
      <c r="E895" s="112">
        <f>I895*'IM CALIBRATION'!$Q$17</f>
        <v>5015.7364573961668</v>
      </c>
      <c r="F895" s="111">
        <f>(H895*'IM CALIBRATION'!$Q$32+'IM CALIBRATION'!$Q$33)*ABS(B895)*(1/'CCS figures 3b table 1 9a'!C895+1/'IM CALIBRATION'!$D$5)^0.5</f>
        <v>5637.4661573085132</v>
      </c>
      <c r="G895" t="s">
        <v>28</v>
      </c>
      <c r="H895" s="56">
        <f>D895-0.001*'IM CALIBRATION'!$D$4*A895^0.5</f>
        <v>6.0567382565095498</v>
      </c>
      <c r="I895" s="56">
        <f>H895^'IM CALIBRATION'!$Q$15*ABS(B895)*(1/'CCS figures 3b table 1 9a'!C895+1/'IM CALIBRATION'!$D$5)^0.5</f>
        <v>8.8755718961007268</v>
      </c>
    </row>
    <row r="896" spans="1:9">
      <c r="A896" s="113">
        <v>7868</v>
      </c>
      <c r="B896" s="67">
        <v>24</v>
      </c>
      <c r="C896" s="67">
        <v>184000</v>
      </c>
      <c r="D896" s="67">
        <v>6.3789999999999996</v>
      </c>
      <c r="E896" s="112">
        <f>I896*'IM CALIBRATION'!$Q$17</f>
        <v>5071.6895223033098</v>
      </c>
      <c r="F896" s="111">
        <f>(H896*'IM CALIBRATION'!$Q$32+'IM CALIBRATION'!$Q$33)*ABS(B896)*(1/'CCS figures 3b table 1 9a'!C896+1/'IM CALIBRATION'!$D$5)^0.5</f>
        <v>5665.8156030918326</v>
      </c>
      <c r="G896" t="s">
        <v>28</v>
      </c>
      <c r="H896" s="56">
        <f>D896-0.001*'IM CALIBRATION'!$D$4*A896^0.5</f>
        <v>6.2397382565095496</v>
      </c>
      <c r="I896" s="56">
        <f>H896^'IM CALIBRATION'!$Q$15*ABS(B896)*(1/'CCS figures 3b table 1 9a'!C896+1/'IM CALIBRATION'!$D$5)^0.5</f>
        <v>8.9745833682162992</v>
      </c>
    </row>
    <row r="897" spans="1:9">
      <c r="A897" s="113">
        <v>7868</v>
      </c>
      <c r="B897" s="67">
        <v>24</v>
      </c>
      <c r="C897" s="67">
        <v>184000</v>
      </c>
      <c r="D897" s="67">
        <v>6.5609999999999999</v>
      </c>
      <c r="E897" s="112">
        <f>I897*'IM CALIBRATION'!$Q$17</f>
        <v>5126.3248959367902</v>
      </c>
      <c r="F897" s="111">
        <f>(H897*'IM CALIBRATION'!$Q$32+'IM CALIBRATION'!$Q$33)*ABS(B897)*(1/'CCS figures 3b table 1 9a'!C897+1/'IM CALIBRATION'!$D$5)^0.5</f>
        <v>5694.010133870871</v>
      </c>
      <c r="G897" t="s">
        <v>28</v>
      </c>
      <c r="H897" s="56">
        <f>D897-0.001*'IM CALIBRATION'!$D$4*A897^0.5</f>
        <v>6.42173825650955</v>
      </c>
      <c r="I897" s="56">
        <f>H897^'IM CALIBRATION'!$Q$15*ABS(B897)*(1/'CCS figures 3b table 1 9a'!C897+1/'IM CALIBRATION'!$D$5)^0.5</f>
        <v>9.0712631261886738</v>
      </c>
    </row>
    <row r="898" spans="1:9">
      <c r="A898" s="113">
        <v>7868</v>
      </c>
      <c r="B898" s="67">
        <v>24</v>
      </c>
      <c r="C898" s="67">
        <v>184000</v>
      </c>
      <c r="D898" s="67">
        <v>6.7430000000000003</v>
      </c>
      <c r="E898" s="112">
        <f>I898*'IM CALIBRATION'!$Q$17</f>
        <v>5179.9973343541897</v>
      </c>
      <c r="F898" s="111">
        <f>(H898*'IM CALIBRATION'!$Q$32+'IM CALIBRATION'!$Q$33)*ABS(B898)*(1/'CCS figures 3b table 1 9a'!C898+1/'IM CALIBRATION'!$D$5)^0.5</f>
        <v>5722.2046646499102</v>
      </c>
      <c r="G898" t="s">
        <v>28</v>
      </c>
      <c r="H898" s="56">
        <f>D898-0.001*'IM CALIBRATION'!$D$4*A898^0.5</f>
        <v>6.6037382565095504</v>
      </c>
      <c r="I898" s="56">
        <f>H898^'IM CALIBRATION'!$Q$15*ABS(B898)*(1/'CCS figures 3b table 1 9a'!C898+1/'IM CALIBRATION'!$D$5)^0.5</f>
        <v>9.1662389268630129</v>
      </c>
    </row>
    <row r="899" spans="1:9">
      <c r="A899" s="113">
        <v>7868</v>
      </c>
      <c r="B899" s="67">
        <v>24</v>
      </c>
      <c r="C899" s="67">
        <v>184000</v>
      </c>
      <c r="D899" s="67">
        <v>6.9249999999999998</v>
      </c>
      <c r="E899" s="112">
        <f>I899*'IM CALIBRATION'!$Q$17</f>
        <v>5232.749663904593</v>
      </c>
      <c r="F899" s="111">
        <f>(H899*'IM CALIBRATION'!$Q$32+'IM CALIBRATION'!$Q$33)*ABS(B899)*(1/'CCS figures 3b table 1 9a'!C899+1/'IM CALIBRATION'!$D$5)^0.5</f>
        <v>5750.3991954289486</v>
      </c>
      <c r="G899" t="s">
        <v>28</v>
      </c>
      <c r="H899" s="56">
        <f>D899-0.001*'IM CALIBRATION'!$D$4*A899^0.5</f>
        <v>6.7857382565095499</v>
      </c>
      <c r="I899" s="56">
        <f>H899^'IM CALIBRATION'!$Q$15*ABS(B899)*(1/'CCS figures 3b table 1 9a'!C899+1/'IM CALIBRATION'!$D$5)^0.5</f>
        <v>9.2595865533956996</v>
      </c>
    </row>
    <row r="900" spans="1:9">
      <c r="A900" s="113">
        <v>7868</v>
      </c>
      <c r="B900" s="67">
        <v>24</v>
      </c>
      <c r="C900" s="67">
        <v>184000</v>
      </c>
      <c r="D900" s="67">
        <v>7.1079999999999997</v>
      </c>
      <c r="E900" s="112">
        <f>I900*'IM CALIBRATION'!$Q$17</f>
        <v>5284.9043667323713</v>
      </c>
      <c r="F900" s="111">
        <f>(H900*'IM CALIBRATION'!$Q$32+'IM CALIBRATION'!$Q$33)*ABS(B900)*(1/'CCS figures 3b table 1 9a'!C900+1/'IM CALIBRATION'!$D$5)^0.5</f>
        <v>5778.7486412122698</v>
      </c>
      <c r="G900" t="s">
        <v>28</v>
      </c>
      <c r="H900" s="56">
        <f>D900-0.001*'IM CALIBRATION'!$D$4*A900^0.5</f>
        <v>6.9687382565095497</v>
      </c>
      <c r="I900" s="56">
        <f>H900^'IM CALIBRATION'!$Q$15*ABS(B900)*(1/'CCS figures 3b table 1 9a'!C900+1/'IM CALIBRATION'!$D$5)^0.5</f>
        <v>9.3518766524867551</v>
      </c>
    </row>
    <row r="901" spans="1:9">
      <c r="A901" s="113">
        <v>7868</v>
      </c>
      <c r="B901" s="67">
        <v>24</v>
      </c>
      <c r="C901" s="67">
        <v>184000</v>
      </c>
      <c r="D901" s="67">
        <v>7.29</v>
      </c>
      <c r="E901" s="112">
        <f>I901*'IM CALIBRATION'!$Q$17</f>
        <v>5335.9287298683721</v>
      </c>
      <c r="F901" s="111">
        <f>(H901*'IM CALIBRATION'!$Q$32+'IM CALIBRATION'!$Q$33)*ABS(B901)*(1/'CCS figures 3b table 1 9a'!C901+1/'IM CALIBRATION'!$D$5)^0.5</f>
        <v>5806.9431719913073</v>
      </c>
      <c r="G901" t="s">
        <v>28</v>
      </c>
      <c r="H901" s="56">
        <f>D901-0.001*'IM CALIBRATION'!$D$4*A901^0.5</f>
        <v>7.1507382565095501</v>
      </c>
      <c r="I901" s="56">
        <f>H901^'IM CALIBRATION'!$Q$15*ABS(B901)*(1/'CCS figures 3b table 1 9a'!C901+1/'IM CALIBRATION'!$D$5)^0.5</f>
        <v>9.4421665645092521</v>
      </c>
    </row>
    <row r="902" spans="1:9">
      <c r="A902" s="113">
        <v>7868</v>
      </c>
      <c r="B902" s="67">
        <v>24</v>
      </c>
      <c r="C902" s="67">
        <v>184000</v>
      </c>
      <c r="D902" s="67">
        <v>7.4720000000000004</v>
      </c>
      <c r="E902" s="112">
        <f>I902*'IM CALIBRATION'!$Q$17</f>
        <v>5386.1447785647897</v>
      </c>
      <c r="F902" s="111">
        <f>(H902*'IM CALIBRATION'!$Q$32+'IM CALIBRATION'!$Q$33)*ABS(B902)*(1/'CCS figures 3b table 1 9a'!C902+1/'IM CALIBRATION'!$D$5)^0.5</f>
        <v>5835.1377027703466</v>
      </c>
      <c r="G902" t="s">
        <v>28</v>
      </c>
      <c r="H902" s="56">
        <f>D902-0.001*'IM CALIBRATION'!$D$4*A902^0.5</f>
        <v>7.3327382565095505</v>
      </c>
      <c r="I902" s="56">
        <f>H902^'IM CALIBRATION'!$Q$15*ABS(B902)*(1/'CCS figures 3b table 1 9a'!C902+1/'IM CALIBRATION'!$D$5)^0.5</f>
        <v>9.5310261276718915</v>
      </c>
    </row>
    <row r="903" spans="1:9">
      <c r="A903" s="113">
        <v>7868</v>
      </c>
      <c r="B903" s="67">
        <v>24</v>
      </c>
      <c r="C903" s="67">
        <v>184000</v>
      </c>
      <c r="D903" s="67">
        <v>7.6550000000000002</v>
      </c>
      <c r="E903" s="112">
        <f>I903*'IM CALIBRATION'!$Q$17</f>
        <v>5435.854477335839</v>
      </c>
      <c r="F903" s="111">
        <f>(H903*'IM CALIBRATION'!$Q$32+'IM CALIBRATION'!$Q$33)*ABS(B903)*(1/'CCS figures 3b table 1 9a'!C903+1/'IM CALIBRATION'!$D$5)^0.5</f>
        <v>5863.4871485536669</v>
      </c>
      <c r="G903" t="s">
        <v>28</v>
      </c>
      <c r="H903" s="56">
        <f>D903-0.001*'IM CALIBRATION'!$D$4*A903^0.5</f>
        <v>7.5157382565095503</v>
      </c>
      <c r="I903" s="56">
        <f>H903^'IM CALIBRATION'!$Q$15*ABS(B903)*(1/'CCS figures 3b table 1 9a'!C903+1/'IM CALIBRATION'!$D$5)^0.5</f>
        <v>9.6189896818026845</v>
      </c>
    </row>
    <row r="904" spans="1:9">
      <c r="A904" s="113">
        <v>7868</v>
      </c>
      <c r="B904" s="67">
        <v>24</v>
      </c>
      <c r="C904" s="67">
        <v>184000</v>
      </c>
      <c r="D904" s="67">
        <v>7.8369999999999997</v>
      </c>
      <c r="E904" s="112">
        <f>I904*'IM CALIBRATION'!$Q$17</f>
        <v>5484.5450397105978</v>
      </c>
      <c r="F904" s="111">
        <f>(H904*'IM CALIBRATION'!$Q$32+'IM CALIBRATION'!$Q$33)*ABS(B904)*(1/'CCS figures 3b table 1 9a'!C904+1/'IM CALIBRATION'!$D$5)^0.5</f>
        <v>5891.6816793327052</v>
      </c>
      <c r="G904" t="s">
        <v>28</v>
      </c>
      <c r="H904" s="56">
        <f>D904-0.001*'IM CALIBRATION'!$D$4*A904^0.5</f>
        <v>7.6977382565095498</v>
      </c>
      <c r="I904" s="56">
        <f>H904^'IM CALIBRATION'!$Q$15*ABS(B904)*(1/'CCS figures 3b table 1 9a'!C904+1/'IM CALIBRATION'!$D$5)^0.5</f>
        <v>9.7051498281121056</v>
      </c>
    </row>
    <row r="905" spans="1:9">
      <c r="A905" s="113">
        <v>7868</v>
      </c>
      <c r="B905" s="67">
        <v>24</v>
      </c>
      <c r="C905" s="67">
        <v>184000</v>
      </c>
      <c r="D905" s="67">
        <v>8.0190000000000001</v>
      </c>
      <c r="E905" s="112">
        <f>I905*'IM CALIBRATION'!$Q$17</f>
        <v>5532.5186788405845</v>
      </c>
      <c r="F905" s="111">
        <f>(H905*'IM CALIBRATION'!$Q$32+'IM CALIBRATION'!$Q$33)*ABS(B905)*(1/'CCS figures 3b table 1 9a'!C905+1/'IM CALIBRATION'!$D$5)^0.5</f>
        <v>5919.8762101117436</v>
      </c>
      <c r="G905" t="s">
        <v>28</v>
      </c>
      <c r="H905" s="56">
        <f>D905-0.001*'IM CALIBRATION'!$D$4*A905^0.5</f>
        <v>7.8797382565095502</v>
      </c>
      <c r="I905" s="56">
        <f>H905^'IM CALIBRATION'!$Q$15*ABS(B905)*(1/'CCS figures 3b table 1 9a'!C905+1/'IM CALIBRATION'!$D$5)^0.5</f>
        <v>9.7900413464030862</v>
      </c>
    </row>
    <row r="906" spans="1:9">
      <c r="A906" s="113">
        <v>7868</v>
      </c>
      <c r="B906" s="67">
        <v>24</v>
      </c>
      <c r="C906" s="67">
        <v>184000</v>
      </c>
      <c r="D906" s="67">
        <v>8.2010000000000005</v>
      </c>
      <c r="E906" s="112">
        <f>I906*'IM CALIBRATION'!$Q$17</f>
        <v>5579.8021517673496</v>
      </c>
      <c r="F906" s="111">
        <f>(H906*'IM CALIBRATION'!$Q$32+'IM CALIBRATION'!$Q$33)*ABS(B906)*(1/'CCS figures 3b table 1 9a'!C906+1/'IM CALIBRATION'!$D$5)^0.5</f>
        <v>5948.0707408907829</v>
      </c>
      <c r="G906" t="s">
        <v>28</v>
      </c>
      <c r="H906" s="56">
        <f>D906-0.001*'IM CALIBRATION'!$D$4*A906^0.5</f>
        <v>8.0617382565095497</v>
      </c>
      <c r="I906" s="56">
        <f>H906^'IM CALIBRATION'!$Q$15*ABS(B906)*(1/'CCS figures 3b table 1 9a'!C906+1/'IM CALIBRATION'!$D$5)^0.5</f>
        <v>9.8737115844675287</v>
      </c>
    </row>
    <row r="907" spans="1:9">
      <c r="A907" s="113">
        <v>7868</v>
      </c>
      <c r="B907" s="67">
        <v>24</v>
      </c>
      <c r="C907" s="67">
        <v>184000</v>
      </c>
      <c r="D907" s="67">
        <v>8.3840000000000003</v>
      </c>
      <c r="E907" s="112">
        <f>I907*'IM CALIBRATION'!$Q$17</f>
        <v>5626.6749923652505</v>
      </c>
      <c r="F907" s="111">
        <f>(H907*'IM CALIBRATION'!$Q$32+'IM CALIBRATION'!$Q$33)*ABS(B907)*(1/'CCS figures 3b table 1 9a'!C907+1/'IM CALIBRATION'!$D$5)^0.5</f>
        <v>5976.4201866741032</v>
      </c>
      <c r="G907" t="s">
        <v>28</v>
      </c>
      <c r="H907" s="56">
        <f>D907-0.001*'IM CALIBRATION'!$D$4*A907^0.5</f>
        <v>8.2447382565095495</v>
      </c>
      <c r="I907" s="56">
        <f>H907^'IM CALIBRATION'!$Q$15*ABS(B907)*(1/'CCS figures 3b table 1 9a'!C907+1/'IM CALIBRATION'!$D$5)^0.5</f>
        <v>9.9566551901044775</v>
      </c>
    </row>
    <row r="908" spans="1:9">
      <c r="A908" s="113">
        <v>7868</v>
      </c>
      <c r="B908" s="67">
        <v>24</v>
      </c>
      <c r="C908" s="67">
        <v>184000</v>
      </c>
      <c r="D908" s="67">
        <v>8.5660000000000007</v>
      </c>
      <c r="E908" s="112">
        <f>I908*'IM CALIBRATION'!$Q$17</f>
        <v>5672.648764106365</v>
      </c>
      <c r="F908" s="111">
        <f>(H908*'IM CALIBRATION'!$Q$32+'IM CALIBRATION'!$Q$33)*ABS(B908)*(1/'CCS figures 3b table 1 9a'!C908+1/'IM CALIBRATION'!$D$5)^0.5</f>
        <v>6004.6147174531416</v>
      </c>
      <c r="G908" t="s">
        <v>28</v>
      </c>
      <c r="H908" s="56">
        <f>D908-0.001*'IM CALIBRATION'!$D$4*A908^0.5</f>
        <v>8.4267382565095499</v>
      </c>
      <c r="I908" s="56">
        <f>H908^'IM CALIBRATION'!$Q$15*ABS(B908)*(1/'CCS figures 3b table 1 9a'!C908+1/'IM CALIBRATION'!$D$5)^0.5</f>
        <v>10.038007852846853</v>
      </c>
    </row>
    <row r="909" spans="1:9">
      <c r="A909" s="113">
        <v>7868</v>
      </c>
      <c r="B909" s="67">
        <v>24</v>
      </c>
      <c r="C909" s="67">
        <v>184000</v>
      </c>
      <c r="D909" s="67">
        <v>8.7479999999999993</v>
      </c>
      <c r="E909" s="112">
        <f>I909*'IM CALIBRATION'!$Q$17</f>
        <v>5718.0037919977794</v>
      </c>
      <c r="F909" s="111">
        <f>(H909*'IM CALIBRATION'!$Q$32+'IM CALIBRATION'!$Q$33)*ABS(B909)*(1/'CCS figures 3b table 1 9a'!C909+1/'IM CALIBRATION'!$D$5)^0.5</f>
        <v>6032.8092482321799</v>
      </c>
      <c r="G909" t="s">
        <v>28</v>
      </c>
      <c r="H909" s="56">
        <f>D909-0.001*'IM CALIBRATION'!$D$4*A909^0.5</f>
        <v>8.6087382565095485</v>
      </c>
      <c r="I909" s="56">
        <f>H909^'IM CALIBRATION'!$Q$15*ABS(B909)*(1/'CCS figures 3b table 1 9a'!C909+1/'IM CALIBRATION'!$D$5)^0.5</f>
        <v>10.118265620438748</v>
      </c>
    </row>
    <row r="910" spans="1:9">
      <c r="A910" s="113">
        <v>7868</v>
      </c>
      <c r="B910" s="67">
        <v>24</v>
      </c>
      <c r="C910" s="67">
        <v>184000</v>
      </c>
      <c r="D910" s="67">
        <v>8.93</v>
      </c>
      <c r="E910" s="112">
        <f>I910*'IM CALIBRATION'!$Q$17</f>
        <v>5762.7612256237944</v>
      </c>
      <c r="F910" s="111">
        <f>(H910*'IM CALIBRATION'!$Q$32+'IM CALIBRATION'!$Q$33)*ABS(B910)*(1/'CCS figures 3b table 1 9a'!C910+1/'IM CALIBRATION'!$D$5)^0.5</f>
        <v>6061.0037790112192</v>
      </c>
      <c r="G910" t="s">
        <v>28</v>
      </c>
      <c r="H910" s="56">
        <f>D910-0.001*'IM CALIBRATION'!$D$4*A910^0.5</f>
        <v>8.7907382565095489</v>
      </c>
      <c r="I910" s="56">
        <f>H910^'IM CALIBRATION'!$Q$15*ABS(B910)*(1/'CCS figures 3b table 1 9a'!C910+1/'IM CALIBRATION'!$D$5)^0.5</f>
        <v>10.197465918023537</v>
      </c>
    </row>
    <row r="911" spans="1:9">
      <c r="A911" s="113">
        <v>7868</v>
      </c>
      <c r="B911" s="67">
        <v>24</v>
      </c>
      <c r="C911" s="67">
        <v>184000</v>
      </c>
      <c r="D911" s="67">
        <v>9.1129999999999995</v>
      </c>
      <c r="E911" s="112">
        <f>I911*'IM CALIBRATION'!$Q$17</f>
        <v>5807.1822577156545</v>
      </c>
      <c r="F911" s="111">
        <f>(H911*'IM CALIBRATION'!$Q$32+'IM CALIBRATION'!$Q$33)*ABS(B911)*(1/'CCS figures 3b table 1 9a'!C911+1/'IM CALIBRATION'!$D$5)^0.5</f>
        <v>6089.3532247945395</v>
      </c>
      <c r="G911" t="s">
        <v>28</v>
      </c>
      <c r="H911" s="56">
        <f>D911-0.001*'IM CALIBRATION'!$D$4*A911^0.5</f>
        <v>8.9737382565095487</v>
      </c>
      <c r="I911" s="56">
        <f>H911^'IM CALIBRATION'!$Q$15*ABS(B911)*(1/'CCS figures 3b table 1 9a'!C911+1/'IM CALIBRATION'!$D$5)^0.5</f>
        <v>10.276070937920252</v>
      </c>
    </row>
    <row r="912" spans="1:9">
      <c r="A912" s="113">
        <v>7868</v>
      </c>
      <c r="B912" s="67">
        <v>24</v>
      </c>
      <c r="C912" s="67">
        <v>184000</v>
      </c>
      <c r="D912" s="67">
        <v>9.2949999999999999</v>
      </c>
      <c r="E912" s="112">
        <f>I912*'IM CALIBRATION'!$Q$17</f>
        <v>5850.8004433457036</v>
      </c>
      <c r="F912" s="111">
        <f>(H912*'IM CALIBRATION'!$Q$32+'IM CALIBRATION'!$Q$33)*ABS(B912)*(1/'CCS figures 3b table 1 9a'!C912+1/'IM CALIBRATION'!$D$5)^0.5</f>
        <v>6117.5477555735779</v>
      </c>
      <c r="G912" t="s">
        <v>28</v>
      </c>
      <c r="H912" s="56">
        <f>D912-0.001*'IM CALIBRATION'!$D$4*A912^0.5</f>
        <v>9.1557382565095491</v>
      </c>
      <c r="I912" s="56">
        <f>H912^'IM CALIBRATION'!$Q$15*ABS(B912)*(1/'CCS figures 3b table 1 9a'!C912+1/'IM CALIBRATION'!$D$5)^0.5</f>
        <v>10.353255284790411</v>
      </c>
    </row>
    <row r="913" spans="1:9">
      <c r="A913" s="113">
        <v>7868</v>
      </c>
      <c r="B913" s="67">
        <v>24</v>
      </c>
      <c r="C913" s="67">
        <v>184000</v>
      </c>
      <c r="D913" s="67">
        <v>9.4770000000000003</v>
      </c>
      <c r="E913" s="112">
        <f>I913*'IM CALIBRATION'!$Q$17</f>
        <v>5893.8780470533356</v>
      </c>
      <c r="F913" s="111">
        <f>(H913*'IM CALIBRATION'!$Q$32+'IM CALIBRATION'!$Q$33)*ABS(B913)*(1/'CCS figures 3b table 1 9a'!C913+1/'IM CALIBRATION'!$D$5)^0.5</f>
        <v>6145.7422863526181</v>
      </c>
      <c r="G913" t="s">
        <v>28</v>
      </c>
      <c r="H913" s="56">
        <f>D913-0.001*'IM CALIBRATION'!$D$4*A913^0.5</f>
        <v>9.3377382565095495</v>
      </c>
      <c r="I913" s="56">
        <f>H913^'IM CALIBRATION'!$Q$15*ABS(B913)*(1/'CCS figures 3b table 1 9a'!C913+1/'IM CALIBRATION'!$D$5)^0.5</f>
        <v>10.429483047565911</v>
      </c>
    </row>
    <row r="914" spans="1:9">
      <c r="A914" s="113">
        <v>7868</v>
      </c>
      <c r="B914" s="67">
        <v>24</v>
      </c>
      <c r="C914" s="67">
        <v>184000</v>
      </c>
      <c r="D914" s="67">
        <v>9.6590000000000007</v>
      </c>
      <c r="E914" s="112">
        <f>I914*'IM CALIBRATION'!$Q$17</f>
        <v>5936.4321125770912</v>
      </c>
      <c r="F914" s="111">
        <f>(H914*'IM CALIBRATION'!$Q$32+'IM CALIBRATION'!$Q$33)*ABS(B914)*(1/'CCS figures 3b table 1 9a'!C914+1/'IM CALIBRATION'!$D$5)^0.5</f>
        <v>6173.9368171316555</v>
      </c>
      <c r="G914" t="s">
        <v>28</v>
      </c>
      <c r="H914" s="56">
        <f>D914-0.001*'IM CALIBRATION'!$D$4*A914^0.5</f>
        <v>9.5197382565095499</v>
      </c>
      <c r="I914" s="56">
        <f>H914^'IM CALIBRATION'!$Q$15*ABS(B914)*(1/'CCS figures 3b table 1 9a'!C914+1/'IM CALIBRATION'!$D$5)^0.5</f>
        <v>10.504784385910858</v>
      </c>
    </row>
    <row r="915" spans="1:9">
      <c r="A915" s="113">
        <v>7868</v>
      </c>
      <c r="B915" s="67">
        <v>24</v>
      </c>
      <c r="C915" s="67">
        <v>184000</v>
      </c>
      <c r="D915" s="67">
        <v>9.8420000000000005</v>
      </c>
      <c r="E915" s="112">
        <f>I915*'IM CALIBRATION'!$Q$17</f>
        <v>5978.7084857855289</v>
      </c>
      <c r="F915" s="111">
        <f>(H915*'IM CALIBRATION'!$Q$32+'IM CALIBRATION'!$Q$33)*ABS(B915)*(1/'CCS figures 3b table 1 9a'!C915+1/'IM CALIBRATION'!$D$5)^0.5</f>
        <v>6202.2862629149759</v>
      </c>
      <c r="G915" t="s">
        <v>28</v>
      </c>
      <c r="H915" s="56">
        <f>D915-0.001*'IM CALIBRATION'!$D$4*A915^0.5</f>
        <v>9.7027382565095497</v>
      </c>
      <c r="I915" s="56">
        <f>H915^'IM CALIBRATION'!$Q$15*ABS(B915)*(1/'CCS figures 3b table 1 9a'!C915+1/'IM CALIBRATION'!$D$5)^0.5</f>
        <v>10.579594335178541</v>
      </c>
    </row>
    <row r="916" spans="1:9">
      <c r="A916" s="113">
        <v>7868</v>
      </c>
      <c r="B916" s="67">
        <v>24</v>
      </c>
      <c r="C916" s="67">
        <v>184000</v>
      </c>
      <c r="D916" s="67">
        <v>10.023999999999999</v>
      </c>
      <c r="E916" s="112">
        <f>I916*'IM CALIBRATION'!$Q$17</f>
        <v>6020.2605973907512</v>
      </c>
      <c r="F916" s="111">
        <f>(H916*'IM CALIBRATION'!$Q$32+'IM CALIBRATION'!$Q$33)*ABS(B916)*(1/'CCS figures 3b table 1 9a'!C916+1/'IM CALIBRATION'!$D$5)^0.5</f>
        <v>6230.4807936940142</v>
      </c>
      <c r="G916" t="s">
        <v>28</v>
      </c>
      <c r="H916" s="56">
        <f>D916-0.001*'IM CALIBRATION'!$D$4*A916^0.5</f>
        <v>9.8847382565095483</v>
      </c>
      <c r="I916" s="56">
        <f>H916^'IM CALIBRATION'!$Q$15*ABS(B916)*(1/'CCS figures 3b table 1 9a'!C916+1/'IM CALIBRATION'!$D$5)^0.5</f>
        <v>10.653122670871523</v>
      </c>
    </row>
    <row r="917" spans="1:9">
      <c r="A917" s="113">
        <v>7868</v>
      </c>
      <c r="B917" s="67">
        <v>24</v>
      </c>
      <c r="C917" s="67">
        <v>184000</v>
      </c>
      <c r="D917" s="67">
        <v>10.206</v>
      </c>
      <c r="E917" s="112">
        <f>I917*'IM CALIBRATION'!$Q$17</f>
        <v>6061.3354993378198</v>
      </c>
      <c r="F917" s="111">
        <f>(H917*'IM CALIBRATION'!$Q$32+'IM CALIBRATION'!$Q$33)*ABS(B917)*(1/'CCS figures 3b table 1 9a'!C917+1/'IM CALIBRATION'!$D$5)^0.5</f>
        <v>6258.6753244730535</v>
      </c>
      <c r="G917" t="s">
        <v>28</v>
      </c>
      <c r="H917" s="56">
        <f>D917-0.001*'IM CALIBRATION'!$D$4*A917^0.5</f>
        <v>10.066738256509549</v>
      </c>
      <c r="I917" s="56">
        <f>H917^'IM CALIBRATION'!$Q$15*ABS(B917)*(1/'CCS figures 3b table 1 9a'!C917+1/'IM CALIBRATION'!$D$5)^0.5</f>
        <v>10.725806562549865</v>
      </c>
    </row>
    <row r="918" spans="1:9">
      <c r="A918" s="113">
        <v>7868</v>
      </c>
      <c r="B918" s="67">
        <v>24</v>
      </c>
      <c r="C918" s="67">
        <v>184000</v>
      </c>
      <c r="D918" s="67">
        <v>10.388</v>
      </c>
      <c r="E918" s="112">
        <f>I918*'IM CALIBRATION'!$Q$17</f>
        <v>6101.9471536921246</v>
      </c>
      <c r="F918" s="111">
        <f>(H918*'IM CALIBRATION'!$Q$32+'IM CALIBRATION'!$Q$33)*ABS(B918)*(1/'CCS figures 3b table 1 9a'!C918+1/'IM CALIBRATION'!$D$5)^0.5</f>
        <v>6286.8698552520918</v>
      </c>
      <c r="G918" t="s">
        <v>28</v>
      </c>
      <c r="H918" s="56">
        <f>D918-0.001*'IM CALIBRATION'!$D$4*A918^0.5</f>
        <v>10.248738256509549</v>
      </c>
      <c r="I918" s="56">
        <f>H918^'IM CALIBRATION'!$Q$15*ABS(B918)*(1/'CCS figures 3b table 1 9a'!C918+1/'IM CALIBRATION'!$D$5)^0.5</f>
        <v>10.797670716718034</v>
      </c>
    </row>
    <row r="919" spans="1:9">
      <c r="A919" s="113">
        <v>7868</v>
      </c>
      <c r="B919" s="67">
        <v>24</v>
      </c>
      <c r="C919" s="67">
        <v>184000</v>
      </c>
      <c r="D919" s="67">
        <v>10.571</v>
      </c>
      <c r="E919" s="112">
        <f>I919*'IM CALIBRATION'!$Q$17</f>
        <v>6142.3283242767684</v>
      </c>
      <c r="F919" s="111">
        <f>(H919*'IM CALIBRATION'!$Q$32+'IM CALIBRATION'!$Q$33)*ABS(B919)*(1/'CCS figures 3b table 1 9a'!C919+1/'IM CALIBRATION'!$D$5)^0.5</f>
        <v>6315.2193010354113</v>
      </c>
      <c r="G919" t="s">
        <v>28</v>
      </c>
      <c r="H919" s="56">
        <f>D919-0.001*'IM CALIBRATION'!$D$4*A919^0.5</f>
        <v>10.431738256509549</v>
      </c>
      <c r="I919" s="56">
        <f>H919^'IM CALIBRATION'!$Q$15*ABS(B919)*(1/'CCS figures 3b table 1 9a'!C919+1/'IM CALIBRATION'!$D$5)^0.5</f>
        <v>10.869127019459821</v>
      </c>
    </row>
    <row r="920" spans="1:9">
      <c r="A920" s="113">
        <v>7868</v>
      </c>
      <c r="B920" s="67">
        <v>24</v>
      </c>
      <c r="C920" s="67">
        <v>184000</v>
      </c>
      <c r="D920" s="67">
        <v>10.753</v>
      </c>
      <c r="E920" s="112">
        <f>I920*'IM CALIBRATION'!$Q$17</f>
        <v>6182.0504505244435</v>
      </c>
      <c r="F920" s="111">
        <f>(H920*'IM CALIBRATION'!$Q$32+'IM CALIBRATION'!$Q$33)*ABS(B920)*(1/'CCS figures 3b table 1 9a'!C920+1/'IM CALIBRATION'!$D$5)^0.5</f>
        <v>6343.4138318144514</v>
      </c>
      <c r="G920" t="s">
        <v>28</v>
      </c>
      <c r="H920" s="56">
        <f>D920-0.001*'IM CALIBRATION'!$D$4*A920^0.5</f>
        <v>10.613738256509549</v>
      </c>
      <c r="I920" s="56">
        <f>H920^'IM CALIBRATION'!$Q$15*ABS(B920)*(1/'CCS figures 3b table 1 9a'!C920+1/'IM CALIBRATION'!$D$5)^0.5</f>
        <v>10.939417113521152</v>
      </c>
    </row>
    <row r="921" spans="1:9">
      <c r="A921" s="113">
        <v>7868</v>
      </c>
      <c r="B921" s="67">
        <v>24</v>
      </c>
      <c r="C921" s="67">
        <v>184000</v>
      </c>
      <c r="D921" s="67">
        <v>10.935</v>
      </c>
      <c r="E921" s="112">
        <f>I921*'IM CALIBRATION'!$Q$17</f>
        <v>6221.347553099502</v>
      </c>
      <c r="F921" s="111">
        <f>(H921*'IM CALIBRATION'!$Q$32+'IM CALIBRATION'!$Q$33)*ABS(B921)*(1/'CCS figures 3b table 1 9a'!C921+1/'IM CALIBRATION'!$D$5)^0.5</f>
        <v>6371.6083625934907</v>
      </c>
      <c r="G921" t="s">
        <v>28</v>
      </c>
      <c r="H921" s="56">
        <f>D921-0.001*'IM CALIBRATION'!$D$4*A921^0.5</f>
        <v>10.79573825650955</v>
      </c>
      <c r="I921" s="56">
        <f>H921^'IM CALIBRATION'!$Q$15*ABS(B921)*(1/'CCS figures 3b table 1 9a'!C921+1/'IM CALIBRATION'!$D$5)^0.5</f>
        <v>11.008955109023102</v>
      </c>
    </row>
    <row r="922" spans="1:9">
      <c r="A922" s="113">
        <v>7868</v>
      </c>
      <c r="B922" s="67">
        <v>24</v>
      </c>
      <c r="C922" s="67">
        <v>184000</v>
      </c>
      <c r="D922" s="67">
        <v>11.117000000000001</v>
      </c>
      <c r="E922" s="112">
        <f>I922*'IM CALIBRATION'!$Q$17</f>
        <v>6260.2312317829528</v>
      </c>
      <c r="F922" s="111">
        <f>(H922*'IM CALIBRATION'!$Q$32+'IM CALIBRATION'!$Q$33)*ABS(B922)*(1/'CCS figures 3b table 1 9a'!C922+1/'IM CALIBRATION'!$D$5)^0.5</f>
        <v>6399.8028933725291</v>
      </c>
      <c r="G922" t="s">
        <v>28</v>
      </c>
      <c r="H922" s="56">
        <f>D922-0.001*'IM CALIBRATION'!$D$4*A922^0.5</f>
        <v>10.97773825650955</v>
      </c>
      <c r="I922" s="56">
        <f>H922^'IM CALIBRATION'!$Q$15*ABS(B922)*(1/'CCS figures 3b table 1 9a'!C922+1/'IM CALIBRATION'!$D$5)^0.5</f>
        <v>11.077761532301372</v>
      </c>
    </row>
    <row r="923" spans="1:9">
      <c r="A923" s="113">
        <v>7868</v>
      </c>
      <c r="B923" s="67">
        <v>24</v>
      </c>
      <c r="C923" s="67">
        <v>184000</v>
      </c>
      <c r="D923" s="67">
        <v>11.3</v>
      </c>
      <c r="E923" s="112">
        <f>I923*'IM CALIBRATION'!$Q$17</f>
        <v>6298.922928106439</v>
      </c>
      <c r="F923" s="111">
        <f>(H923*'IM CALIBRATION'!$Q$32+'IM CALIBRATION'!$Q$33)*ABS(B923)*(1/'CCS figures 3b table 1 9a'!C923+1/'IM CALIBRATION'!$D$5)^0.5</f>
        <v>6428.1523391558485</v>
      </c>
      <c r="G923" t="s">
        <v>28</v>
      </c>
      <c r="H923" s="56">
        <f>D923-0.001*'IM CALIBRATION'!$D$4*A923^0.5</f>
        <v>11.16073825650955</v>
      </c>
      <c r="I923" s="56">
        <f>H923^'IM CALIBRATION'!$Q$15*ABS(B923)*(1/'CCS figures 3b table 1 9a'!C923+1/'IM CALIBRATION'!$D$5)^0.5</f>
        <v>11.146228234134322</v>
      </c>
    </row>
    <row r="924" spans="1:9">
      <c r="A924" s="113">
        <v>7868</v>
      </c>
      <c r="B924" s="67">
        <v>24</v>
      </c>
      <c r="C924" s="67">
        <v>184000</v>
      </c>
      <c r="D924" s="67">
        <v>11.481999999999999</v>
      </c>
      <c r="E924" s="112">
        <f>I924*'IM CALIBRATION'!$Q$17</f>
        <v>6337.01045339948</v>
      </c>
      <c r="F924" s="111">
        <f>(H924*'IM CALIBRATION'!$Q$32+'IM CALIBRATION'!$Q$33)*ABS(B924)*(1/'CCS figures 3b table 1 9a'!C924+1/'IM CALIBRATION'!$D$5)^0.5</f>
        <v>6456.3468699348887</v>
      </c>
      <c r="G924" t="s">
        <v>28</v>
      </c>
      <c r="H924" s="56">
        <f>D924-0.001*'IM CALIBRATION'!$D$4*A924^0.5</f>
        <v>11.342738256509548</v>
      </c>
      <c r="I924" s="56">
        <f>H924^'IM CALIBRATION'!$Q$15*ABS(B924)*(1/'CCS figures 3b table 1 9a'!C924+1/'IM CALIBRATION'!$D$5)^0.5</f>
        <v>11.21362582807777</v>
      </c>
    </row>
    <row r="925" spans="1:9">
      <c r="A925" s="113">
        <v>7868</v>
      </c>
      <c r="B925" s="67">
        <v>24</v>
      </c>
      <c r="C925" s="67">
        <v>184000</v>
      </c>
      <c r="D925" s="67">
        <v>11.664</v>
      </c>
      <c r="E925" s="112">
        <f>I925*'IM CALIBRATION'!$Q$17</f>
        <v>6374.7165088039465</v>
      </c>
      <c r="F925" s="111">
        <f>(H925*'IM CALIBRATION'!$Q$32+'IM CALIBRATION'!$Q$33)*ABS(B925)*(1/'CCS figures 3b table 1 9a'!C925+1/'IM CALIBRATION'!$D$5)^0.5</f>
        <v>6484.5414007139261</v>
      </c>
      <c r="G925" t="s">
        <v>28</v>
      </c>
      <c r="H925" s="56">
        <f>D925-0.001*'IM CALIBRATION'!$D$4*A925^0.5</f>
        <v>11.524738256509549</v>
      </c>
      <c r="I925" s="56">
        <f>H925^'IM CALIBRATION'!$Q$15*ABS(B925)*(1/'CCS figures 3b table 1 9a'!C925+1/'IM CALIBRATION'!$D$5)^0.5</f>
        <v>11.280348393847191</v>
      </c>
    </row>
    <row r="926" spans="1:9">
      <c r="A926" s="113">
        <v>7868</v>
      </c>
      <c r="B926" s="67">
        <v>24</v>
      </c>
      <c r="C926" s="67">
        <v>184000</v>
      </c>
      <c r="D926" s="67">
        <v>11.846</v>
      </c>
      <c r="E926" s="112">
        <f>I926*'IM CALIBRATION'!$Q$17</f>
        <v>6412.0508500137003</v>
      </c>
      <c r="F926" s="111">
        <f>(H926*'IM CALIBRATION'!$Q$32+'IM CALIBRATION'!$Q$33)*ABS(B926)*(1/'CCS figures 3b table 1 9a'!C926+1/'IM CALIBRATION'!$D$5)^0.5</f>
        <v>6512.7359314929663</v>
      </c>
      <c r="G926" t="s">
        <v>28</v>
      </c>
      <c r="H926" s="56">
        <f>D926-0.001*'IM CALIBRATION'!$D$4*A926^0.5</f>
        <v>11.706738256509549</v>
      </c>
      <c r="I926" s="56">
        <f>H926^'IM CALIBRATION'!$Q$15*ABS(B926)*(1/'CCS figures 3b table 1 9a'!C926+1/'IM CALIBRATION'!$D$5)^0.5</f>
        <v>11.346413194582903</v>
      </c>
    </row>
    <row r="927" spans="1:9">
      <c r="A927" s="113">
        <v>7868</v>
      </c>
      <c r="B927" s="67">
        <v>24</v>
      </c>
      <c r="C927" s="67">
        <v>184000</v>
      </c>
      <c r="D927" s="67">
        <v>12.028</v>
      </c>
      <c r="E927" s="112">
        <f>I927*'IM CALIBRATION'!$Q$17</f>
        <v>6449.0228361372019</v>
      </c>
      <c r="F927" s="111">
        <f>(H927*'IM CALIBRATION'!$Q$32+'IM CALIBRATION'!$Q$33)*ABS(B927)*(1/'CCS figures 3b table 1 9a'!C927+1/'IM CALIBRATION'!$D$5)^0.5</f>
        <v>6540.9304622720047</v>
      </c>
      <c r="G927" t="s">
        <v>28</v>
      </c>
      <c r="H927" s="56">
        <f>D927-0.001*'IM CALIBRATION'!$D$4*A927^0.5</f>
        <v>11.88873825650955</v>
      </c>
      <c r="I927" s="56">
        <f>H927^'IM CALIBRATION'!$Q$15*ABS(B927)*(1/'CCS figures 3b table 1 9a'!C927+1/'IM CALIBRATION'!$D$5)^0.5</f>
        <v>11.411836791649471</v>
      </c>
    </row>
    <row r="928" spans="1:9">
      <c r="A928" s="113">
        <v>7868</v>
      </c>
      <c r="B928" s="67">
        <v>24</v>
      </c>
      <c r="C928" s="67">
        <v>184000</v>
      </c>
      <c r="D928" s="67">
        <v>12.211</v>
      </c>
      <c r="E928" s="112">
        <f>I928*'IM CALIBRATION'!$Q$17</f>
        <v>6485.8416927624721</v>
      </c>
      <c r="F928" s="111">
        <f>(H928*'IM CALIBRATION'!$Q$32+'IM CALIBRATION'!$Q$33)*ABS(B928)*(1/'CCS figures 3b table 1 9a'!C928+1/'IM CALIBRATION'!$D$5)^0.5</f>
        <v>6569.2799080553241</v>
      </c>
      <c r="G928" t="s">
        <v>28</v>
      </c>
      <c r="H928" s="56">
        <f>D928-0.001*'IM CALIBRATION'!$D$4*A928^0.5</f>
        <v>12.071738256509549</v>
      </c>
      <c r="I928" s="56">
        <f>H928^'IM CALIBRATION'!$Q$15*ABS(B928)*(1/'CCS figures 3b table 1 9a'!C928+1/'IM CALIBRATION'!$D$5)^0.5</f>
        <v>11.476989419162013</v>
      </c>
    </row>
    <row r="929" spans="1:9">
      <c r="A929" s="113">
        <v>7868</v>
      </c>
      <c r="B929" s="67">
        <v>24</v>
      </c>
      <c r="C929" s="67">
        <v>184000</v>
      </c>
      <c r="D929" s="67">
        <v>12.393000000000001</v>
      </c>
      <c r="E929" s="112">
        <f>I929*'IM CALIBRATION'!$Q$17</f>
        <v>6522.1136968063565</v>
      </c>
      <c r="F929" s="111">
        <f>(H929*'IM CALIBRATION'!$Q$32+'IM CALIBRATION'!$Q$33)*ABS(B929)*(1/'CCS figures 3b table 1 9a'!C929+1/'IM CALIBRATION'!$D$5)^0.5</f>
        <v>6597.4744388343634</v>
      </c>
      <c r="G929" t="s">
        <v>28</v>
      </c>
      <c r="H929" s="56">
        <f>D929-0.001*'IM CALIBRATION'!$D$4*A929^0.5</f>
        <v>12.25373825650955</v>
      </c>
      <c r="I929" s="56">
        <f>H929^'IM CALIBRATION'!$Q$15*ABS(B929)*(1/'CCS figures 3b table 1 9a'!C929+1/'IM CALIBRATION'!$D$5)^0.5</f>
        <v>11.541174366366013</v>
      </c>
    </row>
    <row r="930" spans="1:9">
      <c r="A930" s="113">
        <v>7868</v>
      </c>
      <c r="B930" s="67">
        <v>24</v>
      </c>
      <c r="C930" s="67">
        <v>184000</v>
      </c>
      <c r="D930" s="67">
        <v>12.574999999999999</v>
      </c>
      <c r="E930" s="112">
        <f>I930*'IM CALIBRATION'!$Q$17</f>
        <v>6558.049299971055</v>
      </c>
      <c r="F930" s="111">
        <f>(H930*'IM CALIBRATION'!$Q$32+'IM CALIBRATION'!$Q$33)*ABS(B930)*(1/'CCS figures 3b table 1 9a'!C930+1/'IM CALIBRATION'!$D$5)^0.5</f>
        <v>6625.6689696134017</v>
      </c>
      <c r="G930" t="s">
        <v>28</v>
      </c>
      <c r="H930" s="56">
        <f>D930-0.001*'IM CALIBRATION'!$D$4*A930^0.5</f>
        <v>12.435738256509548</v>
      </c>
      <c r="I930" s="56">
        <f>H930^'IM CALIBRATION'!$Q$15*ABS(B930)*(1/'CCS figures 3b table 1 9a'!C930+1/'IM CALIBRATION'!$D$5)^0.5</f>
        <v>11.604764037040935</v>
      </c>
    </row>
    <row r="931" spans="1:9">
      <c r="A931" s="113">
        <v>7868</v>
      </c>
      <c r="B931" s="67">
        <v>24</v>
      </c>
      <c r="C931" s="67">
        <v>184000</v>
      </c>
      <c r="D931" s="67">
        <v>12.757</v>
      </c>
      <c r="E931" s="112">
        <f>I931*'IM CALIBRATION'!$Q$17</f>
        <v>6593.6564779186519</v>
      </c>
      <c r="F931" s="111">
        <f>(H931*'IM CALIBRATION'!$Q$32+'IM CALIBRATION'!$Q$33)*ABS(B931)*(1/'CCS figures 3b table 1 9a'!C931+1/'IM CALIBRATION'!$D$5)^0.5</f>
        <v>6653.8635003924401</v>
      </c>
      <c r="G931" t="s">
        <v>28</v>
      </c>
      <c r="H931" s="56">
        <f>D931-0.001*'IM CALIBRATION'!$D$4*A931^0.5</f>
        <v>12.617738256509549</v>
      </c>
      <c r="I931" s="56">
        <f>H931^'IM CALIBRATION'!$Q$15*ABS(B931)*(1/'CCS figures 3b table 1 9a'!C931+1/'IM CALIBRATION'!$D$5)^0.5</f>
        <v>11.667772544480581</v>
      </c>
    </row>
    <row r="932" spans="1:9">
      <c r="A932" s="113">
        <v>7868</v>
      </c>
      <c r="B932" s="67">
        <v>24</v>
      </c>
      <c r="C932" s="67">
        <v>184000</v>
      </c>
      <c r="D932" s="67">
        <v>12.94</v>
      </c>
      <c r="E932" s="112">
        <f>I932*'IM CALIBRATION'!$Q$17</f>
        <v>6629.1359146125142</v>
      </c>
      <c r="F932" s="111">
        <f>(H932*'IM CALIBRATION'!$Q$32+'IM CALIBRATION'!$Q$33)*ABS(B932)*(1/'CCS figures 3b table 1 9a'!C932+1/'IM CALIBRATION'!$D$5)^0.5</f>
        <v>6682.2129461757595</v>
      </c>
      <c r="G932" t="s">
        <v>28</v>
      </c>
      <c r="H932" s="56">
        <f>D932-0.001*'IM CALIBRATION'!$D$4*A932^0.5</f>
        <v>12.800738256509549</v>
      </c>
      <c r="I932" s="56">
        <f>H932^'IM CALIBRATION'!$Q$15*ABS(B932)*(1/'CCS figures 3b table 1 9a'!C932+1/'IM CALIBRATION'!$D$5)^0.5</f>
        <v>11.730555008009976</v>
      </c>
    </row>
    <row r="933" spans="1:9">
      <c r="A933" s="113">
        <v>7868</v>
      </c>
      <c r="B933" s="67">
        <v>24</v>
      </c>
      <c r="C933" s="67">
        <v>184000</v>
      </c>
      <c r="D933" s="67">
        <v>13.122</v>
      </c>
      <c r="E933" s="112">
        <f>I933*'IM CALIBRATION'!$Q$17</f>
        <v>6664.1072790402068</v>
      </c>
      <c r="F933" s="111">
        <f>(H933*'IM CALIBRATION'!$Q$32+'IM CALIBRATION'!$Q$33)*ABS(B933)*(1/'CCS figures 3b table 1 9a'!C933+1/'IM CALIBRATION'!$D$5)^0.5</f>
        <v>6710.4074769547997</v>
      </c>
      <c r="G933" t="s">
        <v>28</v>
      </c>
      <c r="H933" s="56">
        <f>D933-0.001*'IM CALIBRATION'!$D$4*A933^0.5</f>
        <v>12.982738256509549</v>
      </c>
      <c r="I933" s="56">
        <f>H933^'IM CALIBRATION'!$Q$15*ABS(B933)*(1/'CCS figures 3b table 1 9a'!C933+1/'IM CALIBRATION'!$D$5)^0.5</f>
        <v>11.792438414747789</v>
      </c>
    </row>
    <row r="934" spans="1:9">
      <c r="A934" s="113">
        <v>7868</v>
      </c>
      <c r="B934" s="67">
        <v>24</v>
      </c>
      <c r="C934" s="67">
        <v>184000</v>
      </c>
      <c r="D934" s="67">
        <v>13.304</v>
      </c>
      <c r="E934" s="112">
        <f>I934*'IM CALIBRATION'!$Q$17</f>
        <v>6698.7724389415498</v>
      </c>
      <c r="F934" s="111">
        <f>(H934*'IM CALIBRATION'!$Q$32+'IM CALIBRATION'!$Q$33)*ABS(B934)*(1/'CCS figures 3b table 1 9a'!C934+1/'IM CALIBRATION'!$D$5)^0.5</f>
        <v>6738.6020077338389</v>
      </c>
      <c r="G934" t="s">
        <v>28</v>
      </c>
      <c r="H934" s="56">
        <f>D934-0.001*'IM CALIBRATION'!$D$4*A934^0.5</f>
        <v>13.164738256509549</v>
      </c>
      <c r="I934" s="56">
        <f>H934^'IM CALIBRATION'!$Q$15*ABS(B934)*(1/'CCS figures 3b table 1 9a'!C934+1/'IM CALIBRATION'!$D$5)^0.5</f>
        <v>11.853779978764875</v>
      </c>
    </row>
    <row r="935" spans="1:9">
      <c r="A935" s="113">
        <v>7868</v>
      </c>
      <c r="B935" s="67">
        <v>24</v>
      </c>
      <c r="C935" s="67">
        <v>184000</v>
      </c>
      <c r="D935" s="67">
        <v>13.486000000000001</v>
      </c>
      <c r="E935" s="112">
        <f>I935*'IM CALIBRATION'!$Q$17</f>
        <v>6733.1382537374811</v>
      </c>
      <c r="F935" s="111">
        <f>(H935*'IM CALIBRATION'!$Q$32+'IM CALIBRATION'!$Q$33)*ABS(B935)*(1/'CCS figures 3b table 1 9a'!C935+1/'IM CALIBRATION'!$D$5)^0.5</f>
        <v>6766.7965385128773</v>
      </c>
      <c r="G935" t="s">
        <v>28</v>
      </c>
      <c r="H935" s="56">
        <f>D935-0.001*'IM CALIBRATION'!$D$4*A935^0.5</f>
        <v>13.34673825650955</v>
      </c>
      <c r="I935" s="56">
        <f>H935^'IM CALIBRATION'!$Q$15*ABS(B935)*(1/'CCS figures 3b table 1 9a'!C935+1/'IM CALIBRATION'!$D$5)^0.5</f>
        <v>11.914591838115976</v>
      </c>
    </row>
    <row r="936" spans="1:9">
      <c r="A936" s="113">
        <v>7868</v>
      </c>
      <c r="B936" s="67">
        <v>24</v>
      </c>
      <c r="C936" s="67">
        <v>184000</v>
      </c>
      <c r="D936" s="67">
        <v>13.669</v>
      </c>
      <c r="E936" s="112">
        <f>I936*'IM CALIBRATION'!$Q$17</f>
        <v>6767.3977561404054</v>
      </c>
      <c r="F936" s="111">
        <f>(H936*'IM CALIBRATION'!$Q$32+'IM CALIBRATION'!$Q$33)*ABS(B936)*(1/'CCS figures 3b table 1 9a'!C936+1/'IM CALIBRATION'!$D$5)^0.5</f>
        <v>6795.1459842961967</v>
      </c>
      <c r="G936" t="s">
        <v>28</v>
      </c>
      <c r="H936" s="56">
        <f>D936-0.001*'IM CALIBRATION'!$D$4*A936^0.5</f>
        <v>13.52973825650955</v>
      </c>
      <c r="I936" s="56">
        <f>H936^'IM CALIBRATION'!$Q$15*ABS(B936)*(1/'CCS figures 3b table 1 9a'!C936+1/'IM CALIBRATION'!$D$5)^0.5</f>
        <v>11.975215572892434</v>
      </c>
    </row>
    <row r="937" spans="1:9">
      <c r="A937" s="113">
        <v>7868</v>
      </c>
      <c r="B937" s="67">
        <v>24</v>
      </c>
      <c r="C937" s="67">
        <v>184000</v>
      </c>
      <c r="D937" s="67">
        <v>13.851000000000001</v>
      </c>
      <c r="E937" s="112">
        <f>I937*'IM CALIBRATION'!$Q$17</f>
        <v>6801.1829358584391</v>
      </c>
      <c r="F937" s="111">
        <f>(H937*'IM CALIBRATION'!$Q$32+'IM CALIBRATION'!$Q$33)*ABS(B937)*(1/'CCS figures 3b table 1 9a'!C937+1/'IM CALIBRATION'!$D$5)^0.5</f>
        <v>6823.3405150752369</v>
      </c>
      <c r="G937" t="s">
        <v>28</v>
      </c>
      <c r="H937" s="56">
        <f>D937-0.001*'IM CALIBRATION'!$D$4*A937^0.5</f>
        <v>13.71173825650955</v>
      </c>
      <c r="I937" s="56">
        <f>H937^'IM CALIBRATION'!$Q$15*ABS(B937)*(1/'CCS figures 3b table 1 9a'!C937+1/'IM CALIBRATION'!$D$5)^0.5</f>
        <v>12.034999972283657</v>
      </c>
    </row>
    <row r="938" spans="1:9">
      <c r="A938" s="113">
        <v>7868</v>
      </c>
      <c r="B938" s="67">
        <v>24</v>
      </c>
      <c r="C938" s="67">
        <v>184000</v>
      </c>
      <c r="D938" s="67">
        <v>14.032999999999999</v>
      </c>
      <c r="E938" s="112">
        <f>I938*'IM CALIBRATION'!$Q$17</f>
        <v>6834.6879604918049</v>
      </c>
      <c r="F938" s="111">
        <f>(H938*'IM CALIBRATION'!$Q$32+'IM CALIBRATION'!$Q$33)*ABS(B938)*(1/'CCS figures 3b table 1 9a'!C938+1/'IM CALIBRATION'!$D$5)^0.5</f>
        <v>6851.5350458542744</v>
      </c>
      <c r="G938" t="s">
        <v>28</v>
      </c>
      <c r="H938" s="56">
        <f>D938-0.001*'IM CALIBRATION'!$D$4*A938^0.5</f>
        <v>13.893738256509549</v>
      </c>
      <c r="I938" s="56">
        <f>H938^'IM CALIBRATION'!$Q$15*ABS(B938)*(1/'CCS figures 3b table 1 9a'!C938+1/'IM CALIBRATION'!$D$5)^0.5</f>
        <v>12.094288624616169</v>
      </c>
    </row>
    <row r="939" spans="1:9">
      <c r="A939" s="113">
        <v>7868</v>
      </c>
      <c r="B939" s="67">
        <v>24</v>
      </c>
      <c r="C939" s="67">
        <v>184000</v>
      </c>
      <c r="D939" s="67">
        <v>14.215</v>
      </c>
      <c r="E939" s="112">
        <f>I939*'IM CALIBRATION'!$Q$17</f>
        <v>6867.9187779357298</v>
      </c>
      <c r="F939" s="111">
        <f>(H939*'IM CALIBRATION'!$Q$32+'IM CALIBRATION'!$Q$33)*ABS(B939)*(1/'CCS figures 3b table 1 9a'!C939+1/'IM CALIBRATION'!$D$5)^0.5</f>
        <v>6879.7295766333145</v>
      </c>
      <c r="G939" t="s">
        <v>28</v>
      </c>
      <c r="H939" s="56">
        <f>D939-0.001*'IM CALIBRATION'!$D$4*A939^0.5</f>
        <v>14.075738256509549</v>
      </c>
      <c r="I939" s="56">
        <f>H939^'IM CALIBRATION'!$Q$15*ABS(B939)*(1/'CCS figures 3b table 1 9a'!C939+1/'IM CALIBRATION'!$D$5)^0.5</f>
        <v>12.153092054958853</v>
      </c>
    </row>
    <row r="940" spans="1:9">
      <c r="A940" s="113">
        <v>7868</v>
      </c>
      <c r="B940" s="67">
        <v>24</v>
      </c>
      <c r="C940" s="67">
        <v>184000</v>
      </c>
      <c r="D940" s="67">
        <v>14.398</v>
      </c>
      <c r="E940" s="112">
        <f>I940*'IM CALIBRATION'!$Q$17</f>
        <v>6901.061515442706</v>
      </c>
      <c r="F940" s="111">
        <f>(H940*'IM CALIBRATION'!$Q$32+'IM CALIBRATION'!$Q$33)*ABS(B940)*(1/'CCS figures 3b table 1 9a'!C940+1/'IM CALIBRATION'!$D$5)^0.5</f>
        <v>6908.079022416634</v>
      </c>
      <c r="G940" t="s">
        <v>28</v>
      </c>
      <c r="H940" s="56">
        <f>D940-0.001*'IM CALIBRATION'!$D$4*A940^0.5</f>
        <v>14.258738256509549</v>
      </c>
      <c r="I940" s="56">
        <f>H940^'IM CALIBRATION'!$Q$15*ABS(B940)*(1/'CCS figures 3b table 1 9a'!C940+1/'IM CALIBRATION'!$D$5)^0.5</f>
        <v>12.211739623880261</v>
      </c>
    </row>
    <row r="941" spans="1:9">
      <c r="A941" s="113">
        <v>7868</v>
      </c>
      <c r="B941" s="67">
        <v>24</v>
      </c>
      <c r="C941" s="67">
        <v>184000</v>
      </c>
      <c r="D941" s="67">
        <v>14.58</v>
      </c>
      <c r="E941" s="112">
        <f>I941*'IM CALIBRATION'!$Q$17</f>
        <v>6933.7595369175251</v>
      </c>
      <c r="F941" s="111">
        <f>(H941*'IM CALIBRATION'!$Q$32+'IM CALIBRATION'!$Q$33)*ABS(B941)*(1/'CCS figures 3b table 1 9a'!C941+1/'IM CALIBRATION'!$D$5)^0.5</f>
        <v>6936.2735531956723</v>
      </c>
      <c r="G941" t="s">
        <v>28</v>
      </c>
      <c r="H941" s="56">
        <f>D941-0.001*'IM CALIBRATION'!$D$4*A941^0.5</f>
        <v>14.440738256509549</v>
      </c>
      <c r="I941" s="56">
        <f>H941^'IM CALIBRATION'!$Q$15*ABS(B941)*(1/'CCS figures 3b table 1 9a'!C941+1/'IM CALIBRATION'!$D$5)^0.5</f>
        <v>12.269600247723854</v>
      </c>
    </row>
    <row r="942" spans="1:9">
      <c r="A942" s="113">
        <v>7868</v>
      </c>
      <c r="B942" s="67">
        <v>24</v>
      </c>
      <c r="C942" s="67">
        <v>184000</v>
      </c>
      <c r="D942" s="67">
        <v>14.762</v>
      </c>
      <c r="E942" s="112">
        <f>I942*'IM CALIBRATION'!$Q$17</f>
        <v>6966.2000529680899</v>
      </c>
      <c r="F942" s="111">
        <f>(H942*'IM CALIBRATION'!$Q$32+'IM CALIBRATION'!$Q$33)*ABS(B942)*(1/'CCS figures 3b table 1 9a'!C942+1/'IM CALIBRATION'!$D$5)^0.5</f>
        <v>6964.4680839747116</v>
      </c>
      <c r="G942" t="s">
        <v>28</v>
      </c>
      <c r="H942" s="56">
        <f>D942-0.001*'IM CALIBRATION'!$D$4*A942^0.5</f>
        <v>14.62273825650955</v>
      </c>
      <c r="I942" s="56">
        <f>H942^'IM CALIBRATION'!$Q$15*ABS(B942)*(1/'CCS figures 3b table 1 9a'!C942+1/'IM CALIBRATION'!$D$5)^0.5</f>
        <v>12.327005204104452</v>
      </c>
    </row>
    <row r="943" spans="1:9">
      <c r="A943" s="113">
        <v>7868</v>
      </c>
      <c r="B943" s="67">
        <v>24</v>
      </c>
      <c r="C943" s="67">
        <v>184000</v>
      </c>
      <c r="D943" s="67">
        <v>14.944000000000001</v>
      </c>
      <c r="E943" s="112">
        <f>I943*'IM CALIBRATION'!$Q$17</f>
        <v>6998.3882591022639</v>
      </c>
      <c r="F943" s="111">
        <f>(H943*'IM CALIBRATION'!$Q$32+'IM CALIBRATION'!$Q$33)*ABS(B943)*(1/'CCS figures 3b table 1 9a'!C943+1/'IM CALIBRATION'!$D$5)^0.5</f>
        <v>6992.6626147537499</v>
      </c>
      <c r="G943" t="s">
        <v>28</v>
      </c>
      <c r="H943" s="56">
        <f>D943-0.001*'IM CALIBRATION'!$D$4*A943^0.5</f>
        <v>14.80473825650955</v>
      </c>
      <c r="I943" s="56">
        <f>H943^'IM CALIBRATION'!$Q$15*ABS(B943)*(1/'CCS figures 3b table 1 9a'!C943+1/'IM CALIBRATION'!$D$5)^0.5</f>
        <v>12.38396368670756</v>
      </c>
    </row>
    <row r="944" spans="1:9">
      <c r="A944" s="113">
        <v>7868</v>
      </c>
      <c r="B944" s="67">
        <v>24</v>
      </c>
      <c r="C944" s="67">
        <v>184000</v>
      </c>
      <c r="D944" s="67">
        <v>15.127000000000001</v>
      </c>
      <c r="E944" s="112">
        <f>I944*'IM CALIBRATION'!$Q$17</f>
        <v>7030.5040092243235</v>
      </c>
      <c r="F944" s="111">
        <f>(H944*'IM CALIBRATION'!$Q$32+'IM CALIBRATION'!$Q$33)*ABS(B944)*(1/'CCS figures 3b table 1 9a'!C944+1/'IM CALIBRATION'!$D$5)^0.5</f>
        <v>7021.0120605370703</v>
      </c>
      <c r="G944" t="s">
        <v>28</v>
      </c>
      <c r="H944" s="56">
        <f>D944-0.001*'IM CALIBRATION'!$D$4*A944^0.5</f>
        <v>14.98773825650955</v>
      </c>
      <c r="I944" s="56">
        <f>H944^'IM CALIBRATION'!$Q$15*ABS(B944)*(1/'CCS figures 3b table 1 9a'!C944+1/'IM CALIBRATION'!$D$5)^0.5</f>
        <v>12.440793955129102</v>
      </c>
    </row>
    <row r="945" spans="1:9">
      <c r="A945" s="113">
        <v>7868</v>
      </c>
      <c r="B945" s="67">
        <v>24</v>
      </c>
      <c r="C945" s="67">
        <v>184000</v>
      </c>
      <c r="D945" s="67">
        <v>15.308999999999999</v>
      </c>
      <c r="E945" s="112">
        <f>I945*'IM CALIBRATION'!$Q$17</f>
        <v>7062.2012019166132</v>
      </c>
      <c r="F945" s="111">
        <f>(H945*'IM CALIBRATION'!$Q$32+'IM CALIBRATION'!$Q$33)*ABS(B945)*(1/'CCS figures 3b table 1 9a'!C945+1/'IM CALIBRATION'!$D$5)^0.5</f>
        <v>7049.2065913161077</v>
      </c>
      <c r="G945" t="s">
        <v>28</v>
      </c>
      <c r="H945" s="56">
        <f>D945-0.001*'IM CALIBRATION'!$D$4*A945^0.5</f>
        <v>15.169738256509548</v>
      </c>
      <c r="I945" s="56">
        <f>H945^'IM CALIBRATION'!$Q$15*ABS(B945)*(1/'CCS figures 3b table 1 9a'!C945+1/'IM CALIBRATION'!$D$5)^0.5</f>
        <v>12.496883567299641</v>
      </c>
    </row>
    <row r="946" spans="1:9">
      <c r="A946" s="113">
        <v>7868</v>
      </c>
      <c r="B946" s="67">
        <v>24</v>
      </c>
      <c r="C946" s="67">
        <v>184000</v>
      </c>
      <c r="D946" s="67">
        <v>15.491</v>
      </c>
      <c r="E946" s="112">
        <f>I946*'IM CALIBRATION'!$Q$17</f>
        <v>7093.660722618074</v>
      </c>
      <c r="F946" s="111">
        <f>(H946*'IM CALIBRATION'!$Q$32+'IM CALIBRATION'!$Q$33)*ABS(B946)*(1/'CCS figures 3b table 1 9a'!C946+1/'IM CALIBRATION'!$D$5)^0.5</f>
        <v>7077.4011220951479</v>
      </c>
      <c r="G946" t="s">
        <v>28</v>
      </c>
      <c r="H946" s="56">
        <f>D946-0.001*'IM CALIBRATION'!$D$4*A946^0.5</f>
        <v>15.351738256509549</v>
      </c>
      <c r="I946" s="56">
        <f>H946^'IM CALIBRATION'!$Q$15*ABS(B946)*(1/'CCS figures 3b table 1 9a'!C946+1/'IM CALIBRATION'!$D$5)^0.5</f>
        <v>12.552552608162213</v>
      </c>
    </row>
    <row r="947" spans="1:9">
      <c r="A947" s="113">
        <v>7868</v>
      </c>
      <c r="B947" s="67">
        <v>24</v>
      </c>
      <c r="C947" s="67">
        <v>184000</v>
      </c>
      <c r="D947" s="67">
        <v>15.673999999999999</v>
      </c>
      <c r="E947" s="112">
        <f>I947*'IM CALIBRATION'!$Q$17</f>
        <v>7125.0580778289041</v>
      </c>
      <c r="F947" s="111">
        <f>(H947*'IM CALIBRATION'!$Q$32+'IM CALIBRATION'!$Q$33)*ABS(B947)*(1/'CCS figures 3b table 1 9a'!C947+1/'IM CALIBRATION'!$D$5)^0.5</f>
        <v>7105.7505678784673</v>
      </c>
      <c r="G947" t="s">
        <v>28</v>
      </c>
      <c r="H947" s="56">
        <f>D947-0.001*'IM CALIBRATION'!$D$4*A947^0.5</f>
        <v>15.534738256509549</v>
      </c>
      <c r="I947" s="56">
        <f>H947^'IM CALIBRATION'!$Q$15*ABS(B947)*(1/'CCS figures 3b table 1 9a'!C947+1/'IM CALIBRATION'!$D$5)^0.5</f>
        <v>12.608111644385142</v>
      </c>
    </row>
    <row r="948" spans="1:9">
      <c r="A948" s="113">
        <v>7868</v>
      </c>
      <c r="B948" s="67">
        <v>24</v>
      </c>
      <c r="C948" s="67">
        <v>184000</v>
      </c>
      <c r="D948" s="67">
        <v>15.856</v>
      </c>
      <c r="E948" s="112">
        <f>I948*'IM CALIBRATION'!$Q$17</f>
        <v>7156.054575308126</v>
      </c>
      <c r="F948" s="111">
        <f>(H948*'IM CALIBRATION'!$Q$32+'IM CALIBRATION'!$Q$33)*ABS(B948)*(1/'CCS figures 3b table 1 9a'!C948+1/'IM CALIBRATION'!$D$5)^0.5</f>
        <v>7133.9450986575066</v>
      </c>
      <c r="G948" t="s">
        <v>28</v>
      </c>
      <c r="H948" s="56">
        <f>D948-0.001*'IM CALIBRATION'!$D$4*A948^0.5</f>
        <v>15.716738256509549</v>
      </c>
      <c r="I948" s="56">
        <f>H948^'IM CALIBRATION'!$Q$15*ABS(B948)*(1/'CCS figures 3b table 1 9a'!C948+1/'IM CALIBRATION'!$D$5)^0.5</f>
        <v>12.662961344771306</v>
      </c>
    </row>
    <row r="949" spans="1:9">
      <c r="A949" s="113">
        <v>7868</v>
      </c>
      <c r="B949" s="67">
        <v>24</v>
      </c>
      <c r="C949" s="67">
        <v>184000</v>
      </c>
      <c r="D949" s="67">
        <v>16.038</v>
      </c>
      <c r="E949" s="112">
        <f>I949*'IM CALIBRATION'!$Q$17</f>
        <v>7186.8267148845671</v>
      </c>
      <c r="F949" s="111">
        <f>(H949*'IM CALIBRATION'!$Q$32+'IM CALIBRATION'!$Q$33)*ABS(B949)*(1/'CCS figures 3b table 1 9a'!C949+1/'IM CALIBRATION'!$D$5)^0.5</f>
        <v>7162.139629436545</v>
      </c>
      <c r="G949" t="s">
        <v>28</v>
      </c>
      <c r="H949" s="56">
        <f>D949-0.001*'IM CALIBRATION'!$D$4*A949^0.5</f>
        <v>15.898738256509549</v>
      </c>
      <c r="I949" s="56">
        <f>H949^'IM CALIBRATION'!$Q$15*ABS(B949)*(1/'CCS figures 3b table 1 9a'!C949+1/'IM CALIBRATION'!$D$5)^0.5</f>
        <v>12.717414033728838</v>
      </c>
    </row>
    <row r="950" spans="1:9">
      <c r="A950" s="113">
        <v>7868</v>
      </c>
      <c r="B950" s="67">
        <v>24</v>
      </c>
      <c r="C950" s="67">
        <v>184000</v>
      </c>
      <c r="D950" s="67">
        <v>16.22</v>
      </c>
      <c r="E950" s="112">
        <f>I950*'IM CALIBRATION'!$Q$17</f>
        <v>7217.3786612367267</v>
      </c>
      <c r="F950" s="111">
        <f>(H950*'IM CALIBRATION'!$Q$32+'IM CALIBRATION'!$Q$33)*ABS(B950)*(1/'CCS figures 3b table 1 9a'!C950+1/'IM CALIBRATION'!$D$5)^0.5</f>
        <v>7190.3341602155851</v>
      </c>
      <c r="G950" t="s">
        <v>28</v>
      </c>
      <c r="H950" s="56">
        <f>D950-0.001*'IM CALIBRATION'!$D$4*A950^0.5</f>
        <v>16.080738256509548</v>
      </c>
      <c r="I950" s="56">
        <f>H950^'IM CALIBRATION'!$Q$15*ABS(B950)*(1/'CCS figures 3b table 1 9a'!C950+1/'IM CALIBRATION'!$D$5)^0.5</f>
        <v>12.771477080844191</v>
      </c>
    </row>
    <row r="951" spans="1:9">
      <c r="A951" s="113">
        <v>7868</v>
      </c>
      <c r="B951" s="67">
        <v>24</v>
      </c>
      <c r="C951" s="67">
        <v>184000</v>
      </c>
      <c r="D951" s="67">
        <v>16.402999999999999</v>
      </c>
      <c r="E951" s="112">
        <f>I951*'IM CALIBRATION'!$Q$17</f>
        <v>7247.8805460345066</v>
      </c>
      <c r="F951" s="111">
        <f>(H951*'IM CALIBRATION'!$Q$32+'IM CALIBRATION'!$Q$33)*ABS(B951)*(1/'CCS figures 3b table 1 9a'!C951+1/'IM CALIBRATION'!$D$5)^0.5</f>
        <v>7218.6836059989046</v>
      </c>
      <c r="G951" t="s">
        <v>28</v>
      </c>
      <c r="H951" s="56">
        <f>D951-0.001*'IM CALIBRATION'!$D$4*A951^0.5</f>
        <v>16.263738256509548</v>
      </c>
      <c r="I951" s="56">
        <f>H951^'IM CALIBRATION'!$Q$15*ABS(B951)*(1/'CCS figures 3b table 1 9a'!C951+1/'IM CALIBRATION'!$D$5)^0.5</f>
        <v>12.825451541781044</v>
      </c>
    </row>
    <row r="952" spans="1:9">
      <c r="A952" s="113">
        <v>7868</v>
      </c>
      <c r="B952" s="67">
        <v>24</v>
      </c>
      <c r="C952" s="67">
        <v>184000</v>
      </c>
      <c r="D952" s="67">
        <v>16.585000000000001</v>
      </c>
      <c r="E952" s="112">
        <f>I952*'IM CALIBRATION'!$Q$17</f>
        <v>7278.0029558649312</v>
      </c>
      <c r="F952" s="111">
        <f>(H952*'IM CALIBRATION'!$Q$32+'IM CALIBRATION'!$Q$33)*ABS(B952)*(1/'CCS figures 3b table 1 9a'!C952+1/'IM CALIBRATION'!$D$5)^0.5</f>
        <v>7246.8781367779429</v>
      </c>
      <c r="G952" t="s">
        <v>28</v>
      </c>
      <c r="H952" s="56">
        <f>D952-0.001*'IM CALIBRATION'!$D$4*A952^0.5</f>
        <v>16.44573825650955</v>
      </c>
      <c r="I952" s="56">
        <f>H952^'IM CALIBRATION'!$Q$15*ABS(B952)*(1/'CCS figures 3b table 1 9a'!C952+1/'IM CALIBRATION'!$D$5)^0.5</f>
        <v>12.878754504646947</v>
      </c>
    </row>
    <row r="953" spans="1:9">
      <c r="A953" s="113">
        <v>7868</v>
      </c>
      <c r="B953" s="67">
        <v>24</v>
      </c>
      <c r="C953" s="67">
        <v>184000</v>
      </c>
      <c r="D953" s="67">
        <v>16.766999999999999</v>
      </c>
      <c r="E953" s="112">
        <f>I953*'IM CALIBRATION'!$Q$17</f>
        <v>7307.9169663983221</v>
      </c>
      <c r="F953" s="111">
        <f>(H953*'IM CALIBRATION'!$Q$32+'IM CALIBRATION'!$Q$33)*ABS(B953)*(1/'CCS figures 3b table 1 9a'!C953+1/'IM CALIBRATION'!$D$5)^0.5</f>
        <v>7275.0726675569822</v>
      </c>
      <c r="G953" t="s">
        <v>28</v>
      </c>
      <c r="H953" s="56">
        <f>D953-0.001*'IM CALIBRATION'!$D$4*A953^0.5</f>
        <v>16.627738256509549</v>
      </c>
      <c r="I953" s="56">
        <f>H953^'IM CALIBRATION'!$Q$15*ABS(B953)*(1/'CCS figures 3b table 1 9a'!C953+1/'IM CALIBRATION'!$D$5)^0.5</f>
        <v>12.9316886955569</v>
      </c>
    </row>
    <row r="954" spans="1:9">
      <c r="A954" s="113">
        <v>7868</v>
      </c>
      <c r="B954" s="67">
        <v>24</v>
      </c>
      <c r="C954" s="67">
        <v>184000</v>
      </c>
      <c r="D954" s="67">
        <v>16.949000000000002</v>
      </c>
      <c r="E954" s="112">
        <f>I954*'IM CALIBRATION'!$Q$17</f>
        <v>7337.6262770449221</v>
      </c>
      <c r="F954" s="111">
        <f>(H954*'IM CALIBRATION'!$Q$32+'IM CALIBRATION'!$Q$33)*ABS(B954)*(1/'CCS figures 3b table 1 9a'!C954+1/'IM CALIBRATION'!$D$5)^0.5</f>
        <v>7303.2671983360206</v>
      </c>
      <c r="G954" t="s">
        <v>28</v>
      </c>
      <c r="H954" s="56">
        <f>D954-0.001*'IM CALIBRATION'!$D$4*A954^0.5</f>
        <v>16.809738256509551</v>
      </c>
      <c r="I954" s="56">
        <f>H954^'IM CALIBRATION'!$Q$15*ABS(B954)*(1/'CCS figures 3b table 1 9a'!C954+1/'IM CALIBRATION'!$D$5)^0.5</f>
        <v>12.984260660784193</v>
      </c>
    </row>
    <row r="955" spans="1:9">
      <c r="A955" s="113">
        <v>7868</v>
      </c>
      <c r="B955" s="67">
        <v>24</v>
      </c>
      <c r="C955" s="67">
        <v>184000</v>
      </c>
      <c r="D955" s="67">
        <v>17.132000000000001</v>
      </c>
      <c r="E955" s="112">
        <f>I955*'IM CALIBRATION'!$Q$17</f>
        <v>7367.2960663023059</v>
      </c>
      <c r="F955" s="111">
        <f>(H955*'IM CALIBRATION'!$Q$32+'IM CALIBRATION'!$Q$33)*ABS(B955)*(1/'CCS figures 3b table 1 9a'!C955+1/'IM CALIBRATION'!$D$5)^0.5</f>
        <v>7331.61664411934</v>
      </c>
      <c r="G955" t="s">
        <v>28</v>
      </c>
      <c r="H955" s="56">
        <f>D955-0.001*'IM CALIBRATION'!$D$4*A955^0.5</f>
        <v>16.992738256509551</v>
      </c>
      <c r="I955" s="56">
        <f>H955^'IM CALIBRATION'!$Q$15*ABS(B955)*(1/'CCS figures 3b table 1 9a'!C955+1/'IM CALIBRATION'!$D$5)^0.5</f>
        <v>13.036762691130654</v>
      </c>
    </row>
    <row r="956" spans="1:9">
      <c r="A956" s="113">
        <v>7868</v>
      </c>
      <c r="B956" s="67">
        <v>24</v>
      </c>
      <c r="C956" s="67">
        <v>184000</v>
      </c>
      <c r="D956" s="67">
        <v>17.314</v>
      </c>
      <c r="E956" s="112">
        <f>I956*'IM CALIBRATION'!$Q$17</f>
        <v>7396.6055836288806</v>
      </c>
      <c r="F956" s="111">
        <f>(H956*'IM CALIBRATION'!$Q$32+'IM CALIBRATION'!$Q$33)*ABS(B956)*(1/'CCS figures 3b table 1 9a'!C956+1/'IM CALIBRATION'!$D$5)^0.5</f>
        <v>7359.8111748983792</v>
      </c>
      <c r="G956" t="s">
        <v>28</v>
      </c>
      <c r="H956" s="56">
        <f>D956-0.001*'IM CALIBRATION'!$D$4*A956^0.5</f>
        <v>17.174738256509549</v>
      </c>
      <c r="I956" s="56">
        <f>H956^'IM CALIBRATION'!$Q$15*ABS(B956)*(1/'CCS figures 3b table 1 9a'!C956+1/'IM CALIBRATION'!$D$5)^0.5</f>
        <v>13.088627204045487</v>
      </c>
    </row>
    <row r="957" spans="1:9">
      <c r="A957" s="113">
        <v>7868</v>
      </c>
      <c r="B957" s="67">
        <v>24</v>
      </c>
      <c r="C957" s="67">
        <v>184000</v>
      </c>
      <c r="D957" s="67">
        <v>17.495999999999999</v>
      </c>
      <c r="E957" s="112">
        <f>I957*'IM CALIBRATION'!$Q$17</f>
        <v>7425.7209044538613</v>
      </c>
      <c r="F957" s="111">
        <f>(H957*'IM CALIBRATION'!$Q$32+'IM CALIBRATION'!$Q$33)*ABS(B957)*(1/'CCS figures 3b table 1 9a'!C957+1/'IM CALIBRATION'!$D$5)^0.5</f>
        <v>7388.0057056774176</v>
      </c>
      <c r="G957" t="s">
        <v>28</v>
      </c>
      <c r="H957" s="56">
        <f>D957-0.001*'IM CALIBRATION'!$D$4*A957^0.5</f>
        <v>17.356738256509548</v>
      </c>
      <c r="I957" s="56">
        <f>H957^'IM CALIBRATION'!$Q$15*ABS(B957)*(1/'CCS figures 3b table 1 9a'!C957+1/'IM CALIBRATION'!$D$5)^0.5</f>
        <v>13.140148077491519</v>
      </c>
    </row>
    <row r="958" spans="1:9">
      <c r="A958" s="113">
        <v>7868</v>
      </c>
      <c r="B958" s="67">
        <v>24</v>
      </c>
      <c r="C958" s="67">
        <v>184000</v>
      </c>
      <c r="D958" s="67">
        <v>17.678000000000001</v>
      </c>
      <c r="E958" s="112">
        <f>I958*'IM CALIBRATION'!$Q$17</f>
        <v>7454.6453317412097</v>
      </c>
      <c r="F958" s="111">
        <f>(H958*'IM CALIBRATION'!$Q$32+'IM CALIBRATION'!$Q$33)*ABS(B958)*(1/'CCS figures 3b table 1 9a'!C958+1/'IM CALIBRATION'!$D$5)^0.5</f>
        <v>7416.2002364564569</v>
      </c>
      <c r="G958" t="s">
        <v>28</v>
      </c>
      <c r="H958" s="56">
        <f>D958-0.001*'IM CALIBRATION'!$D$4*A958^0.5</f>
        <v>17.53873825650955</v>
      </c>
      <c r="I958" s="56">
        <f>H958^'IM CALIBRATION'!$Q$15*ABS(B958)*(1/'CCS figures 3b table 1 9a'!C958+1/'IM CALIBRATION'!$D$5)^0.5</f>
        <v>13.19133115621246</v>
      </c>
    </row>
    <row r="959" spans="1:9">
      <c r="A959" s="113">
        <v>7868</v>
      </c>
      <c r="B959" s="67">
        <v>24</v>
      </c>
      <c r="C959" s="67">
        <v>184000</v>
      </c>
      <c r="D959" s="67">
        <v>17.861000000000001</v>
      </c>
      <c r="E959" s="112">
        <f>I959*'IM CALIBRATION'!$Q$17</f>
        <v>7483.5394602804627</v>
      </c>
      <c r="F959" s="111">
        <f>(H959*'IM CALIBRATION'!$Q$32+'IM CALIBRATION'!$Q$33)*ABS(B959)*(1/'CCS figures 3b table 1 9a'!C959+1/'IM CALIBRATION'!$D$5)^0.5</f>
        <v>7444.5496822397772</v>
      </c>
      <c r="G959" t="s">
        <v>28</v>
      </c>
      <c r="H959" s="56">
        <f>D959-0.001*'IM CALIBRATION'!$D$4*A959^0.5</f>
        <v>17.72173825650955</v>
      </c>
      <c r="I959" s="56">
        <f>H959^'IM CALIBRATION'!$Q$15*ABS(B959)*(1/'CCS figures 3b table 1 9a'!C959+1/'IM CALIBRATION'!$D$5)^0.5</f>
        <v>13.24246061993202</v>
      </c>
    </row>
    <row r="960" spans="1:9">
      <c r="A960" s="113">
        <v>7868</v>
      </c>
      <c r="B960" s="67">
        <v>24</v>
      </c>
      <c r="C960" s="67">
        <v>184000</v>
      </c>
      <c r="D960" s="67">
        <v>18.042999999999999</v>
      </c>
      <c r="E960" s="112">
        <f>I960*'IM CALIBRATION'!$Q$17</f>
        <v>7512.0906481178663</v>
      </c>
      <c r="F960" s="111">
        <f>(H960*'IM CALIBRATION'!$Q$32+'IM CALIBRATION'!$Q$33)*ABS(B960)*(1/'CCS figures 3b table 1 9a'!C960+1/'IM CALIBRATION'!$D$5)^0.5</f>
        <v>7472.7442130188174</v>
      </c>
      <c r="G960" t="s">
        <v>28</v>
      </c>
      <c r="H960" s="56">
        <f>D960-0.001*'IM CALIBRATION'!$D$4*A960^0.5</f>
        <v>17.903738256509548</v>
      </c>
      <c r="I960" s="56">
        <f>H960^'IM CALIBRATION'!$Q$15*ABS(B960)*(1/'CCS figures 3b table 1 9a'!C960+1/'IM CALIBRATION'!$D$5)^0.5</f>
        <v>13.292983234611322</v>
      </c>
    </row>
    <row r="961" spans="1:9">
      <c r="A961" s="113">
        <v>7868</v>
      </c>
      <c r="B961" s="67">
        <v>24</v>
      </c>
      <c r="C961" s="67">
        <v>184000</v>
      </c>
      <c r="D961" s="67">
        <v>18.225000000000001</v>
      </c>
      <c r="E961" s="112">
        <f>I961*'IM CALIBRATION'!$Q$17</f>
        <v>7540.460342408157</v>
      </c>
      <c r="F961" s="111">
        <f>(H961*'IM CALIBRATION'!$Q$32+'IM CALIBRATION'!$Q$33)*ABS(B961)*(1/'CCS figures 3b table 1 9a'!C961+1/'IM CALIBRATION'!$D$5)^0.5</f>
        <v>7500.9387437978548</v>
      </c>
      <c r="G961" t="s">
        <v>28</v>
      </c>
      <c r="H961" s="56">
        <f>D961-0.001*'IM CALIBRATION'!$D$4*A961^0.5</f>
        <v>18.085738256509551</v>
      </c>
      <c r="I961" s="56">
        <f>H961^'IM CALIBRATION'!$Q$15*ABS(B961)*(1/'CCS figures 3b table 1 9a'!C961+1/'IM CALIBRATION'!$D$5)^0.5</f>
        <v>13.343184688272743</v>
      </c>
    </row>
    <row r="962" spans="1:9">
      <c r="A962" s="113">
        <v>7868</v>
      </c>
      <c r="B962" s="67">
        <v>24</v>
      </c>
      <c r="C962" s="67">
        <v>184000</v>
      </c>
      <c r="D962" s="67">
        <v>18.407</v>
      </c>
      <c r="E962" s="112">
        <f>I962*'IM CALIBRATION'!$Q$17</f>
        <v>7568.6515060155325</v>
      </c>
      <c r="F962" s="111">
        <f>(H962*'IM CALIBRATION'!$Q$32+'IM CALIBRATION'!$Q$33)*ABS(B962)*(1/'CCS figures 3b table 1 9a'!C962+1/'IM CALIBRATION'!$D$5)^0.5</f>
        <v>7529.1332745768932</v>
      </c>
      <c r="G962" t="s">
        <v>28</v>
      </c>
      <c r="H962" s="56">
        <f>D962-0.001*'IM CALIBRATION'!$D$4*A962^0.5</f>
        <v>18.267738256509549</v>
      </c>
      <c r="I962" s="56">
        <f>H962^'IM CALIBRATION'!$Q$15*ABS(B962)*(1/'CCS figures 3b table 1 9a'!C962+1/'IM CALIBRATION'!$D$5)^0.5</f>
        <v>13.393070223838121</v>
      </c>
    </row>
    <row r="963" spans="1:9">
      <c r="A963" s="113">
        <v>7868</v>
      </c>
      <c r="B963" s="67">
        <v>24</v>
      </c>
      <c r="C963" s="67">
        <v>184000</v>
      </c>
      <c r="D963" s="67">
        <v>18.59</v>
      </c>
      <c r="E963" s="112">
        <f>I963*'IM CALIBRATION'!$Q$17</f>
        <v>7596.8204759391601</v>
      </c>
      <c r="F963" s="111">
        <f>(H963*'IM CALIBRATION'!$Q$32+'IM CALIBRATION'!$Q$33)*ABS(B963)*(1/'CCS figures 3b table 1 9a'!C963+1/'IM CALIBRATION'!$D$5)^0.5</f>
        <v>7557.4827203602144</v>
      </c>
      <c r="G963" t="s">
        <v>28</v>
      </c>
      <c r="H963" s="56">
        <f>D963-0.001*'IM CALIBRATION'!$D$4*A963^0.5</f>
        <v>18.450738256509549</v>
      </c>
      <c r="I963" s="56">
        <f>H963^'IM CALIBRATION'!$Q$15*ABS(B963)*(1/'CCS figures 3b table 1 9a'!C963+1/'IM CALIBRATION'!$D$5)^0.5</f>
        <v>13.442916486679062</v>
      </c>
    </row>
    <row r="964" spans="1:9">
      <c r="A964" s="113">
        <v>7868</v>
      </c>
      <c r="B964" s="67">
        <v>24</v>
      </c>
      <c r="C964" s="67">
        <v>184000</v>
      </c>
      <c r="D964" s="67">
        <v>18.771999999999998</v>
      </c>
      <c r="E964" s="112">
        <f>I964*'IM CALIBRATION'!$Q$17</f>
        <v>7624.6622182576884</v>
      </c>
      <c r="F964" s="111">
        <f>(H964*'IM CALIBRATION'!$Q$32+'IM CALIBRATION'!$Q$33)*ABS(B964)*(1/'CCS figures 3b table 1 9a'!C964+1/'IM CALIBRATION'!$D$5)^0.5</f>
        <v>7585.6772511392528</v>
      </c>
      <c r="G964" t="s">
        <v>28</v>
      </c>
      <c r="H964" s="56">
        <f>D964-0.001*'IM CALIBRATION'!$D$4*A964^0.5</f>
        <v>18.632738256509548</v>
      </c>
      <c r="I964" s="56">
        <f>H964^'IM CALIBRATION'!$Q$15*ABS(B964)*(1/'CCS figures 3b table 1 9a'!C964+1/'IM CALIBRATION'!$D$5)^0.5</f>
        <v>13.492183705513181</v>
      </c>
    </row>
    <row r="965" spans="1:9">
      <c r="A965" s="113">
        <v>7868</v>
      </c>
      <c r="B965" s="67">
        <v>24</v>
      </c>
      <c r="C965" s="67">
        <v>184000</v>
      </c>
      <c r="D965" s="67">
        <v>18.954000000000001</v>
      </c>
      <c r="E965" s="112">
        <f>I965*'IM CALIBRATION'!$Q$17</f>
        <v>7652.3338803502456</v>
      </c>
      <c r="F965" s="111">
        <f>(H965*'IM CALIBRATION'!$Q$32+'IM CALIBRATION'!$Q$33)*ABS(B965)*(1/'CCS figures 3b table 1 9a'!C965+1/'IM CALIBRATION'!$D$5)^0.5</f>
        <v>7613.8717819182912</v>
      </c>
      <c r="G965" t="s">
        <v>28</v>
      </c>
      <c r="H965" s="56">
        <f>D965-0.001*'IM CALIBRATION'!$D$4*A965^0.5</f>
        <v>18.81473825650955</v>
      </c>
      <c r="I965" s="56">
        <f>H965^'IM CALIBRATION'!$Q$15*ABS(B965)*(1/'CCS figures 3b table 1 9a'!C965+1/'IM CALIBRATION'!$D$5)^0.5</f>
        <v>13.541149959715977</v>
      </c>
    </row>
    <row r="966" spans="1:9">
      <c r="A966" s="113">
        <v>7868</v>
      </c>
      <c r="B966" s="67">
        <v>24</v>
      </c>
      <c r="C966" s="67">
        <v>184000</v>
      </c>
      <c r="D966" s="67">
        <v>19.135999999999999</v>
      </c>
      <c r="E966" s="112">
        <f>I966*'IM CALIBRATION'!$Q$17</f>
        <v>7679.8381314983826</v>
      </c>
      <c r="F966" s="111">
        <f>(H966*'IM CALIBRATION'!$Q$32+'IM CALIBRATION'!$Q$33)*ABS(B966)*(1/'CCS figures 3b table 1 9a'!C966+1/'IM CALIBRATION'!$D$5)^0.5</f>
        <v>7642.0663126973304</v>
      </c>
      <c r="G966" t="s">
        <v>28</v>
      </c>
      <c r="H966" s="56">
        <f>D966-0.001*'IM CALIBRATION'!$D$4*A966^0.5</f>
        <v>18.996738256509548</v>
      </c>
      <c r="I966" s="56">
        <f>H966^'IM CALIBRATION'!$Q$15*ABS(B966)*(1/'CCS figures 3b table 1 9a'!C966+1/'IM CALIBRATION'!$D$5)^0.5</f>
        <v>13.589819972701553</v>
      </c>
    </row>
    <row r="967" spans="1:9">
      <c r="A967" s="113">
        <v>7868</v>
      </c>
      <c r="B967" s="67">
        <v>24</v>
      </c>
      <c r="C967" s="67">
        <v>184000</v>
      </c>
      <c r="D967" s="67">
        <v>19.318999999999999</v>
      </c>
      <c r="E967" s="112">
        <f>I967*'IM CALIBRATION'!$Q$17</f>
        <v>7707.3273401666611</v>
      </c>
      <c r="F967" s="111">
        <f>(H967*'IM CALIBRATION'!$Q$32+'IM CALIBRATION'!$Q$33)*ABS(B967)*(1/'CCS figures 3b table 1 9a'!C967+1/'IM CALIBRATION'!$D$5)^0.5</f>
        <v>7670.4157584806499</v>
      </c>
      <c r="G967" t="s">
        <v>28</v>
      </c>
      <c r="H967" s="56">
        <f>D967-0.001*'IM CALIBRATION'!$D$4*A967^0.5</f>
        <v>19.179738256509548</v>
      </c>
      <c r="I967" s="56">
        <f>H967^'IM CALIBRATION'!$Q$15*ABS(B967)*(1/'CCS figures 3b table 1 9a'!C967+1/'IM CALIBRATION'!$D$5)^0.5</f>
        <v>13.638463367340529</v>
      </c>
    </row>
    <row r="968" spans="1:9">
      <c r="A968" s="113">
        <v>7868</v>
      </c>
      <c r="B968" s="67">
        <v>24</v>
      </c>
      <c r="C968" s="67">
        <v>184000</v>
      </c>
      <c r="D968" s="67">
        <v>19.501000000000001</v>
      </c>
      <c r="E968" s="112">
        <f>I968*'IM CALIBRATION'!$Q$17</f>
        <v>7734.5036269027842</v>
      </c>
      <c r="F968" s="111">
        <f>(H968*'IM CALIBRATION'!$Q$32+'IM CALIBRATION'!$Q$33)*ABS(B968)*(1/'CCS figures 3b table 1 9a'!C968+1/'IM CALIBRATION'!$D$5)^0.5</f>
        <v>7698.6102892596882</v>
      </c>
      <c r="G968" t="s">
        <v>28</v>
      </c>
      <c r="H968" s="56">
        <f>D968-0.001*'IM CALIBRATION'!$D$4*A968^0.5</f>
        <v>19.36173825650955</v>
      </c>
      <c r="I968" s="56">
        <f>H968^'IM CALIBRATION'!$Q$15*ABS(B968)*(1/'CCS figures 3b table 1 9a'!C968+1/'IM CALIBRATION'!$D$5)^0.5</f>
        <v>13.686553032506216</v>
      </c>
    </row>
    <row r="969" spans="1:9">
      <c r="A969" s="113">
        <v>7868</v>
      </c>
      <c r="B969" s="67">
        <v>24</v>
      </c>
      <c r="C969" s="67">
        <v>184000</v>
      </c>
      <c r="D969" s="67">
        <v>19.683</v>
      </c>
      <c r="E969" s="112">
        <f>I969*'IM CALIBRATION'!$Q$17</f>
        <v>7761.5201311252576</v>
      </c>
      <c r="F969" s="111">
        <f>(H969*'IM CALIBRATION'!$Q$32+'IM CALIBRATION'!$Q$33)*ABS(B969)*(1/'CCS figures 3b table 1 9a'!C969+1/'IM CALIBRATION'!$D$5)^0.5</f>
        <v>7726.8048200387284</v>
      </c>
      <c r="G969" t="s">
        <v>28</v>
      </c>
      <c r="H969" s="56">
        <f>D969-0.001*'IM CALIBRATION'!$D$4*A969^0.5</f>
        <v>19.543738256509549</v>
      </c>
      <c r="I969" s="56">
        <f>H969^'IM CALIBRATION'!$Q$15*ABS(B969)*(1/'CCS figures 3b table 1 9a'!C969+1/'IM CALIBRATION'!$D$5)^0.5</f>
        <v>13.734359955307012</v>
      </c>
    </row>
    <row r="970" spans="1:9">
      <c r="A970" s="113">
        <v>7868</v>
      </c>
      <c r="B970" s="67">
        <v>24</v>
      </c>
      <c r="C970" s="67">
        <v>184000</v>
      </c>
      <c r="D970" s="67">
        <v>19.864999999999998</v>
      </c>
      <c r="E970" s="112">
        <f>I970*'IM CALIBRATION'!$Q$17</f>
        <v>7788.3792672298487</v>
      </c>
      <c r="F970" s="111">
        <f>(H970*'IM CALIBRATION'!$Q$32+'IM CALIBRATION'!$Q$33)*ABS(B970)*(1/'CCS figures 3b table 1 9a'!C970+1/'IM CALIBRATION'!$D$5)^0.5</f>
        <v>7754.9993508177658</v>
      </c>
      <c r="G970" t="s">
        <v>28</v>
      </c>
      <c r="H970" s="56">
        <f>D970-0.001*'IM CALIBRATION'!$D$4*A970^0.5</f>
        <v>19.725738256509548</v>
      </c>
      <c r="I970" s="56">
        <f>H970^'IM CALIBRATION'!$Q$15*ABS(B970)*(1/'CCS figures 3b table 1 9a'!C970+1/'IM CALIBRATION'!$D$5)^0.5</f>
        <v>13.781888408125127</v>
      </c>
    </row>
    <row r="971" spans="1:9">
      <c r="A971" s="113">
        <v>7868</v>
      </c>
      <c r="B971" s="67">
        <v>24</v>
      </c>
      <c r="C971" s="67">
        <v>184000</v>
      </c>
      <c r="D971" s="67">
        <v>20.047999999999998</v>
      </c>
      <c r="E971" s="112">
        <f>I971*'IM CALIBRATION'!$Q$17</f>
        <v>7815.229693282693</v>
      </c>
      <c r="F971" s="111">
        <f>(H971*'IM CALIBRATION'!$Q$32+'IM CALIBRATION'!$Q$33)*ABS(B971)*(1/'CCS figures 3b table 1 9a'!C971+1/'IM CALIBRATION'!$D$5)^0.5</f>
        <v>7783.3487966010853</v>
      </c>
      <c r="G971" t="s">
        <v>28</v>
      </c>
      <c r="H971" s="56">
        <f>D971-0.001*'IM CALIBRATION'!$D$4*A971^0.5</f>
        <v>19.908738256509547</v>
      </c>
      <c r="I971" s="56">
        <f>H971^'IM CALIBRATION'!$Q$15*ABS(B971)*(1/'CCS figures 3b table 1 9a'!C971+1/'IM CALIBRATION'!$D$5)^0.5</f>
        <v>13.829401448113808</v>
      </c>
    </row>
    <row r="972" spans="1:9">
      <c r="A972" s="113">
        <v>7868</v>
      </c>
      <c r="B972" s="67">
        <v>24</v>
      </c>
      <c r="C972" s="67">
        <v>184000</v>
      </c>
      <c r="D972" s="67">
        <v>20.23</v>
      </c>
      <c r="E972" s="112">
        <f>I972*'IM CALIBRATION'!$Q$17</f>
        <v>7841.7802719980355</v>
      </c>
      <c r="F972" s="111">
        <f>(H972*'IM CALIBRATION'!$Q$32+'IM CALIBRATION'!$Q$33)*ABS(B972)*(1/'CCS figures 3b table 1 9a'!C972+1/'IM CALIBRATION'!$D$5)^0.5</f>
        <v>7811.5433273801254</v>
      </c>
      <c r="G972" t="s">
        <v>28</v>
      </c>
      <c r="H972" s="56">
        <f>D972-0.001*'IM CALIBRATION'!$D$4*A972^0.5</f>
        <v>20.09073825650955</v>
      </c>
      <c r="I972" s="56">
        <f>H972^'IM CALIBRATION'!$Q$15*ABS(B972)*(1/'CCS figures 3b table 1 9a'!C972+1/'IM CALIBRATION'!$D$5)^0.5</f>
        <v>13.87638389471417</v>
      </c>
    </row>
    <row r="973" spans="1:9">
      <c r="A973" s="113">
        <v>7868</v>
      </c>
      <c r="B973" s="67">
        <v>24</v>
      </c>
      <c r="C973" s="67">
        <v>184000</v>
      </c>
      <c r="D973" s="67">
        <v>20.411999999999999</v>
      </c>
      <c r="E973" s="112">
        <f>I973*'IM CALIBRATION'!$Q$17</f>
        <v>7868.180395446735</v>
      </c>
      <c r="F973" s="111">
        <f>(H973*'IM CALIBRATION'!$Q$32+'IM CALIBRATION'!$Q$33)*ABS(B973)*(1/'CCS figures 3b table 1 9a'!C973+1/'IM CALIBRATION'!$D$5)^0.5</f>
        <v>7839.7378581591656</v>
      </c>
      <c r="G973" t="s">
        <v>28</v>
      </c>
      <c r="H973" s="56">
        <f>D973-0.001*'IM CALIBRATION'!$D$4*A973^0.5</f>
        <v>20.272738256509548</v>
      </c>
      <c r="I973" s="56">
        <f>H973^'IM CALIBRATION'!$Q$15*ABS(B973)*(1/'CCS figures 3b table 1 9a'!C973+1/'IM CALIBRATION'!$D$5)^0.5</f>
        <v>13.923100103933924</v>
      </c>
    </row>
    <row r="974" spans="1:9">
      <c r="A974" s="113">
        <v>7868</v>
      </c>
      <c r="B974" s="67">
        <v>24</v>
      </c>
      <c r="C974" s="67">
        <v>184000</v>
      </c>
      <c r="D974" s="67">
        <v>20.594000000000001</v>
      </c>
      <c r="E974" s="112">
        <f>I974*'IM CALIBRATION'!$Q$17</f>
        <v>7894.4322555579638</v>
      </c>
      <c r="F974" s="111">
        <f>(H974*'IM CALIBRATION'!$Q$32+'IM CALIBRATION'!$Q$33)*ABS(B974)*(1/'CCS figures 3b table 1 9a'!C974+1/'IM CALIBRATION'!$D$5)^0.5</f>
        <v>7867.9323889382031</v>
      </c>
      <c r="G974" t="s">
        <v>28</v>
      </c>
      <c r="H974" s="56">
        <f>D974-0.001*'IM CALIBRATION'!$D$4*A974^0.5</f>
        <v>20.45473825650955</v>
      </c>
      <c r="I974" s="56">
        <f>H974^'IM CALIBRATION'!$Q$15*ABS(B974)*(1/'CCS figures 3b table 1 9a'!C974+1/'IM CALIBRATION'!$D$5)^0.5</f>
        <v>13.969553954490609</v>
      </c>
    </row>
    <row r="975" spans="1:9">
      <c r="A975" s="113">
        <v>7868</v>
      </c>
      <c r="B975" s="67">
        <v>24</v>
      </c>
      <c r="C975" s="67">
        <v>184000</v>
      </c>
      <c r="D975" s="67">
        <v>20.777000000000001</v>
      </c>
      <c r="E975" s="112">
        <f>I975*'IM CALIBRATION'!$Q$17</f>
        <v>7920.6810315228076</v>
      </c>
      <c r="F975" s="111">
        <f>(H975*'IM CALIBRATION'!$Q$32+'IM CALIBRATION'!$Q$33)*ABS(B975)*(1/'CCS figures 3b table 1 9a'!C975+1/'IM CALIBRATION'!$D$5)^0.5</f>
        <v>7896.2818347215225</v>
      </c>
      <c r="G975" t="s">
        <v>28</v>
      </c>
      <c r="H975" s="56">
        <f>D975-0.001*'IM CALIBRATION'!$D$4*A975^0.5</f>
        <v>20.63773825650955</v>
      </c>
      <c r="I975" s="56">
        <f>H975^'IM CALIBRATION'!$Q$15*ABS(B975)*(1/'CCS figures 3b table 1 9a'!C975+1/'IM CALIBRATION'!$D$5)^0.5</f>
        <v>14.016002347511153</v>
      </c>
    </row>
    <row r="976" spans="1:9">
      <c r="A976" s="113">
        <v>7868</v>
      </c>
      <c r="B976" s="67">
        <v>24</v>
      </c>
      <c r="C976" s="67">
        <v>184000</v>
      </c>
      <c r="D976" s="67">
        <v>20.959</v>
      </c>
      <c r="E976" s="112">
        <f>I976*'IM CALIBRATION'!$Q$17</f>
        <v>7946.6419522853903</v>
      </c>
      <c r="F976" s="111">
        <f>(H976*'IM CALIBRATION'!$Q$32+'IM CALIBRATION'!$Q$33)*ABS(B976)*(1/'CCS figures 3b table 1 9a'!C976+1/'IM CALIBRATION'!$D$5)^0.5</f>
        <v>7924.4763655005627</v>
      </c>
      <c r="G976" t="s">
        <v>28</v>
      </c>
      <c r="H976" s="56">
        <f>D976-0.001*'IM CALIBRATION'!$D$4*A976^0.5</f>
        <v>20.819738256509549</v>
      </c>
      <c r="I976" s="56">
        <f>H976^'IM CALIBRATION'!$Q$15*ABS(B976)*(1/'CCS figures 3b table 1 9a'!C976+1/'IM CALIBRATION'!$D$5)^0.5</f>
        <v>14.061941367767592</v>
      </c>
    </row>
    <row r="977" spans="1:9">
      <c r="A977" s="113">
        <v>7868</v>
      </c>
      <c r="B977" s="67">
        <v>24</v>
      </c>
      <c r="C977" s="67">
        <v>184000</v>
      </c>
      <c r="D977" s="67">
        <v>21.140999999999998</v>
      </c>
      <c r="E977" s="112">
        <f>I977*'IM CALIBRATION'!$Q$17</f>
        <v>7972.4608964523522</v>
      </c>
      <c r="F977" s="111">
        <f>(H977*'IM CALIBRATION'!$Q$32+'IM CALIBRATION'!$Q$33)*ABS(B977)*(1/'CCS figures 3b table 1 9a'!C977+1/'IM CALIBRATION'!$D$5)^0.5</f>
        <v>7952.670896279601</v>
      </c>
      <c r="G977" t="s">
        <v>28</v>
      </c>
      <c r="H977" s="56">
        <f>D977-0.001*'IM CALIBRATION'!$D$4*A977^0.5</f>
        <v>21.001738256509547</v>
      </c>
      <c r="I977" s="56">
        <f>H977^'IM CALIBRATION'!$Q$15*ABS(B977)*(1/'CCS figures 3b table 1 9a'!C977+1/'IM CALIBRATION'!$D$5)^0.5</f>
        <v>14.107629154034225</v>
      </c>
    </row>
    <row r="978" spans="1:9">
      <c r="A978" s="113">
        <v>7868</v>
      </c>
      <c r="B978" s="67">
        <v>24</v>
      </c>
      <c r="C978" s="67">
        <v>184000</v>
      </c>
      <c r="D978" s="67">
        <v>21.323</v>
      </c>
      <c r="E978" s="112">
        <f>I978*'IM CALIBRATION'!$Q$17</f>
        <v>7998.1398608241325</v>
      </c>
      <c r="F978" s="111">
        <f>(H978*'IM CALIBRATION'!$Q$32+'IM CALIBRATION'!$Q$33)*ABS(B978)*(1/'CCS figures 3b table 1 9a'!C978+1/'IM CALIBRATION'!$D$5)^0.5</f>
        <v>7980.8654270586403</v>
      </c>
      <c r="G978" t="s">
        <v>28</v>
      </c>
      <c r="H978" s="56">
        <f>D978-0.001*'IM CALIBRATION'!$D$4*A978^0.5</f>
        <v>21.18373825650955</v>
      </c>
      <c r="I978" s="56">
        <f>H978^'IM CALIBRATION'!$Q$15*ABS(B978)*(1/'CCS figures 3b table 1 9a'!C978+1/'IM CALIBRATION'!$D$5)^0.5</f>
        <v>14.153069239739498</v>
      </c>
    </row>
    <row r="979" spans="1:9">
      <c r="A979" s="113">
        <v>7868</v>
      </c>
      <c r="B979" s="67">
        <v>24</v>
      </c>
      <c r="C979" s="67">
        <v>184000</v>
      </c>
      <c r="D979" s="67">
        <v>21.506</v>
      </c>
      <c r="E979" s="112">
        <f>I979*'IM CALIBRATION'!$Q$17</f>
        <v>8023.8207543259205</v>
      </c>
      <c r="F979" s="111">
        <f>(H979*'IM CALIBRATION'!$Q$32+'IM CALIBRATION'!$Q$33)*ABS(B979)*(1/'CCS figures 3b table 1 9a'!C979+1/'IM CALIBRATION'!$D$5)^0.5</f>
        <v>8009.2148728419588</v>
      </c>
      <c r="G979" t="s">
        <v>28</v>
      </c>
      <c r="H979" s="56">
        <f>D979-0.001*'IM CALIBRATION'!$D$4*A979^0.5</f>
        <v>21.366738256509549</v>
      </c>
      <c r="I979" s="56">
        <f>H979^'IM CALIBRATION'!$Q$15*ABS(B979)*(1/'CCS figures 3b table 1 9a'!C979+1/'IM CALIBRATION'!$D$5)^0.5</f>
        <v>14.198512739127333</v>
      </c>
    </row>
    <row r="980" spans="1:9">
      <c r="A980" s="113">
        <v>7868</v>
      </c>
      <c r="B980" s="67">
        <v>24</v>
      </c>
      <c r="C980" s="67">
        <v>184000</v>
      </c>
      <c r="D980" s="67">
        <v>21.687999999999999</v>
      </c>
      <c r="E980" s="112">
        <f>I980*'IM CALIBRATION'!$Q$17</f>
        <v>8049.224828364032</v>
      </c>
      <c r="F980" s="111">
        <f>(H980*'IM CALIBRATION'!$Q$32+'IM CALIBRATION'!$Q$33)*ABS(B980)*(1/'CCS figures 3b table 1 9a'!C980+1/'IM CALIBRATION'!$D$5)^0.5</f>
        <v>8037.4094036209981</v>
      </c>
      <c r="G980" t="s">
        <v>28</v>
      </c>
      <c r="H980" s="56">
        <f>D980-0.001*'IM CALIBRATION'!$D$4*A980^0.5</f>
        <v>21.548738256509548</v>
      </c>
      <c r="I980" s="56">
        <f>H980^'IM CALIBRATION'!$Q$15*ABS(B980)*(1/'CCS figures 3b table 1 9a'!C980+1/'IM CALIBRATION'!$D$5)^0.5</f>
        <v>14.243466393988253</v>
      </c>
    </row>
    <row r="981" spans="1:9">
      <c r="A981" s="113">
        <v>7868</v>
      </c>
      <c r="B981" s="67">
        <v>24</v>
      </c>
      <c r="C981" s="67">
        <v>184000</v>
      </c>
      <c r="D981" s="67">
        <v>21.87</v>
      </c>
      <c r="E981" s="112">
        <f>I981*'IM CALIBRATION'!$Q$17</f>
        <v>8074.4946589156752</v>
      </c>
      <c r="F981" s="111">
        <f>(H981*'IM CALIBRATION'!$Q$32+'IM CALIBRATION'!$Q$33)*ABS(B981)*(1/'CCS figures 3b table 1 9a'!C981+1/'IM CALIBRATION'!$D$5)^0.5</f>
        <v>8065.6039344000365</v>
      </c>
      <c r="G981" t="s">
        <v>28</v>
      </c>
      <c r="H981" s="56">
        <f>D981-0.001*'IM CALIBRATION'!$D$4*A981^0.5</f>
        <v>21.73073825650955</v>
      </c>
      <c r="I981" s="56">
        <f>H981^'IM CALIBRATION'!$Q$15*ABS(B981)*(1/'CCS figures 3b table 1 9a'!C981+1/'IM CALIBRATION'!$D$5)^0.5</f>
        <v>14.288182498944819</v>
      </c>
    </row>
    <row r="982" spans="1:9">
      <c r="A982" s="113">
        <v>7868</v>
      </c>
      <c r="B982" s="67">
        <v>24</v>
      </c>
      <c r="C982" s="67">
        <v>184000</v>
      </c>
      <c r="D982" s="67">
        <v>22.052</v>
      </c>
      <c r="E982" s="112">
        <f>I982*'IM CALIBRATION'!$Q$17</f>
        <v>8099.6320708458315</v>
      </c>
      <c r="F982" s="111">
        <f>(H982*'IM CALIBRATION'!$Q$32+'IM CALIBRATION'!$Q$33)*ABS(B982)*(1/'CCS figures 3b table 1 9a'!C982+1/'IM CALIBRATION'!$D$5)^0.5</f>
        <v>8093.7984651790766</v>
      </c>
      <c r="G982" t="s">
        <v>28</v>
      </c>
      <c r="H982" s="56">
        <f>D982-0.001*'IM CALIBRATION'!$D$4*A982^0.5</f>
        <v>21.912738256509549</v>
      </c>
      <c r="I982" s="56">
        <f>H982^'IM CALIBRATION'!$Q$15*ABS(B982)*(1/'CCS figures 3b table 1 9a'!C982+1/'IM CALIBRATION'!$D$5)^0.5</f>
        <v>14.332664283177921</v>
      </c>
    </row>
    <row r="983" spans="1:9">
      <c r="A983" s="113">
        <v>7868</v>
      </c>
      <c r="B983" s="67">
        <v>24</v>
      </c>
      <c r="C983" s="67">
        <v>184000</v>
      </c>
      <c r="D983" s="67">
        <v>22.234999999999999</v>
      </c>
      <c r="E983" s="112">
        <f>I983*'IM CALIBRATION'!$Q$17</f>
        <v>8124.7758915696095</v>
      </c>
      <c r="F983" s="111">
        <f>(H983*'IM CALIBRATION'!$Q$32+'IM CALIBRATION'!$Q$33)*ABS(B983)*(1/'CCS figures 3b table 1 9a'!C983+1/'IM CALIBRATION'!$D$5)^0.5</f>
        <v>8122.1479109623961</v>
      </c>
      <c r="G983" t="s">
        <v>28</v>
      </c>
      <c r="H983" s="56">
        <f>D983-0.001*'IM CALIBRATION'!$D$4*A983^0.5</f>
        <v>22.095738256509549</v>
      </c>
      <c r="I983" s="56">
        <f>H983^'IM CALIBRATION'!$Q$15*ABS(B983)*(1/'CCS figures 3b table 1 9a'!C983+1/'IM CALIBRATION'!$D$5)^0.5</f>
        <v>14.377157408060405</v>
      </c>
    </row>
    <row r="984" spans="1:9">
      <c r="A984" s="113">
        <v>7868</v>
      </c>
      <c r="B984" s="67">
        <v>24</v>
      </c>
      <c r="C984" s="67">
        <v>184000</v>
      </c>
      <c r="D984" s="67">
        <v>22.417000000000002</v>
      </c>
      <c r="E984" s="112">
        <f>I984*'IM CALIBRATION'!$Q$17</f>
        <v>8149.6530797445466</v>
      </c>
      <c r="F984" s="111">
        <f>(H984*'IM CALIBRATION'!$Q$32+'IM CALIBRATION'!$Q$33)*ABS(B984)*(1/'CCS figures 3b table 1 9a'!C984+1/'IM CALIBRATION'!$D$5)^0.5</f>
        <v>8150.3424417414335</v>
      </c>
      <c r="G984" t="s">
        <v>28</v>
      </c>
      <c r="H984" s="56">
        <f>D984-0.001*'IM CALIBRATION'!$D$4*A984^0.5</f>
        <v>22.277738256509551</v>
      </c>
      <c r="I984" s="56">
        <f>H984^'IM CALIBRATION'!$Q$15*ABS(B984)*(1/'CCS figures 3b table 1 9a'!C984+1/'IM CALIBRATION'!$D$5)^0.5</f>
        <v>14.421178714621258</v>
      </c>
    </row>
    <row r="985" spans="1:9">
      <c r="A985" s="113">
        <v>7868</v>
      </c>
      <c r="B985" s="67">
        <v>24</v>
      </c>
      <c r="C985" s="67">
        <v>184000</v>
      </c>
      <c r="D985" s="67">
        <v>22.599</v>
      </c>
      <c r="E985" s="112">
        <f>I985*'IM CALIBRATION'!$Q$17</f>
        <v>8174.4030995585654</v>
      </c>
      <c r="F985" s="111">
        <f>(H985*'IM CALIBRATION'!$Q$32+'IM CALIBRATION'!$Q$33)*ABS(B985)*(1/'CCS figures 3b table 1 9a'!C985+1/'IM CALIBRATION'!$D$5)^0.5</f>
        <v>8178.5369725204737</v>
      </c>
      <c r="G985" t="s">
        <v>28</v>
      </c>
      <c r="H985" s="56">
        <f>D985-0.001*'IM CALIBRATION'!$D$4*A985^0.5</f>
        <v>22.459738256509549</v>
      </c>
      <c r="I985" s="56">
        <f>H985^'IM CALIBRATION'!$Q$15*ABS(B985)*(1/'CCS figures 3b table 1 9a'!C985+1/'IM CALIBRATION'!$D$5)^0.5</f>
        <v>14.464974991031537</v>
      </c>
    </row>
    <row r="986" spans="1:9">
      <c r="A986" s="113">
        <v>7868</v>
      </c>
      <c r="B986" s="67">
        <v>24</v>
      </c>
      <c r="C986" s="67">
        <v>184000</v>
      </c>
      <c r="D986" s="67">
        <v>22.780999999999999</v>
      </c>
      <c r="E986" s="112">
        <f>I986*'IM CALIBRATION'!$Q$17</f>
        <v>8199.027623729653</v>
      </c>
      <c r="F986" s="111">
        <f>(H986*'IM CALIBRATION'!$Q$32+'IM CALIBRATION'!$Q$33)*ABS(B986)*(1/'CCS figures 3b table 1 9a'!C986+1/'IM CALIBRATION'!$D$5)^0.5</f>
        <v>8206.7315032995139</v>
      </c>
      <c r="G986" t="s">
        <v>28</v>
      </c>
      <c r="H986" s="56">
        <f>D986-0.001*'IM CALIBRATION'!$D$4*A986^0.5</f>
        <v>22.641738256509548</v>
      </c>
      <c r="I986" s="56">
        <f>H986^'IM CALIBRATION'!$Q$15*ABS(B986)*(1/'CCS figures 3b table 1 9a'!C986+1/'IM CALIBRATION'!$D$5)^0.5</f>
        <v>14.508549197241171</v>
      </c>
    </row>
    <row r="987" spans="1:9">
      <c r="A987" s="113">
        <v>7868</v>
      </c>
      <c r="B987" s="67">
        <v>24</v>
      </c>
      <c r="C987" s="67">
        <v>184000</v>
      </c>
      <c r="D987" s="67">
        <v>22.963000000000001</v>
      </c>
      <c r="E987" s="112">
        <f>I987*'IM CALIBRATION'!$Q$17</f>
        <v>8223.5282897375528</v>
      </c>
      <c r="F987" s="111">
        <f>(H987*'IM CALIBRATION'!$Q$32+'IM CALIBRATION'!$Q$33)*ABS(B987)*(1/'CCS figures 3b table 1 9a'!C987+1/'IM CALIBRATION'!$D$5)^0.5</f>
        <v>8234.9260340785531</v>
      </c>
      <c r="G987" t="s">
        <v>28</v>
      </c>
      <c r="H987" s="56">
        <f>D987-0.001*'IM CALIBRATION'!$D$4*A987^0.5</f>
        <v>22.82373825650955</v>
      </c>
      <c r="I987" s="56">
        <f>H987^'IM CALIBRATION'!$Q$15*ABS(B987)*(1/'CCS figures 3b table 1 9a'!C987+1/'IM CALIBRATION'!$D$5)^0.5</f>
        <v>14.551904230844423</v>
      </c>
    </row>
    <row r="988" spans="1:9">
      <c r="A988" s="113">
        <v>7868</v>
      </c>
      <c r="B988" s="67">
        <v>24</v>
      </c>
      <c r="C988" s="67">
        <v>184000</v>
      </c>
      <c r="D988" s="67">
        <v>23.146000000000001</v>
      </c>
      <c r="E988" s="112">
        <f>I988*'IM CALIBRATION'!$Q$17</f>
        <v>8248.0403133579784</v>
      </c>
      <c r="F988" s="111">
        <f>(H988*'IM CALIBRATION'!$Q$32+'IM CALIBRATION'!$Q$33)*ABS(B988)*(1/'CCS figures 3b table 1 9a'!C988+1/'IM CALIBRATION'!$D$5)^0.5</f>
        <v>8263.2754798618716</v>
      </c>
      <c r="G988" t="s">
        <v>28</v>
      </c>
      <c r="H988" s="56">
        <f>D988-0.001*'IM CALIBRATION'!$D$4*A988^0.5</f>
        <v>23.00673825650955</v>
      </c>
      <c r="I988" s="56">
        <f>H988^'IM CALIBRATION'!$Q$15*ABS(B988)*(1/'CCS figures 3b table 1 9a'!C988+1/'IM CALIBRATION'!$D$5)^0.5</f>
        <v>14.595279362255326</v>
      </c>
    </row>
    <row r="989" spans="1:9">
      <c r="A989" s="113">
        <v>7868</v>
      </c>
      <c r="B989" s="67">
        <v>24</v>
      </c>
      <c r="C989" s="67">
        <v>184000</v>
      </c>
      <c r="D989" s="67">
        <v>23.327999999999999</v>
      </c>
      <c r="E989" s="112">
        <f>I989*'IM CALIBRATION'!$Q$17</f>
        <v>8272.2973807455201</v>
      </c>
      <c r="F989" s="111">
        <f>(H989*'IM CALIBRATION'!$Q$32+'IM CALIBRATION'!$Q$33)*ABS(B989)*(1/'CCS figures 3b table 1 9a'!C989+1/'IM CALIBRATION'!$D$5)^0.5</f>
        <v>8291.4700106409109</v>
      </c>
      <c r="G989" t="s">
        <v>28</v>
      </c>
      <c r="H989" s="56">
        <f>D989-0.001*'IM CALIBRATION'!$D$4*A989^0.5</f>
        <v>23.188738256509549</v>
      </c>
      <c r="I989" s="56">
        <f>H989^'IM CALIBRATION'!$Q$15*ABS(B989)*(1/'CCS figures 3b table 1 9a'!C989+1/'IM CALIBRATION'!$D$5)^0.5</f>
        <v>14.638203337112341</v>
      </c>
    </row>
    <row r="990" spans="1:9">
      <c r="A990" s="113">
        <v>7868</v>
      </c>
      <c r="B990" s="67">
        <v>24</v>
      </c>
      <c r="C990" s="67">
        <v>184000</v>
      </c>
      <c r="D990" s="67">
        <v>23.51</v>
      </c>
      <c r="E990" s="112">
        <f>I990*'IM CALIBRATION'!$Q$17</f>
        <v>8296.43530932469</v>
      </c>
      <c r="F990" s="111">
        <f>(H990*'IM CALIBRATION'!$Q$32+'IM CALIBRATION'!$Q$33)*ABS(B990)*(1/'CCS figures 3b table 1 9a'!C990+1/'IM CALIBRATION'!$D$5)^0.5</f>
        <v>8319.6645414199502</v>
      </c>
      <c r="G990" t="s">
        <v>28</v>
      </c>
      <c r="H990" s="56">
        <f>D990-0.001*'IM CALIBRATION'!$D$4*A990^0.5</f>
        <v>23.370738256509551</v>
      </c>
      <c r="I990" s="56">
        <f>H990^'IM CALIBRATION'!$Q$15*ABS(B990)*(1/'CCS figures 3b table 1 9a'!C990+1/'IM CALIBRATION'!$D$5)^0.5</f>
        <v>14.680916490474187</v>
      </c>
    </row>
    <row r="991" spans="1:9">
      <c r="A991" s="113">
        <v>7868</v>
      </c>
      <c r="B991" s="67">
        <v>24</v>
      </c>
      <c r="C991" s="67">
        <v>184000</v>
      </c>
      <c r="D991" s="67">
        <v>23.692</v>
      </c>
      <c r="E991" s="112">
        <f>I991*'IM CALIBRATION'!$Q$17</f>
        <v>8320.4556052565822</v>
      </c>
      <c r="F991" s="111">
        <f>(H991*'IM CALIBRATION'!$Q$32+'IM CALIBRATION'!$Q$33)*ABS(B991)*(1/'CCS figures 3b table 1 9a'!C991+1/'IM CALIBRATION'!$D$5)^0.5</f>
        <v>8347.8590721989876</v>
      </c>
      <c r="G991" t="s">
        <v>28</v>
      </c>
      <c r="H991" s="56">
        <f>D991-0.001*'IM CALIBRATION'!$D$4*A991^0.5</f>
        <v>23.552738256509549</v>
      </c>
      <c r="I991" s="56">
        <f>H991^'IM CALIBRATION'!$Q$15*ABS(B991)*(1/'CCS figures 3b table 1 9a'!C991+1/'IM CALIBRATION'!$D$5)^0.5</f>
        <v>14.723421487560854</v>
      </c>
    </row>
    <row r="992" spans="1:9">
      <c r="A992" s="113">
        <v>7868</v>
      </c>
      <c r="B992" s="67">
        <v>24</v>
      </c>
      <c r="C992" s="67">
        <v>184000</v>
      </c>
      <c r="D992" s="67">
        <v>23.875</v>
      </c>
      <c r="E992" s="112">
        <f>I992*'IM CALIBRATION'!$Q$17</f>
        <v>8344.49076743757</v>
      </c>
      <c r="F992" s="111">
        <f>(H992*'IM CALIBRATION'!$Q$32+'IM CALIBRATION'!$Q$33)*ABS(B992)*(1/'CCS figures 3b table 1 9a'!C992+1/'IM CALIBRATION'!$D$5)^0.5</f>
        <v>8376.208517982308</v>
      </c>
      <c r="G992" t="s">
        <v>28</v>
      </c>
      <c r="H992" s="56">
        <f>D992-0.001*'IM CALIBRATION'!$D$4*A992^0.5</f>
        <v>23.735738256509549</v>
      </c>
      <c r="I992" s="56">
        <f>H992^'IM CALIBRATION'!$Q$15*ABS(B992)*(1/'CCS figures 3b table 1 9a'!C992+1/'IM CALIBRATION'!$D$5)^0.5</f>
        <v>14.765952791145843</v>
      </c>
    </row>
    <row r="993" spans="1:9">
      <c r="A993" s="113">
        <v>7868</v>
      </c>
      <c r="B993" s="67">
        <v>24</v>
      </c>
      <c r="C993" s="67">
        <v>184000</v>
      </c>
      <c r="D993" s="67">
        <v>24.056999999999999</v>
      </c>
      <c r="E993" s="112">
        <f>I993*'IM CALIBRATION'!$Q$17</f>
        <v>8368.2795690448056</v>
      </c>
      <c r="F993" s="111">
        <f>(H993*'IM CALIBRATION'!$Q$32+'IM CALIBRATION'!$Q$33)*ABS(B993)*(1/'CCS figures 3b table 1 9a'!C993+1/'IM CALIBRATION'!$D$5)^0.5</f>
        <v>8404.4030487613472</v>
      </c>
      <c r="G993" t="s">
        <v>28</v>
      </c>
      <c r="H993" s="56">
        <f>D993-0.001*'IM CALIBRATION'!$D$4*A993^0.5</f>
        <v>23.917738256509548</v>
      </c>
      <c r="I993" s="56">
        <f>H993^'IM CALIBRATION'!$Q$15*ABS(B993)*(1/'CCS figures 3b table 1 9a'!C993+1/'IM CALIBRATION'!$D$5)^0.5</f>
        <v>14.808048148583481</v>
      </c>
    </row>
    <row r="994" spans="1:9">
      <c r="A994" s="113">
        <v>7868</v>
      </c>
      <c r="B994" s="67">
        <v>24</v>
      </c>
      <c r="C994" s="67">
        <v>184000</v>
      </c>
      <c r="D994" s="67">
        <v>24.239000000000001</v>
      </c>
      <c r="E994" s="112">
        <f>I994*'IM CALIBRATION'!$Q$17</f>
        <v>8391.9550845219692</v>
      </c>
      <c r="F994" s="111">
        <f>(H994*'IM CALIBRATION'!$Q$32+'IM CALIBRATION'!$Q$33)*ABS(B994)*(1/'CCS figures 3b table 1 9a'!C994+1/'IM CALIBRATION'!$D$5)^0.5</f>
        <v>8432.5975795403847</v>
      </c>
      <c r="G994" t="s">
        <v>28</v>
      </c>
      <c r="H994" s="56">
        <f>D994-0.001*'IM CALIBRATION'!$D$4*A994^0.5</f>
        <v>24.09973825650955</v>
      </c>
      <c r="I994" s="56">
        <f>H994^'IM CALIBRATION'!$Q$15*ABS(B994)*(1/'CCS figures 3b table 1 9a'!C994+1/'IM CALIBRATION'!$D$5)^0.5</f>
        <v>14.84994304110419</v>
      </c>
    </row>
    <row r="995" spans="1:9">
      <c r="A995" s="113">
        <v>7868</v>
      </c>
      <c r="B995" s="67">
        <v>24</v>
      </c>
      <c r="C995" s="67">
        <v>184000</v>
      </c>
      <c r="D995" s="67">
        <v>24.420999999999999</v>
      </c>
      <c r="E995" s="112">
        <f>I995*'IM CALIBRATION'!$Q$17</f>
        <v>8415.518702818903</v>
      </c>
      <c r="F995" s="111">
        <f>(H995*'IM CALIBRATION'!$Q$32+'IM CALIBRATION'!$Q$33)*ABS(B995)*(1/'CCS figures 3b table 1 9a'!C995+1/'IM CALIBRATION'!$D$5)^0.5</f>
        <v>8460.7921103194258</v>
      </c>
      <c r="G995" t="s">
        <v>28</v>
      </c>
      <c r="H995" s="56">
        <f>D995-0.001*'IM CALIBRATION'!$D$4*A995^0.5</f>
        <v>24.281738256509549</v>
      </c>
      <c r="I995" s="56">
        <f>H995^'IM CALIBRATION'!$Q$15*ABS(B995)*(1/'CCS figures 3b table 1 9a'!C995+1/'IM CALIBRATION'!$D$5)^0.5</f>
        <v>14.89163992651736</v>
      </c>
    </row>
    <row r="996" spans="1:9">
      <c r="A996" s="113">
        <v>7868</v>
      </c>
      <c r="B996" s="67">
        <v>24</v>
      </c>
      <c r="C996" s="67">
        <v>184000</v>
      </c>
      <c r="D996" s="67">
        <v>24.603999999999999</v>
      </c>
      <c r="E996" s="112">
        <f>I996*'IM CALIBRATION'!$Q$17</f>
        <v>8439.1003458290106</v>
      </c>
      <c r="F996" s="111">
        <f>(H996*'IM CALIBRATION'!$Q$32+'IM CALIBRATION'!$Q$33)*ABS(B996)*(1/'CCS figures 3b table 1 9a'!C996+1/'IM CALIBRATION'!$D$5)^0.5</f>
        <v>8489.1415561027443</v>
      </c>
      <c r="G996" t="s">
        <v>28</v>
      </c>
      <c r="H996" s="56">
        <f>D996-0.001*'IM CALIBRATION'!$D$4*A996^0.5</f>
        <v>24.464738256509548</v>
      </c>
      <c r="I996" s="56">
        <f>H996^'IM CALIBRATION'!$Q$15*ABS(B996)*(1/'CCS figures 3b table 1 9a'!C996+1/'IM CALIBRATION'!$D$5)^0.5</f>
        <v>14.933368707473498</v>
      </c>
    </row>
    <row r="997" spans="1:9">
      <c r="A997" s="113">
        <v>7868</v>
      </c>
      <c r="B997" s="67">
        <v>24</v>
      </c>
      <c r="C997" s="67">
        <v>184000</v>
      </c>
      <c r="D997" s="67">
        <v>24.786000000000001</v>
      </c>
      <c r="E997" s="112">
        <f>I997*'IM CALIBRATION'!$Q$17</f>
        <v>8462.4436318332919</v>
      </c>
      <c r="F997" s="111">
        <f>(H997*'IM CALIBRATION'!$Q$32+'IM CALIBRATION'!$Q$33)*ABS(B997)*(1/'CCS figures 3b table 1 9a'!C997+1/'IM CALIBRATION'!$D$5)^0.5</f>
        <v>8517.3360868817836</v>
      </c>
      <c r="G997" t="s">
        <v>28</v>
      </c>
      <c r="H997" s="56">
        <f>D997-0.001*'IM CALIBRATION'!$D$4*A997^0.5</f>
        <v>24.646738256509551</v>
      </c>
      <c r="I997" s="56">
        <f>H997^'IM CALIBRATION'!$Q$15*ABS(B997)*(1/'CCS figures 3b table 1 9a'!C997+1/'IM CALIBRATION'!$D$5)^0.5</f>
        <v>14.974675704956734</v>
      </c>
    </row>
    <row r="998" spans="1:9">
      <c r="A998" s="113">
        <v>7868</v>
      </c>
      <c r="B998" s="67">
        <v>24</v>
      </c>
      <c r="C998" s="67">
        <v>184000</v>
      </c>
      <c r="D998" s="67">
        <v>24.968</v>
      </c>
      <c r="E998" s="112">
        <f>I998*'IM CALIBRATION'!$Q$17</f>
        <v>8485.6790338130777</v>
      </c>
      <c r="F998" s="111">
        <f>(H998*'IM CALIBRATION'!$Q$32+'IM CALIBRATION'!$Q$33)*ABS(B998)*(1/'CCS figures 3b table 1 9a'!C998+1/'IM CALIBRATION'!$D$5)^0.5</f>
        <v>8545.5306176608228</v>
      </c>
      <c r="G998" t="s">
        <v>28</v>
      </c>
      <c r="H998" s="56">
        <f>D998-0.001*'IM CALIBRATION'!$D$4*A998^0.5</f>
        <v>24.828738256509549</v>
      </c>
      <c r="I998" s="56">
        <f>H998^'IM CALIBRATION'!$Q$15*ABS(B998)*(1/'CCS figures 3b table 1 9a'!C998+1/'IM CALIBRATION'!$D$5)^0.5</f>
        <v>15.015791796792517</v>
      </c>
    </row>
    <row r="999" spans="1:9">
      <c r="A999" s="113">
        <v>7868</v>
      </c>
      <c r="B999" s="67">
        <v>24</v>
      </c>
      <c r="C999" s="67">
        <v>184000</v>
      </c>
      <c r="D999" s="67">
        <v>25.15</v>
      </c>
      <c r="E999" s="112">
        <f>I999*'IM CALIBRATION'!$Q$17</f>
        <v>8508.8078357367704</v>
      </c>
      <c r="F999" s="111">
        <f>(H999*'IM CALIBRATION'!$Q$32+'IM CALIBRATION'!$Q$33)*ABS(B999)*(1/'CCS figures 3b table 1 9a'!C999+1/'IM CALIBRATION'!$D$5)^0.5</f>
        <v>8573.7251484398621</v>
      </c>
      <c r="G999" t="s">
        <v>28</v>
      </c>
      <c r="H999" s="56">
        <f>D999-0.001*'IM CALIBRATION'!$D$4*A999^0.5</f>
        <v>25.010738256509548</v>
      </c>
      <c r="I999" s="56">
        <f>H999^'IM CALIBRATION'!$Q$15*ABS(B999)*(1/'CCS figures 3b table 1 9a'!C999+1/'IM CALIBRATION'!$D$5)^0.5</f>
        <v>15.05671925502085</v>
      </c>
    </row>
    <row r="1000" spans="1:9">
      <c r="A1000" s="113">
        <v>7868</v>
      </c>
      <c r="B1000" s="67">
        <v>24</v>
      </c>
      <c r="C1000" s="67">
        <v>184000</v>
      </c>
      <c r="D1000" s="67">
        <v>25.332999999999998</v>
      </c>
      <c r="E1000" s="112">
        <f>I1000*'IM CALIBRATION'!$Q$17</f>
        <v>8531.9575109205089</v>
      </c>
      <c r="F1000" s="111">
        <f>(H1000*'IM CALIBRATION'!$Q$32+'IM CALIBRATION'!$Q$33)*ABS(B1000)*(1/'CCS figures 3b table 1 9a'!C1000+1/'IM CALIBRATION'!$D$5)^0.5</f>
        <v>8602.0745942231806</v>
      </c>
      <c r="G1000" t="s">
        <v>28</v>
      </c>
      <c r="H1000" s="56">
        <f>D1000-0.001*'IM CALIBRATION'!$D$4*A1000^0.5</f>
        <v>25.193738256509548</v>
      </c>
      <c r="I1000" s="56">
        <f>H1000^'IM CALIBRATION'!$Q$15*ABS(B1000)*(1/'CCS figures 3b table 1 9a'!C1000+1/'IM CALIBRATION'!$D$5)^0.5</f>
        <v>15.097683649424322</v>
      </c>
    </row>
    <row r="1001" spans="1:9">
      <c r="A1001" s="113">
        <v>7868</v>
      </c>
      <c r="B1001" s="67">
        <v>24</v>
      </c>
      <c r="C1001" s="67">
        <v>184000</v>
      </c>
      <c r="D1001" s="67">
        <v>25.515000000000001</v>
      </c>
      <c r="E1001" s="112">
        <f>I1001*'IM CALIBRATION'!$Q$17</f>
        <v>8554.8762986730362</v>
      </c>
      <c r="F1001" s="111">
        <f>(H1001*'IM CALIBRATION'!$Q$32+'IM CALIBRATION'!$Q$33)*ABS(B1001)*(1/'CCS figures 3b table 1 9a'!C1001+1/'IM CALIBRATION'!$D$5)^0.5</f>
        <v>8630.2691250022199</v>
      </c>
      <c r="G1001" t="s">
        <v>28</v>
      </c>
      <c r="H1001" s="56">
        <f>D1001-0.001*'IM CALIBRATION'!$D$4*A1001^0.5</f>
        <v>25.37573825650955</v>
      </c>
      <c r="I1001" s="56">
        <f>H1001^'IM CALIBRATION'!$Q$15*ABS(B1001)*(1/'CCS figures 3b table 1 9a'!C1001+1/'IM CALIBRATION'!$D$5)^0.5</f>
        <v>15.13823947810409</v>
      </c>
    </row>
    <row r="1002" spans="1:9">
      <c r="A1002" s="113">
        <v>7868</v>
      </c>
      <c r="B1002" s="67">
        <v>24</v>
      </c>
      <c r="C1002" s="67">
        <v>184000</v>
      </c>
      <c r="D1002" s="67">
        <v>25.696999999999999</v>
      </c>
      <c r="E1002" s="112">
        <f>I1002*'IM CALIBRATION'!$Q$17</f>
        <v>8577.6922004593853</v>
      </c>
      <c r="F1002" s="111">
        <f>(H1002*'IM CALIBRATION'!$Q$32+'IM CALIBRATION'!$Q$33)*ABS(B1002)*(1/'CCS figures 3b table 1 9a'!C1002+1/'IM CALIBRATION'!$D$5)^0.5</f>
        <v>8658.4636557812591</v>
      </c>
      <c r="G1002" t="s">
        <v>28</v>
      </c>
      <c r="H1002" s="56">
        <f>D1002-0.001*'IM CALIBRATION'!$D$4*A1002^0.5</f>
        <v>25.557738256509548</v>
      </c>
      <c r="I1002" s="56">
        <f>H1002^'IM CALIBRATION'!$Q$15*ABS(B1002)*(1/'CCS figures 3b table 1 9a'!C1002+1/'IM CALIBRATION'!$D$5)^0.5</f>
        <v>15.178613245426037</v>
      </c>
    </row>
    <row r="1003" spans="1:9">
      <c r="A1003" s="113">
        <v>7868</v>
      </c>
      <c r="B1003" s="67">
        <v>24</v>
      </c>
      <c r="C1003" s="67">
        <v>184000</v>
      </c>
      <c r="D1003" s="67">
        <v>25.879000000000001</v>
      </c>
      <c r="E1003" s="112">
        <f>I1003*'IM CALIBRATION'!$Q$17</f>
        <v>8600.4064059141729</v>
      </c>
      <c r="F1003" s="111">
        <f>(H1003*'IM CALIBRATION'!$Q$32+'IM CALIBRATION'!$Q$33)*ABS(B1003)*(1/'CCS figures 3b table 1 9a'!C1003+1/'IM CALIBRATION'!$D$5)^0.5</f>
        <v>8686.6581865602984</v>
      </c>
      <c r="G1003" t="s">
        <v>28</v>
      </c>
      <c r="H1003" s="56">
        <f>D1003-0.001*'IM CALIBRATION'!$D$4*A1003^0.5</f>
        <v>25.73973825650955</v>
      </c>
      <c r="I1003" s="56">
        <f>H1003^'IM CALIBRATION'!$Q$15*ABS(B1003)*(1/'CCS figures 3b table 1 9a'!C1003+1/'IM CALIBRATION'!$D$5)^0.5</f>
        <v>15.218807056502271</v>
      </c>
    </row>
    <row r="1004" spans="1:9">
      <c r="A1004" s="113">
        <v>7868</v>
      </c>
      <c r="B1004" s="67">
        <v>24</v>
      </c>
      <c r="C1004" s="67">
        <v>184000</v>
      </c>
      <c r="D1004" s="67">
        <v>26.062000000000001</v>
      </c>
      <c r="E1004" s="112">
        <f>I1004*'IM CALIBRATION'!$Q$17</f>
        <v>8623.1440580221315</v>
      </c>
      <c r="F1004" s="111">
        <f>(H1004*'IM CALIBRATION'!$Q$32+'IM CALIBRATION'!$Q$33)*ABS(B1004)*(1/'CCS figures 3b table 1 9a'!C1004+1/'IM CALIBRATION'!$D$5)^0.5</f>
        <v>8715.0076323436169</v>
      </c>
      <c r="G1004" t="s">
        <v>28</v>
      </c>
      <c r="H1004" s="56">
        <f>D1004-0.001*'IM CALIBRATION'!$D$4*A1004^0.5</f>
        <v>25.92273825650955</v>
      </c>
      <c r="I1004" s="56">
        <f>H1004^'IM CALIBRATION'!$Q$15*ABS(B1004)*(1/'CCS figures 3b table 1 9a'!C1004+1/'IM CALIBRATION'!$D$5)^0.5</f>
        <v>15.259042357488855</v>
      </c>
    </row>
    <row r="1005" spans="1:9">
      <c r="A1005" s="113">
        <v>7868</v>
      </c>
      <c r="B1005" s="67">
        <v>24</v>
      </c>
      <c r="C1005" s="67">
        <v>184000</v>
      </c>
      <c r="D1005" s="67">
        <v>26.244</v>
      </c>
      <c r="E1005" s="112">
        <f>I1005*'IM CALIBRATION'!$Q$17</f>
        <v>8645.6578091401771</v>
      </c>
      <c r="F1005" s="111">
        <f>(H1005*'IM CALIBRATION'!$Q$32+'IM CALIBRATION'!$Q$33)*ABS(B1005)*(1/'CCS figures 3b table 1 9a'!C1005+1/'IM CALIBRATION'!$D$5)^0.5</f>
        <v>8743.2021631226562</v>
      </c>
      <c r="G1005" t="s">
        <v>28</v>
      </c>
      <c r="H1005" s="56">
        <f>D1005-0.001*'IM CALIBRATION'!$D$4*A1005^0.5</f>
        <v>26.104738256509549</v>
      </c>
      <c r="I1005" s="56">
        <f>H1005^'IM CALIBRATION'!$Q$15*ABS(B1005)*(1/'CCS figures 3b table 1 9a'!C1005+1/'IM CALIBRATION'!$D$5)^0.5</f>
        <v>15.298881455574735</v>
      </c>
    </row>
    <row r="1006" spans="1:9">
      <c r="A1006" s="113">
        <v>7868</v>
      </c>
      <c r="B1006" s="67">
        <v>24</v>
      </c>
      <c r="C1006" s="67">
        <v>184000</v>
      </c>
      <c r="D1006" s="67">
        <v>26.425999999999998</v>
      </c>
      <c r="E1006" s="112">
        <f>I1006*'IM CALIBRATION'!$Q$17</f>
        <v>8668.0733088698198</v>
      </c>
      <c r="F1006" s="111">
        <f>(H1006*'IM CALIBRATION'!$Q$32+'IM CALIBRATION'!$Q$33)*ABS(B1006)*(1/'CCS figures 3b table 1 9a'!C1006+1/'IM CALIBRATION'!$D$5)^0.5</f>
        <v>8771.3966939016955</v>
      </c>
      <c r="G1006" t="s">
        <v>28</v>
      </c>
      <c r="H1006" s="56">
        <f>D1006-0.001*'IM CALIBRATION'!$D$4*A1006^0.5</f>
        <v>26.286738256509548</v>
      </c>
      <c r="I1006" s="56">
        <f>H1006^'IM CALIBRATION'!$Q$15*ABS(B1006)*(1/'CCS figures 3b table 1 9a'!C1006+1/'IM CALIBRATION'!$D$5)^0.5</f>
        <v>15.338546693397211</v>
      </c>
    </row>
    <row r="1007" spans="1:9">
      <c r="A1007" s="113">
        <v>7868</v>
      </c>
      <c r="B1007" s="67">
        <v>24</v>
      </c>
      <c r="C1007" s="67">
        <v>184000</v>
      </c>
      <c r="D1007" s="67">
        <v>26.608000000000001</v>
      </c>
      <c r="E1007" s="112">
        <f>I1007*'IM CALIBRATION'!$Q$17</f>
        <v>8690.3916618194726</v>
      </c>
      <c r="F1007" s="111">
        <f>(H1007*'IM CALIBRATION'!$Q$32+'IM CALIBRATION'!$Q$33)*ABS(B1007)*(1/'CCS figures 3b table 1 9a'!C1007+1/'IM CALIBRATION'!$D$5)^0.5</f>
        <v>8799.5912246807329</v>
      </c>
      <c r="G1007" t="s">
        <v>28</v>
      </c>
      <c r="H1007" s="56">
        <f>D1007-0.001*'IM CALIBRATION'!$D$4*A1007^0.5</f>
        <v>26.46873825650955</v>
      </c>
      <c r="I1007" s="56">
        <f>H1007^'IM CALIBRATION'!$Q$15*ABS(B1007)*(1/'CCS figures 3b table 1 9a'!C1007+1/'IM CALIBRATION'!$D$5)^0.5</f>
        <v>15.378040025610686</v>
      </c>
    </row>
    <row r="1008" spans="1:9">
      <c r="A1008" s="113">
        <v>7868</v>
      </c>
      <c r="B1008" s="67">
        <v>24</v>
      </c>
      <c r="C1008" s="67">
        <v>184000</v>
      </c>
      <c r="D1008" s="67">
        <v>26.791</v>
      </c>
      <c r="E1008" s="112">
        <f>I1008*'IM CALIBRATION'!$Q$17</f>
        <v>8712.735789803146</v>
      </c>
      <c r="F1008" s="111">
        <f>(H1008*'IM CALIBRATION'!$Q$32+'IM CALIBRATION'!$Q$33)*ABS(B1008)*(1/'CCS figures 3b table 1 9a'!C1008+1/'IM CALIBRATION'!$D$5)^0.5</f>
        <v>8827.9406704640533</v>
      </c>
      <c r="G1008" t="s">
        <v>28</v>
      </c>
      <c r="H1008" s="56">
        <f>D1008-0.001*'IM CALIBRATION'!$D$4*A1008^0.5</f>
        <v>26.65173825650955</v>
      </c>
      <c r="I1008" s="56">
        <f>H1008^'IM CALIBRATION'!$Q$15*ABS(B1008)*(1/'CCS figures 3b table 1 9a'!C1008+1/'IM CALIBRATION'!$D$5)^0.5</f>
        <v>15.417578967909446</v>
      </c>
    </row>
    <row r="1009" spans="1:9">
      <c r="A1009" s="113">
        <v>7868</v>
      </c>
      <c r="B1009" s="67">
        <v>24</v>
      </c>
      <c r="C1009" s="67">
        <v>184000</v>
      </c>
      <c r="D1009" s="67">
        <v>26.972999999999999</v>
      </c>
      <c r="E1009" s="112">
        <f>I1009*'IM CALIBRATION'!$Q$17</f>
        <v>8734.8625648062662</v>
      </c>
      <c r="F1009" s="111">
        <f>(H1009*'IM CALIBRATION'!$Q$32+'IM CALIBRATION'!$Q$33)*ABS(B1009)*(1/'CCS figures 3b table 1 9a'!C1009+1/'IM CALIBRATION'!$D$5)^0.5</f>
        <v>8856.1352012430925</v>
      </c>
      <c r="G1009" t="s">
        <v>28</v>
      </c>
      <c r="H1009" s="56">
        <f>D1009-0.001*'IM CALIBRATION'!$D$4*A1009^0.5</f>
        <v>26.833738256509548</v>
      </c>
      <c r="I1009" s="56">
        <f>H1009^'IM CALIBRATION'!$Q$15*ABS(B1009)*(1/'CCS figures 3b table 1 9a'!C1009+1/'IM CALIBRATION'!$D$5)^0.5</f>
        <v>15.456733294305414</v>
      </c>
    </row>
    <row r="1010" spans="1:9">
      <c r="A1010" s="113">
        <v>7868</v>
      </c>
      <c r="B1010" s="67">
        <v>24</v>
      </c>
      <c r="C1010" s="67">
        <v>184000</v>
      </c>
      <c r="D1010" s="67">
        <v>27.155000000000001</v>
      </c>
      <c r="E1010" s="112">
        <f>I1010*'IM CALIBRATION'!$Q$17</f>
        <v>8756.8953950292453</v>
      </c>
      <c r="F1010" s="111">
        <f>(H1010*'IM CALIBRATION'!$Q$32+'IM CALIBRATION'!$Q$33)*ABS(B1010)*(1/'CCS figures 3b table 1 9a'!C1010+1/'IM CALIBRATION'!$D$5)^0.5</f>
        <v>8884.3297320221318</v>
      </c>
      <c r="G1010" t="s">
        <v>28</v>
      </c>
      <c r="H1010" s="56">
        <f>D1010-0.001*'IM CALIBRATION'!$D$4*A1010^0.5</f>
        <v>27.01573825650955</v>
      </c>
      <c r="I1010" s="56">
        <f>H1010^'IM CALIBRATION'!$Q$15*ABS(B1010)*(1/'CCS figures 3b table 1 9a'!C1010+1/'IM CALIBRATION'!$D$5)^0.5</f>
        <v>15.495721381175541</v>
      </c>
    </row>
    <row r="1011" spans="1:9">
      <c r="A1011" s="113">
        <v>7868</v>
      </c>
      <c r="B1011" s="67">
        <v>24</v>
      </c>
      <c r="C1011" s="67">
        <v>184000</v>
      </c>
      <c r="D1011" s="67">
        <v>27.337</v>
      </c>
      <c r="E1011" s="112">
        <f>I1011*'IM CALIBRATION'!$Q$17</f>
        <v>8778.8353082214617</v>
      </c>
      <c r="F1011" s="111">
        <f>(H1011*'IM CALIBRATION'!$Q$32+'IM CALIBRATION'!$Q$33)*ABS(B1011)*(1/'CCS figures 3b table 1 9a'!C1011+1/'IM CALIBRATION'!$D$5)^0.5</f>
        <v>8912.5242628011711</v>
      </c>
      <c r="G1011" t="s">
        <v>28</v>
      </c>
      <c r="H1011" s="56">
        <f>D1011-0.001*'IM CALIBRATION'!$D$4*A1011^0.5</f>
        <v>27.197738256509549</v>
      </c>
      <c r="I1011" s="56">
        <f>H1011^'IM CALIBRATION'!$Q$15*ABS(B1011)*(1/'CCS figures 3b table 1 9a'!C1011+1/'IM CALIBRATION'!$D$5)^0.5</f>
        <v>15.534545047168713</v>
      </c>
    </row>
    <row r="1012" spans="1:9">
      <c r="A1012" s="113">
        <v>7868</v>
      </c>
      <c r="B1012" s="67">
        <v>24</v>
      </c>
      <c r="C1012" s="67">
        <v>184000</v>
      </c>
      <c r="D1012" s="67">
        <v>27.52</v>
      </c>
      <c r="E1012" s="112">
        <f>I1012*'IM CALIBRATION'!$Q$17</f>
        <v>8800.8031060491121</v>
      </c>
      <c r="F1012" s="111">
        <f>(H1012*'IM CALIBRATION'!$Q$32+'IM CALIBRATION'!$Q$33)*ABS(B1012)*(1/'CCS figures 3b table 1 9a'!C1012+1/'IM CALIBRATION'!$D$5)^0.5</f>
        <v>8940.8737085844914</v>
      </c>
      <c r="G1012" t="s">
        <v>28</v>
      </c>
      <c r="H1012" s="56">
        <f>D1012-0.001*'IM CALIBRATION'!$D$4*A1012^0.5</f>
        <v>27.380738256509549</v>
      </c>
      <c r="I1012" s="56">
        <f>H1012^'IM CALIBRATION'!$Q$15*ABS(B1012)*(1/'CCS figures 3b table 1 9a'!C1012+1/'IM CALIBRATION'!$D$5)^0.5</f>
        <v>15.573418056282021</v>
      </c>
    </row>
    <row r="1013" spans="1:9">
      <c r="A1013" s="113">
        <v>7868</v>
      </c>
      <c r="B1013" s="67">
        <v>24</v>
      </c>
      <c r="C1013" s="67">
        <v>184000</v>
      </c>
      <c r="D1013" s="67">
        <v>27.702000000000002</v>
      </c>
      <c r="E1013" s="112">
        <f>I1013*'IM CALIBRATION'!$Q$17</f>
        <v>8822.5596999099598</v>
      </c>
      <c r="F1013" s="111">
        <f>(H1013*'IM CALIBRATION'!$Q$32+'IM CALIBRATION'!$Q$33)*ABS(B1013)*(1/'CCS figures 3b table 1 9a'!C1013+1/'IM CALIBRATION'!$D$5)^0.5</f>
        <v>8969.0682393635307</v>
      </c>
      <c r="G1013" t="s">
        <v>28</v>
      </c>
      <c r="H1013" s="56">
        <f>D1013-0.001*'IM CALIBRATION'!$D$4*A1013^0.5</f>
        <v>27.562738256509551</v>
      </c>
      <c r="I1013" s="56">
        <f>H1013^'IM CALIBRATION'!$Q$15*ABS(B1013)*(1/'CCS figures 3b table 1 9a'!C1013+1/'IM CALIBRATION'!$D$5)^0.5</f>
        <v>15.611917330449721</v>
      </c>
    </row>
    <row r="1014" spans="1:9">
      <c r="A1014" s="113">
        <v>7868</v>
      </c>
      <c r="B1014" s="67">
        <v>24</v>
      </c>
      <c r="C1014" s="67">
        <v>184000</v>
      </c>
      <c r="D1014" s="67">
        <v>27.884</v>
      </c>
      <c r="E1014" s="112">
        <f>I1014*'IM CALIBRATION'!$Q$17</f>
        <v>8844.2263588308433</v>
      </c>
      <c r="F1014" s="111">
        <f>(H1014*'IM CALIBRATION'!$Q$32+'IM CALIBRATION'!$Q$33)*ABS(B1014)*(1/'CCS figures 3b table 1 9a'!C1014+1/'IM CALIBRATION'!$D$5)^0.5</f>
        <v>8997.2627701425681</v>
      </c>
      <c r="G1014" t="s">
        <v>28</v>
      </c>
      <c r="H1014" s="56">
        <f>D1014-0.001*'IM CALIBRATION'!$D$4*A1014^0.5</f>
        <v>27.74473825650955</v>
      </c>
      <c r="I1014" s="56">
        <f>H1014^'IM CALIBRATION'!$Q$15*ABS(B1014)*(1/'CCS figures 3b table 1 9a'!C1014+1/'IM CALIBRATION'!$D$5)^0.5</f>
        <v>15.650257460684637</v>
      </c>
    </row>
    <row r="1015" spans="1:9">
      <c r="A1015" s="113">
        <v>7868</v>
      </c>
      <c r="B1015" s="67">
        <v>24</v>
      </c>
      <c r="C1015" s="67">
        <v>184000</v>
      </c>
      <c r="D1015" s="67">
        <v>28.065999999999999</v>
      </c>
      <c r="E1015" s="112">
        <f>I1015*'IM CALIBRATION'!$Q$17</f>
        <v>8865.8040408944235</v>
      </c>
      <c r="F1015" s="111">
        <f>(H1015*'IM CALIBRATION'!$Q$32+'IM CALIBRATION'!$Q$33)*ABS(B1015)*(1/'CCS figures 3b table 1 9a'!C1015+1/'IM CALIBRATION'!$D$5)^0.5</f>
        <v>9025.4573009216074</v>
      </c>
      <c r="G1015" t="s">
        <v>28</v>
      </c>
      <c r="H1015" s="56">
        <f>D1015-0.001*'IM CALIBRATION'!$D$4*A1015^0.5</f>
        <v>27.926738256509548</v>
      </c>
      <c r="I1015" s="56">
        <f>H1015^'IM CALIBRATION'!$Q$15*ABS(B1015)*(1/'CCS figures 3b table 1 9a'!C1015+1/'IM CALIBRATION'!$D$5)^0.5</f>
        <v>15.688440142357258</v>
      </c>
    </row>
    <row r="1016" spans="1:9">
      <c r="A1016" s="113">
        <v>7868</v>
      </c>
      <c r="B1016" s="67">
        <v>24</v>
      </c>
      <c r="C1016" s="67">
        <v>184000</v>
      </c>
      <c r="D1016" s="67">
        <v>28.248999999999999</v>
      </c>
      <c r="E1016" s="112">
        <f>I1016*'IM CALIBRATION'!$Q$17</f>
        <v>8887.4115213280311</v>
      </c>
      <c r="F1016" s="111">
        <f>(H1016*'IM CALIBRATION'!$Q$32+'IM CALIBRATION'!$Q$33)*ABS(B1016)*(1/'CCS figures 3b table 1 9a'!C1016+1/'IM CALIBRATION'!$D$5)^0.5</f>
        <v>9053.8067467049259</v>
      </c>
      <c r="G1016" t="s">
        <v>28</v>
      </c>
      <c r="H1016" s="56">
        <f>D1016-0.001*'IM CALIBRATION'!$D$4*A1016^0.5</f>
        <v>28.109738256509548</v>
      </c>
      <c r="I1016" s="56">
        <f>H1016^'IM CALIBRATION'!$Q$15*ABS(B1016)*(1/'CCS figures 3b table 1 9a'!C1016+1/'IM CALIBRATION'!$D$5)^0.5</f>
        <v>15.726675553589697</v>
      </c>
    </row>
    <row r="1017" spans="1:9">
      <c r="A1017" s="113">
        <v>7868</v>
      </c>
      <c r="B1017" s="67">
        <v>24</v>
      </c>
      <c r="C1017" s="67">
        <v>184000</v>
      </c>
      <c r="D1017" s="67">
        <v>28.431000000000001</v>
      </c>
      <c r="E1017" s="112">
        <f>I1017*'IM CALIBRATION'!$Q$17</f>
        <v>8908.8135827279821</v>
      </c>
      <c r="F1017" s="111">
        <f>(H1017*'IM CALIBRATION'!$Q$32+'IM CALIBRATION'!$Q$33)*ABS(B1017)*(1/'CCS figures 3b table 1 9a'!C1017+1/'IM CALIBRATION'!$D$5)^0.5</f>
        <v>9082.0012774839652</v>
      </c>
      <c r="G1017" t="s">
        <v>28</v>
      </c>
      <c r="H1017" s="56">
        <f>D1017-0.001*'IM CALIBRATION'!$D$4*A1017^0.5</f>
        <v>28.29173825650955</v>
      </c>
      <c r="I1017" s="56">
        <f>H1017^'IM CALIBRATION'!$Q$15*ABS(B1017)*(1/'CCS figures 3b table 1 9a'!C1017+1/'IM CALIBRATION'!$D$5)^0.5</f>
        <v>15.764547466576653</v>
      </c>
    </row>
    <row r="1018" spans="1:9">
      <c r="A1018" s="113">
        <v>7868</v>
      </c>
      <c r="B1018" s="67">
        <v>24</v>
      </c>
      <c r="C1018" s="67">
        <v>184000</v>
      </c>
      <c r="D1018" s="67">
        <v>28.613</v>
      </c>
      <c r="E1018" s="112">
        <f>I1018*'IM CALIBRATION'!$Q$17</f>
        <v>8930.1294497717063</v>
      </c>
      <c r="F1018" s="111">
        <f>(H1018*'IM CALIBRATION'!$Q$32+'IM CALIBRATION'!$Q$33)*ABS(B1018)*(1/'CCS figures 3b table 1 9a'!C1018+1/'IM CALIBRATION'!$D$5)^0.5</f>
        <v>9110.1958082630044</v>
      </c>
      <c r="G1018" t="s">
        <v>28</v>
      </c>
      <c r="H1018" s="56">
        <f>D1018-0.001*'IM CALIBRATION'!$D$4*A1018^0.5</f>
        <v>28.473738256509549</v>
      </c>
      <c r="I1018" s="56">
        <f>H1018^'IM CALIBRATION'!$Q$15*ABS(B1018)*(1/'CCS figures 3b table 1 9a'!C1018+1/'IM CALIBRATION'!$D$5)^0.5</f>
        <v>15.802266854762475</v>
      </c>
    </row>
    <row r="1019" spans="1:9">
      <c r="A1019" s="113">
        <v>7868</v>
      </c>
      <c r="B1019" s="67">
        <v>24</v>
      </c>
      <c r="C1019" s="67">
        <v>184000</v>
      </c>
      <c r="D1019" s="67">
        <v>28.795000000000002</v>
      </c>
      <c r="E1019" s="112">
        <f>I1019*'IM CALIBRATION'!$Q$17</f>
        <v>8951.3600172305232</v>
      </c>
      <c r="F1019" s="111">
        <f>(H1019*'IM CALIBRATION'!$Q$32+'IM CALIBRATION'!$Q$33)*ABS(B1019)*(1/'CCS figures 3b table 1 9a'!C1019+1/'IM CALIBRATION'!$D$5)^0.5</f>
        <v>9138.3903390420437</v>
      </c>
      <c r="G1019" t="s">
        <v>28</v>
      </c>
      <c r="H1019" s="56">
        <f>D1019-0.001*'IM CALIBRATION'!$D$4*A1019^0.5</f>
        <v>28.655738256509551</v>
      </c>
      <c r="I1019" s="56">
        <f>H1019^'IM CALIBRATION'!$Q$15*ABS(B1019)*(1/'CCS figures 3b table 1 9a'!C1019+1/'IM CALIBRATION'!$D$5)^0.5</f>
        <v>15.839835301485365</v>
      </c>
    </row>
    <row r="1020" spans="1:9">
      <c r="A1020" s="113">
        <v>7868</v>
      </c>
      <c r="B1020" s="67">
        <v>24</v>
      </c>
      <c r="C1020" s="67">
        <v>184000</v>
      </c>
      <c r="D1020" s="67">
        <v>28.978000000000002</v>
      </c>
      <c r="E1020" s="112">
        <f>I1020*'IM CALIBRATION'!$Q$17</f>
        <v>8972.6221210072345</v>
      </c>
      <c r="F1020" s="111">
        <f>(H1020*'IM CALIBRATION'!$Q$32+'IM CALIBRATION'!$Q$33)*ABS(B1020)*(1/'CCS figures 3b table 1 9a'!C1020+1/'IM CALIBRATION'!$D$5)^0.5</f>
        <v>9166.7397848253622</v>
      </c>
      <c r="G1020" t="s">
        <v>28</v>
      </c>
      <c r="H1020" s="56">
        <f>D1020-0.001*'IM CALIBRATION'!$D$4*A1020^0.5</f>
        <v>28.838738256509551</v>
      </c>
      <c r="I1020" s="56">
        <f>H1020^'IM CALIBRATION'!$Q$15*ABS(B1020)*(1/'CCS figures 3b table 1 9a'!C1020+1/'IM CALIBRATION'!$D$5)^0.5</f>
        <v>15.877459553145215</v>
      </c>
    </row>
    <row r="1021" spans="1:9">
      <c r="A1021" s="113">
        <v>7868</v>
      </c>
      <c r="B1021" s="67">
        <v>24</v>
      </c>
      <c r="C1021" s="67">
        <v>184000</v>
      </c>
      <c r="D1021" s="67">
        <v>29.16</v>
      </c>
      <c r="E1021" s="112">
        <f>I1021*'IM CALIBRATION'!$Q$17</f>
        <v>8993.6842576188465</v>
      </c>
      <c r="F1021" s="111">
        <f>(H1021*'IM CALIBRATION'!$Q$32+'IM CALIBRATION'!$Q$33)*ABS(B1021)*(1/'CCS figures 3b table 1 9a'!C1021+1/'IM CALIBRATION'!$D$5)^0.5</f>
        <v>9194.9343156044033</v>
      </c>
      <c r="G1021" t="s">
        <v>28</v>
      </c>
      <c r="H1021" s="56">
        <f>D1021-0.001*'IM CALIBRATION'!$D$4*A1021^0.5</f>
        <v>29.020738256509549</v>
      </c>
      <c r="I1021" s="56">
        <f>H1021^'IM CALIBRATION'!$Q$15*ABS(B1021)*(1/'CCS figures 3b table 1 9a'!C1021+1/'IM CALIBRATION'!$D$5)^0.5</f>
        <v>15.914729953886905</v>
      </c>
    </row>
    <row r="1022" spans="1:9">
      <c r="A1022" s="113">
        <v>7868</v>
      </c>
      <c r="B1022" s="67">
        <v>24</v>
      </c>
      <c r="C1022" s="67">
        <v>184000</v>
      </c>
      <c r="D1022" s="67">
        <v>29.341999999999999</v>
      </c>
      <c r="E1022" s="112">
        <f>I1022*'IM CALIBRATION'!$Q$17</f>
        <v>9014.6636955407648</v>
      </c>
      <c r="F1022" s="111">
        <f>(H1022*'IM CALIBRATION'!$Q$32+'IM CALIBRATION'!$Q$33)*ABS(B1022)*(1/'CCS figures 3b table 1 9a'!C1022+1/'IM CALIBRATION'!$D$5)^0.5</f>
        <v>9223.1288463834408</v>
      </c>
      <c r="G1022" t="s">
        <v>28</v>
      </c>
      <c r="H1022" s="56">
        <f>D1022-0.001*'IM CALIBRATION'!$D$4*A1022^0.5</f>
        <v>29.202738256509548</v>
      </c>
      <c r="I1022" s="56">
        <f>H1022^'IM CALIBRATION'!$Q$15*ABS(B1022)*(1/'CCS figures 3b table 1 9a'!C1022+1/'IM CALIBRATION'!$D$5)^0.5</f>
        <v>15.951854015567058</v>
      </c>
    </row>
    <row r="1023" spans="1:9">
      <c r="A1023" s="113">
        <v>7868</v>
      </c>
      <c r="B1023" s="67">
        <v>24</v>
      </c>
      <c r="C1023" s="67">
        <v>184000</v>
      </c>
      <c r="D1023" s="67">
        <v>29.524000000000001</v>
      </c>
      <c r="E1023" s="112">
        <f>I1023*'IM CALIBRATION'!$Q$17</f>
        <v>9035.5612718669236</v>
      </c>
      <c r="F1023" s="111">
        <f>(H1023*'IM CALIBRATION'!$Q$32+'IM CALIBRATION'!$Q$33)*ABS(B1023)*(1/'CCS figures 3b table 1 9a'!C1023+1/'IM CALIBRATION'!$D$5)^0.5</f>
        <v>9251.32337716248</v>
      </c>
      <c r="G1023" t="s">
        <v>28</v>
      </c>
      <c r="H1023" s="56">
        <f>D1023-0.001*'IM CALIBRATION'!$D$4*A1023^0.5</f>
        <v>29.38473825650955</v>
      </c>
      <c r="I1023" s="56">
        <f>H1023^'IM CALIBRATION'!$Q$15*ABS(B1023)*(1/'CCS figures 3b table 1 9a'!C1023+1/'IM CALIBRATION'!$D$5)^0.5</f>
        <v>15.988833219461148</v>
      </c>
    </row>
    <row r="1024" spans="1:9">
      <c r="A1024" s="113">
        <v>7868</v>
      </c>
      <c r="B1024" s="67">
        <v>24</v>
      </c>
      <c r="C1024" s="67">
        <v>184000</v>
      </c>
      <c r="D1024" s="67">
        <v>29.707000000000001</v>
      </c>
      <c r="E1024" s="112">
        <f>I1024*'IM CALIBRATION'!$Q$17</f>
        <v>9056.4919643260728</v>
      </c>
      <c r="F1024" s="111">
        <f>(H1024*'IM CALIBRATION'!$Q$32+'IM CALIBRATION'!$Q$33)*ABS(B1024)*(1/'CCS figures 3b table 1 9a'!C1024+1/'IM CALIBRATION'!$D$5)^0.5</f>
        <v>9279.6728229457985</v>
      </c>
      <c r="G1024" t="s">
        <v>28</v>
      </c>
      <c r="H1024" s="56">
        <f>D1024-0.001*'IM CALIBRATION'!$D$4*A1024^0.5</f>
        <v>29.56773825650955</v>
      </c>
      <c r="I1024" s="56">
        <f>H1024^'IM CALIBRATION'!$Q$15*ABS(B1024)*(1/'CCS figures 3b table 1 9a'!C1024+1/'IM CALIBRATION'!$D$5)^0.5</f>
        <v>16.025871023846268</v>
      </c>
    </row>
    <row r="1025" spans="1:9">
      <c r="A1025" s="113">
        <v>7868</v>
      </c>
      <c r="B1025" s="67">
        <v>24</v>
      </c>
      <c r="C1025" s="67">
        <v>184000</v>
      </c>
      <c r="D1025" s="67">
        <v>29.888999999999999</v>
      </c>
      <c r="E1025" s="112">
        <f>I1025*'IM CALIBRATION'!$Q$17</f>
        <v>9077.2278360642977</v>
      </c>
      <c r="F1025" s="111">
        <f>(H1025*'IM CALIBRATION'!$Q$32+'IM CALIBRATION'!$Q$33)*ABS(B1025)*(1/'CCS figures 3b table 1 9a'!C1025+1/'IM CALIBRATION'!$D$5)^0.5</f>
        <v>9307.8673537248396</v>
      </c>
      <c r="G1025" t="s">
        <v>28</v>
      </c>
      <c r="H1025" s="56">
        <f>D1025-0.001*'IM CALIBRATION'!$D$4*A1025^0.5</f>
        <v>29.749738256509549</v>
      </c>
      <c r="I1025" s="56">
        <f>H1025^'IM CALIBRATION'!$Q$15*ABS(B1025)*(1/'CCS figures 3b table 1 9a'!C1025+1/'IM CALIBRATION'!$D$5)^0.5</f>
        <v>16.062564084178327</v>
      </c>
    </row>
    <row r="1026" spans="1:9">
      <c r="A1026" s="113">
        <v>7868</v>
      </c>
      <c r="B1026" s="67">
        <v>24</v>
      </c>
      <c r="C1026" s="67">
        <v>184000</v>
      </c>
      <c r="D1026" s="67">
        <v>30.071000000000002</v>
      </c>
      <c r="E1026" s="112">
        <f>I1026*'IM CALIBRATION'!$Q$17</f>
        <v>9097.8842814630334</v>
      </c>
      <c r="F1026" s="111">
        <f>(H1026*'IM CALIBRATION'!$Q$32+'IM CALIBRATION'!$Q$33)*ABS(B1026)*(1/'CCS figures 3b table 1 9a'!C1026+1/'IM CALIBRATION'!$D$5)^0.5</f>
        <v>9336.0618845038789</v>
      </c>
      <c r="G1026" t="s">
        <v>28</v>
      </c>
      <c r="H1026" s="56">
        <f>D1026-0.001*'IM CALIBRATION'!$D$4*A1026^0.5</f>
        <v>29.931738256509551</v>
      </c>
      <c r="I1026" s="56">
        <f>H1026^'IM CALIBRATION'!$Q$15*ABS(B1026)*(1/'CCS figures 3b table 1 9a'!C1026+1/'IM CALIBRATION'!$D$5)^0.5</f>
        <v>16.099116596020131</v>
      </c>
    </row>
    <row r="1027" spans="1:9">
      <c r="A1027" s="113">
        <v>7868</v>
      </c>
      <c r="B1027" s="67">
        <v>24</v>
      </c>
      <c r="C1027" s="67">
        <v>184000</v>
      </c>
      <c r="D1027" s="67">
        <v>30.253</v>
      </c>
      <c r="E1027" s="112">
        <f>I1027*'IM CALIBRATION'!$Q$17</f>
        <v>9118.4620849485655</v>
      </c>
      <c r="F1027" s="111">
        <f>(H1027*'IM CALIBRATION'!$Q$32+'IM CALIBRATION'!$Q$33)*ABS(B1027)*(1/'CCS figures 3b table 1 9a'!C1027+1/'IM CALIBRATION'!$D$5)^0.5</f>
        <v>9364.2564152829164</v>
      </c>
      <c r="G1027" t="s">
        <v>28</v>
      </c>
      <c r="H1027" s="56">
        <f>D1027-0.001*'IM CALIBRATION'!$D$4*A1027^0.5</f>
        <v>30.113738256509549</v>
      </c>
      <c r="I1027" s="56">
        <f>H1027^'IM CALIBRATION'!$Q$15*ABS(B1027)*(1/'CCS figures 3b table 1 9a'!C1027+1/'IM CALIBRATION'!$D$5)^0.5</f>
        <v>16.135529947449385</v>
      </c>
    </row>
    <row r="1028" spans="1:9">
      <c r="A1028" s="113">
        <v>7868</v>
      </c>
      <c r="B1028" s="67">
        <v>24</v>
      </c>
      <c r="C1028" s="67">
        <v>184000</v>
      </c>
      <c r="D1028" s="67">
        <v>30.436</v>
      </c>
      <c r="E1028" s="112">
        <f>I1028*'IM CALIBRATION'!$Q$17</f>
        <v>9139.0744418172744</v>
      </c>
      <c r="F1028" s="111">
        <f>(H1028*'IM CALIBRATION'!$Q$32+'IM CALIBRATION'!$Q$33)*ABS(B1028)*(1/'CCS figures 3b table 1 9a'!C1028+1/'IM CALIBRATION'!$D$5)^0.5</f>
        <v>9392.6058610662367</v>
      </c>
      <c r="G1028" t="s">
        <v>28</v>
      </c>
      <c r="H1028" s="56">
        <f>D1028-0.001*'IM CALIBRATION'!$D$4*A1028^0.5</f>
        <v>30.296738256509549</v>
      </c>
      <c r="I1028" s="56">
        <f>H1028^'IM CALIBRATION'!$Q$15*ABS(B1028)*(1/'CCS figures 3b table 1 9a'!C1028+1/'IM CALIBRATION'!$D$5)^0.5</f>
        <v>16.172004442648696</v>
      </c>
    </row>
    <row r="1029" spans="1:9">
      <c r="A1029" s="113">
        <v>7868</v>
      </c>
      <c r="B1029" s="67">
        <v>24</v>
      </c>
      <c r="C1029" s="67">
        <v>184000</v>
      </c>
      <c r="D1029" s="67">
        <v>30.617999999999999</v>
      </c>
      <c r="E1029" s="112">
        <f>I1029*'IM CALIBRATION'!$Q$17</f>
        <v>9159.496843691164</v>
      </c>
      <c r="F1029" s="111">
        <f>(H1029*'IM CALIBRATION'!$Q$32+'IM CALIBRATION'!$Q$33)*ABS(B1029)*(1/'CCS figures 3b table 1 9a'!C1029+1/'IM CALIBRATION'!$D$5)^0.5</f>
        <v>9420.8003918452741</v>
      </c>
      <c r="G1029" t="s">
        <v>28</v>
      </c>
      <c r="H1029" s="56">
        <f>D1029-0.001*'IM CALIBRATION'!$D$4*A1029^0.5</f>
        <v>30.478738256509548</v>
      </c>
      <c r="I1029" s="56">
        <f>H1029^'IM CALIBRATION'!$Q$15*ABS(B1029)*(1/'CCS figures 3b table 1 9a'!C1029+1/'IM CALIBRATION'!$D$5)^0.5</f>
        <v>16.208142803916758</v>
      </c>
    </row>
    <row r="1030" spans="1:9">
      <c r="A1030" s="113">
        <v>7868</v>
      </c>
      <c r="B1030" s="67">
        <v>24</v>
      </c>
      <c r="C1030" s="67">
        <v>184000</v>
      </c>
      <c r="D1030" s="67">
        <v>30.8</v>
      </c>
      <c r="E1030" s="112">
        <f>I1030*'IM CALIBRATION'!$Q$17</f>
        <v>9179.8428874876972</v>
      </c>
      <c r="F1030" s="111">
        <f>(H1030*'IM CALIBRATION'!$Q$32+'IM CALIBRATION'!$Q$33)*ABS(B1030)*(1/'CCS figures 3b table 1 9a'!C1030+1/'IM CALIBRATION'!$D$5)^0.5</f>
        <v>9448.9949226243134</v>
      </c>
      <c r="G1030" t="s">
        <v>28</v>
      </c>
      <c r="H1030" s="56">
        <f>D1030-0.001*'IM CALIBRATION'!$D$4*A1030^0.5</f>
        <v>30.66073825650955</v>
      </c>
      <c r="I1030" s="56">
        <f>H1030^'IM CALIBRATION'!$Q$15*ABS(B1030)*(1/'CCS figures 3b table 1 9a'!C1030+1/'IM CALIBRATION'!$D$5)^0.5</f>
        <v>16.244146046122808</v>
      </c>
    </row>
    <row r="1031" spans="1:9">
      <c r="A1031" s="113">
        <v>7868</v>
      </c>
      <c r="B1031" s="67">
        <v>24</v>
      </c>
      <c r="C1031" s="67">
        <v>184000</v>
      </c>
      <c r="D1031" s="67">
        <v>30.983000000000001</v>
      </c>
      <c r="E1031" s="112">
        <f>I1031*'IM CALIBRATION'!$Q$17</f>
        <v>9200.2244778277836</v>
      </c>
      <c r="F1031" s="111">
        <f>(H1031*'IM CALIBRATION'!$Q$32+'IM CALIBRATION'!$Q$33)*ABS(B1031)*(1/'CCS figures 3b table 1 9a'!C1031+1/'IM CALIBRATION'!$D$5)^0.5</f>
        <v>9477.3443684076337</v>
      </c>
      <c r="G1031" t="s">
        <v>28</v>
      </c>
      <c r="H1031" s="56">
        <f>D1031-0.001*'IM CALIBRATION'!$D$4*A1031^0.5</f>
        <v>30.84373825650955</v>
      </c>
      <c r="I1031" s="56">
        <f>H1031^'IM CALIBRATION'!$Q$15*ABS(B1031)*(1/'CCS figures 3b table 1 9a'!C1031+1/'IM CALIBRATION'!$D$5)^0.5</f>
        <v>16.280212189541</v>
      </c>
    </row>
    <row r="1032" spans="1:9">
      <c r="A1032" s="113">
        <v>7868</v>
      </c>
      <c r="B1032" s="67">
        <v>24</v>
      </c>
      <c r="C1032" s="67">
        <v>184000</v>
      </c>
      <c r="D1032" s="67">
        <v>31.164999999999999</v>
      </c>
      <c r="E1032" s="112">
        <f>I1032*'IM CALIBRATION'!$Q$17</f>
        <v>9220.419593214865</v>
      </c>
      <c r="F1032" s="111">
        <f>(H1032*'IM CALIBRATION'!$Q$32+'IM CALIBRATION'!$Q$33)*ABS(B1032)*(1/'CCS figures 3b table 1 9a'!C1032+1/'IM CALIBRATION'!$D$5)^0.5</f>
        <v>9505.5388991866712</v>
      </c>
      <c r="G1032" t="s">
        <v>28</v>
      </c>
      <c r="H1032" s="56">
        <f>D1032-0.001*'IM CALIBRATION'!$D$4*A1032^0.5</f>
        <v>31.025738256509548</v>
      </c>
      <c r="I1032" s="56">
        <f>H1032^'IM CALIBRATION'!$Q$15*ABS(B1032)*(1/'CCS figures 3b table 1 9a'!C1032+1/'IM CALIBRATION'!$D$5)^0.5</f>
        <v>16.315948357118899</v>
      </c>
    </row>
    <row r="1033" spans="1:9">
      <c r="A1033" s="113">
        <v>7868</v>
      </c>
      <c r="B1033" s="67">
        <v>24</v>
      </c>
      <c r="C1033" s="67">
        <v>184000</v>
      </c>
      <c r="D1033" s="67">
        <v>31.347000000000001</v>
      </c>
      <c r="E1033" s="112">
        <f>I1033*'IM CALIBRATION'!$Q$17</f>
        <v>9240.5405291569932</v>
      </c>
      <c r="F1033" s="111">
        <f>(H1033*'IM CALIBRATION'!$Q$32+'IM CALIBRATION'!$Q$33)*ABS(B1033)*(1/'CCS figures 3b table 1 9a'!C1033+1/'IM CALIBRATION'!$D$5)^0.5</f>
        <v>9533.7334299657105</v>
      </c>
      <c r="G1033" t="s">
        <v>28</v>
      </c>
      <c r="H1033" s="56">
        <f>D1033-0.001*'IM CALIBRATION'!$D$4*A1033^0.5</f>
        <v>31.20773825650955</v>
      </c>
      <c r="I1033" s="56">
        <f>H1033^'IM CALIBRATION'!$Q$15*ABS(B1033)*(1/'CCS figures 3b table 1 9a'!C1033+1/'IM CALIBRATION'!$D$5)^0.5</f>
        <v>16.351553260823092</v>
      </c>
    </row>
    <row r="1034" spans="1:9">
      <c r="A1034" s="113">
        <v>7868</v>
      </c>
      <c r="B1034" s="67">
        <v>24</v>
      </c>
      <c r="C1034" s="67">
        <v>184000</v>
      </c>
      <c r="D1034" s="67">
        <v>31.529</v>
      </c>
      <c r="E1034" s="112">
        <f>I1034*'IM CALIBRATION'!$Q$17</f>
        <v>9260.5879883610996</v>
      </c>
      <c r="F1034" s="111">
        <f>(H1034*'IM CALIBRATION'!$Q$32+'IM CALIBRATION'!$Q$33)*ABS(B1034)*(1/'CCS figures 3b table 1 9a'!C1034+1/'IM CALIBRATION'!$D$5)^0.5</f>
        <v>9561.9279607447515</v>
      </c>
      <c r="G1034" t="s">
        <v>28</v>
      </c>
      <c r="H1034" s="56">
        <f>D1034-0.001*'IM CALIBRATION'!$D$4*A1034^0.5</f>
        <v>31.389738256509549</v>
      </c>
      <c r="I1034" s="56">
        <f>H1034^'IM CALIBRATION'!$Q$15*ABS(B1034)*(1/'CCS figures 3b table 1 9a'!C1034+1/'IM CALIBRATION'!$D$5)^0.5</f>
        <v>16.387028144125185</v>
      </c>
    </row>
    <row r="1035" spans="1:9">
      <c r="A1035" s="113">
        <v>7868</v>
      </c>
      <c r="B1035" s="67">
        <v>24</v>
      </c>
      <c r="C1035" s="67">
        <v>184000</v>
      </c>
      <c r="D1035" s="67">
        <v>31.712</v>
      </c>
      <c r="E1035" s="112">
        <f>I1035*'IM CALIBRATION'!$Q$17</f>
        <v>9280.6722140141756</v>
      </c>
      <c r="F1035" s="111">
        <f>(H1035*'IM CALIBRATION'!$Q$32+'IM CALIBRATION'!$Q$33)*ABS(B1035)*(1/'CCS figures 3b table 1 9a'!C1035+1/'IM CALIBRATION'!$D$5)^0.5</f>
        <v>9590.2774065280682</v>
      </c>
      <c r="G1035" t="s">
        <v>28</v>
      </c>
      <c r="H1035" s="56">
        <f>D1035-0.001*'IM CALIBRATION'!$D$4*A1035^0.5</f>
        <v>31.572738256509549</v>
      </c>
      <c r="I1035" s="56">
        <f>H1035^'IM CALIBRATION'!$Q$15*ABS(B1035)*(1/'CCS figures 3b table 1 9a'!C1035+1/'IM CALIBRATION'!$D$5)^0.5</f>
        <v>16.422568087317082</v>
      </c>
    </row>
    <row r="1036" spans="1:9">
      <c r="A1036" s="113">
        <v>7868</v>
      </c>
      <c r="B1036" s="67">
        <v>24</v>
      </c>
      <c r="C1036" s="67">
        <v>184000</v>
      </c>
      <c r="D1036" s="67">
        <v>31.893999999999998</v>
      </c>
      <c r="E1036" s="112">
        <f>I1036*'IM CALIBRATION'!$Q$17</f>
        <v>9300.5743910373476</v>
      </c>
      <c r="F1036" s="111">
        <f>(H1036*'IM CALIBRATION'!$Q$32+'IM CALIBRATION'!$Q$33)*ABS(B1036)*(1/'CCS figures 3b table 1 9a'!C1036+1/'IM CALIBRATION'!$D$5)^0.5</f>
        <v>9618.4719373071093</v>
      </c>
      <c r="G1036" t="s">
        <v>28</v>
      </c>
      <c r="H1036" s="56">
        <f>D1036-0.001*'IM CALIBRATION'!$D$4*A1036^0.5</f>
        <v>31.754738256509548</v>
      </c>
      <c r="I1036" s="56">
        <f>H1036^'IM CALIBRATION'!$Q$15*ABS(B1036)*(1/'CCS figures 3b table 1 9a'!C1036+1/'IM CALIBRATION'!$D$5)^0.5</f>
        <v>16.457785887247063</v>
      </c>
    </row>
    <row r="1037" spans="1:9">
      <c r="A1037" s="113">
        <v>7868</v>
      </c>
      <c r="B1037" s="67">
        <v>24</v>
      </c>
      <c r="C1037" s="67">
        <v>184000</v>
      </c>
      <c r="D1037" s="67">
        <v>32.076000000000001</v>
      </c>
      <c r="E1037" s="112">
        <f>I1037*'IM CALIBRATION'!$Q$17</f>
        <v>9320.4051398783486</v>
      </c>
      <c r="F1037" s="111">
        <f>(H1037*'IM CALIBRATION'!$Q$32+'IM CALIBRATION'!$Q$33)*ABS(B1037)*(1/'CCS figures 3b table 1 9a'!C1037+1/'IM CALIBRATION'!$D$5)^0.5</f>
        <v>9646.6664680861468</v>
      </c>
      <c r="G1037" t="s">
        <v>28</v>
      </c>
      <c r="H1037" s="56">
        <f>D1037-0.001*'IM CALIBRATION'!$D$4*A1037^0.5</f>
        <v>31.93673825650955</v>
      </c>
      <c r="I1037" s="56">
        <f>H1037^'IM CALIBRATION'!$Q$15*ABS(B1037)*(1/'CCS figures 3b table 1 9a'!C1037+1/'IM CALIBRATION'!$D$5)^0.5</f>
        <v>16.492877291786925</v>
      </c>
    </row>
    <row r="1038" spans="1:9">
      <c r="A1038" s="113">
        <v>7868</v>
      </c>
      <c r="B1038" s="67">
        <v>24</v>
      </c>
      <c r="C1038" s="67">
        <v>184000</v>
      </c>
      <c r="D1038" s="67">
        <v>32.258000000000003</v>
      </c>
      <c r="E1038" s="112">
        <f>I1038*'IM CALIBRATION'!$Q$17</f>
        <v>9340.1651217631334</v>
      </c>
      <c r="F1038" s="111">
        <f>(H1038*'IM CALIBRATION'!$Q$32+'IM CALIBRATION'!$Q$33)*ABS(B1038)*(1/'CCS figures 3b table 1 9a'!C1038+1/'IM CALIBRATION'!$D$5)^0.5</f>
        <v>9674.8609988651879</v>
      </c>
      <c r="G1038" t="s">
        <v>28</v>
      </c>
      <c r="H1038" s="56">
        <f>D1038-0.001*'IM CALIBRATION'!$D$4*A1038^0.5</f>
        <v>32.118738256509552</v>
      </c>
      <c r="I1038" s="56">
        <f>H1038^'IM CALIBRATION'!$Q$15*ABS(B1038)*(1/'CCS figures 3b table 1 9a'!C1038+1/'IM CALIBRATION'!$D$5)^0.5</f>
        <v>16.52784347100582</v>
      </c>
    </row>
    <row r="1039" spans="1:9">
      <c r="A1039" s="113">
        <v>7868</v>
      </c>
      <c r="B1039" s="67">
        <v>24</v>
      </c>
      <c r="C1039" s="67">
        <v>184000</v>
      </c>
      <c r="D1039" s="67">
        <v>32.44</v>
      </c>
      <c r="E1039" s="112">
        <f>I1039*'IM CALIBRATION'!$Q$17</f>
        <v>9359.8549880909122</v>
      </c>
      <c r="F1039" s="111">
        <f>(H1039*'IM CALIBRATION'!$Q$32+'IM CALIBRATION'!$Q$33)*ABS(B1039)*(1/'CCS figures 3b table 1 9a'!C1039+1/'IM CALIBRATION'!$D$5)^0.5</f>
        <v>9703.0555296442271</v>
      </c>
      <c r="G1039" t="s">
        <v>28</v>
      </c>
      <c r="H1039" s="56">
        <f>D1039-0.001*'IM CALIBRATION'!$D$4*A1039^0.5</f>
        <v>32.300738256509547</v>
      </c>
      <c r="I1039" s="56">
        <f>H1039^'IM CALIBRATION'!$Q$15*ABS(B1039)*(1/'CCS figures 3b table 1 9a'!C1039+1/'IM CALIBRATION'!$D$5)^0.5</f>
        <v>16.56268557758403</v>
      </c>
    </row>
    <row r="1040" spans="1:9">
      <c r="A1040" s="113">
        <v>7868</v>
      </c>
      <c r="B1040" s="67">
        <v>24</v>
      </c>
      <c r="C1040" s="67">
        <v>184000</v>
      </c>
      <c r="D1040" s="67">
        <v>32.622999999999998</v>
      </c>
      <c r="E1040" s="112">
        <f>I1040*'IM CALIBRATION'!$Q$17</f>
        <v>9379.5829942505407</v>
      </c>
      <c r="F1040" s="111">
        <f>(H1040*'IM CALIBRATION'!$Q$32+'IM CALIBRATION'!$Q$33)*ABS(B1040)*(1/'CCS figures 3b table 1 9a'!C1040+1/'IM CALIBRATION'!$D$5)^0.5</f>
        <v>9731.4049754275438</v>
      </c>
      <c r="G1040" t="s">
        <v>28</v>
      </c>
      <c r="H1040" s="56">
        <f>D1040-0.001*'IM CALIBRATION'!$D$4*A1040^0.5</f>
        <v>32.483738256509547</v>
      </c>
      <c r="I1040" s="56">
        <f>H1040^'IM CALIBRATION'!$Q$15*ABS(B1040)*(1/'CCS figures 3b table 1 9a'!C1040+1/'IM CALIBRATION'!$D$5)^0.5</f>
        <v>16.597595174314996</v>
      </c>
    </row>
    <row r="1041" spans="1:9">
      <c r="A1041" s="113">
        <v>7868</v>
      </c>
      <c r="B1041" s="67">
        <v>24</v>
      </c>
      <c r="C1041" s="67">
        <v>184000</v>
      </c>
      <c r="D1041" s="67">
        <v>32.805</v>
      </c>
      <c r="E1041" s="112">
        <f>I1041*'IM CALIBRATION'!$Q$17</f>
        <v>9399.1341688322282</v>
      </c>
      <c r="F1041" s="111">
        <f>(H1041*'IM CALIBRATION'!$Q$32+'IM CALIBRATION'!$Q$33)*ABS(B1041)*(1/'CCS figures 3b table 1 9a'!C1041+1/'IM CALIBRATION'!$D$5)^0.5</f>
        <v>9759.5995062065867</v>
      </c>
      <c r="G1041" t="s">
        <v>28</v>
      </c>
      <c r="H1041" s="56">
        <f>D1041-0.001*'IM CALIBRATION'!$D$4*A1041^0.5</f>
        <v>32.665738256509549</v>
      </c>
      <c r="I1041" s="56">
        <f>H1041^'IM CALIBRATION'!$Q$15*ABS(B1041)*(1/'CCS figures 3b table 1 9a'!C1041+1/'IM CALIBRATION'!$D$5)^0.5</f>
        <v>16.632191859592808</v>
      </c>
    </row>
    <row r="1042" spans="1:9">
      <c r="A1042" s="113">
        <v>7868</v>
      </c>
      <c r="B1042" s="67">
        <v>24</v>
      </c>
      <c r="C1042" s="67">
        <v>184000</v>
      </c>
      <c r="D1042" s="67">
        <v>32.987000000000002</v>
      </c>
      <c r="E1042" s="112">
        <f>I1042*'IM CALIBRATION'!$Q$17</f>
        <v>9418.6171284717566</v>
      </c>
      <c r="F1042" s="111">
        <f>(H1042*'IM CALIBRATION'!$Q$32+'IM CALIBRATION'!$Q$33)*ABS(B1042)*(1/'CCS figures 3b table 1 9a'!C1042+1/'IM CALIBRATION'!$D$5)^0.5</f>
        <v>9787.7940369856242</v>
      </c>
      <c r="G1042" t="s">
        <v>28</v>
      </c>
      <c r="H1042" s="56">
        <f>D1042-0.001*'IM CALIBRATION'!$D$4*A1042^0.5</f>
        <v>32.847738256509551</v>
      </c>
      <c r="I1042" s="56">
        <f>H1042^'IM CALIBRATION'!$Q$15*ABS(B1042)*(1/'CCS figures 3b table 1 9a'!C1042+1/'IM CALIBRATION'!$D$5)^0.5</f>
        <v>16.666667835453634</v>
      </c>
    </row>
    <row r="1043" spans="1:9">
      <c r="A1043" s="113">
        <v>7868</v>
      </c>
      <c r="B1043" s="67">
        <v>24</v>
      </c>
      <c r="C1043" s="67">
        <v>184000</v>
      </c>
      <c r="D1043" s="67">
        <v>33.168999999999997</v>
      </c>
      <c r="E1043" s="112">
        <f>I1043*'IM CALIBRATION'!$Q$17</f>
        <v>9438.0324871659905</v>
      </c>
      <c r="F1043" s="111">
        <f>(H1043*'IM CALIBRATION'!$Q$32+'IM CALIBRATION'!$Q$33)*ABS(B1043)*(1/'CCS figures 3b table 1 9a'!C1043+1/'IM CALIBRATION'!$D$5)^0.5</f>
        <v>9815.9885677646616</v>
      </c>
      <c r="G1043" t="s">
        <v>28</v>
      </c>
      <c r="H1043" s="56">
        <f>D1043-0.001*'IM CALIBRATION'!$D$4*A1043^0.5</f>
        <v>33.029738256509546</v>
      </c>
      <c r="I1043" s="56">
        <f>H1043^'IM CALIBRATION'!$Q$15*ABS(B1043)*(1/'CCS figures 3b table 1 9a'!C1043+1/'IM CALIBRATION'!$D$5)^0.5</f>
        <v>16.701024188392623</v>
      </c>
    </row>
    <row r="1044" spans="1:9">
      <c r="A1044" s="113">
        <v>7868</v>
      </c>
      <c r="B1044" s="67">
        <v>24</v>
      </c>
      <c r="C1044" s="67">
        <v>184000</v>
      </c>
      <c r="D1044" s="67">
        <v>33.351999999999997</v>
      </c>
      <c r="E1044" s="112">
        <f>I1044*'IM CALIBRATION'!$Q$17</f>
        <v>9457.4869757638808</v>
      </c>
      <c r="F1044" s="111">
        <f>(H1044*'IM CALIBRATION'!$Q$32+'IM CALIBRATION'!$Q$33)*ABS(B1044)*(1/'CCS figures 3b table 1 9a'!C1044+1/'IM CALIBRATION'!$D$5)^0.5</f>
        <v>9844.338013547982</v>
      </c>
      <c r="G1044" t="s">
        <v>28</v>
      </c>
      <c r="H1044" s="56">
        <f>D1044-0.001*'IM CALIBRATION'!$D$4*A1044^0.5</f>
        <v>33.212738256509546</v>
      </c>
      <c r="I1044" s="56">
        <f>H1044^'IM CALIBRATION'!$Q$15*ABS(B1044)*(1/'CCS figures 3b table 1 9a'!C1044+1/'IM CALIBRATION'!$D$5)^0.5</f>
        <v>16.735449783461085</v>
      </c>
    </row>
    <row r="1045" spans="1:9">
      <c r="A1045" s="113">
        <v>7868</v>
      </c>
      <c r="B1045" s="67">
        <v>24</v>
      </c>
      <c r="C1045" s="67">
        <v>184000</v>
      </c>
      <c r="D1045" s="67">
        <v>33.533999999999999</v>
      </c>
      <c r="E1045" s="112">
        <f>I1045*'IM CALIBRATION'!$Q$17</f>
        <v>9476.7685760396835</v>
      </c>
      <c r="F1045" s="111">
        <f>(H1045*'IM CALIBRATION'!$Q$32+'IM CALIBRATION'!$Q$33)*ABS(B1045)*(1/'CCS figures 3b table 1 9a'!C1045+1/'IM CALIBRATION'!$D$5)^0.5</f>
        <v>9872.5325443270194</v>
      </c>
      <c r="G1045" t="s">
        <v>28</v>
      </c>
      <c r="H1045" s="56">
        <f>D1045-0.001*'IM CALIBRATION'!$D$4*A1045^0.5</f>
        <v>33.394738256509548</v>
      </c>
      <c r="I1045" s="56">
        <f>H1045^'IM CALIBRATION'!$Q$15*ABS(B1045)*(1/'CCS figures 3b table 1 9a'!C1045+1/'IM CALIBRATION'!$D$5)^0.5</f>
        <v>16.769569444845491</v>
      </c>
    </row>
    <row r="1046" spans="1:9">
      <c r="A1046" s="113">
        <v>7868</v>
      </c>
      <c r="B1046" s="67">
        <v>24</v>
      </c>
      <c r="C1046" s="67">
        <v>184000</v>
      </c>
      <c r="D1046" s="67">
        <v>33.716000000000001</v>
      </c>
      <c r="E1046" s="112">
        <f>I1046*'IM CALIBRATION'!$Q$17</f>
        <v>9495.9843680261056</v>
      </c>
      <c r="F1046" s="111">
        <f>(H1046*'IM CALIBRATION'!$Q$32+'IM CALIBRATION'!$Q$33)*ABS(B1046)*(1/'CCS figures 3b table 1 9a'!C1046+1/'IM CALIBRATION'!$D$5)^0.5</f>
        <v>9900.7270751060587</v>
      </c>
      <c r="G1046" t="s">
        <v>28</v>
      </c>
      <c r="H1046" s="56">
        <f>D1046-0.001*'IM CALIBRATION'!$D$4*A1046^0.5</f>
        <v>33.57673825650955</v>
      </c>
      <c r="I1046" s="56">
        <f>H1046^'IM CALIBRATION'!$Q$15*ABS(B1046)*(1/'CCS figures 3b table 1 9a'!C1046+1/'IM CALIBRATION'!$D$5)^0.5</f>
        <v>16.80357265549355</v>
      </c>
    </row>
    <row r="1047" spans="1:9">
      <c r="A1047" s="113">
        <v>7868</v>
      </c>
      <c r="B1047" s="67">
        <v>24</v>
      </c>
      <c r="C1047" s="67">
        <v>184000</v>
      </c>
      <c r="D1047" s="67">
        <v>33.898000000000003</v>
      </c>
      <c r="E1047" s="112">
        <f>I1047*'IM CALIBRATION'!$Q$17</f>
        <v>9515.1349312190723</v>
      </c>
      <c r="F1047" s="111">
        <f>(H1047*'IM CALIBRATION'!$Q$32+'IM CALIBRATION'!$Q$33)*ABS(B1047)*(1/'CCS figures 3b table 1 9a'!C1047+1/'IM CALIBRATION'!$D$5)^0.5</f>
        <v>9928.9216058850998</v>
      </c>
      <c r="G1047" t="s">
        <v>28</v>
      </c>
      <c r="H1047" s="56">
        <f>D1047-0.001*'IM CALIBRATION'!$D$4*A1047^0.5</f>
        <v>33.758738256509552</v>
      </c>
      <c r="I1047" s="56">
        <f>H1047^'IM CALIBRATION'!$Q$15*ABS(B1047)*(1/'CCS figures 3b table 1 9a'!C1047+1/'IM CALIBRATION'!$D$5)^0.5</f>
        <v>16.837460440849451</v>
      </c>
    </row>
    <row r="1048" spans="1:9">
      <c r="A1048" s="113">
        <v>7868</v>
      </c>
      <c r="B1048" s="67">
        <v>24</v>
      </c>
      <c r="C1048" s="67">
        <v>184000</v>
      </c>
      <c r="D1048" s="67">
        <v>34.081000000000003</v>
      </c>
      <c r="E1048" s="112">
        <f>I1048*'IM CALIBRATION'!$Q$17</f>
        <v>9534.3255269711553</v>
      </c>
      <c r="F1048" s="111">
        <f>(H1048*'IM CALIBRATION'!$Q$32+'IM CALIBRATION'!$Q$33)*ABS(B1048)*(1/'CCS figures 3b table 1 9a'!C1048+1/'IM CALIBRATION'!$D$5)^0.5</f>
        <v>9957.2710516684201</v>
      </c>
      <c r="G1048" t="s">
        <v>28</v>
      </c>
      <c r="H1048" s="56">
        <f>D1048-0.001*'IM CALIBRATION'!$D$4*A1048^0.5</f>
        <v>33.941738256509552</v>
      </c>
      <c r="I1048" s="56">
        <f>H1048^'IM CALIBRATION'!$Q$15*ABS(B1048)*(1/'CCS figures 3b table 1 9a'!C1048+1/'IM CALIBRATION'!$D$5)^0.5</f>
        <v>16.871419065624373</v>
      </c>
    </row>
    <row r="1049" spans="1:9">
      <c r="A1049" s="113">
        <v>7868</v>
      </c>
      <c r="B1049" s="67">
        <v>24</v>
      </c>
      <c r="C1049" s="67">
        <v>184000</v>
      </c>
      <c r="D1049" s="67">
        <v>34.262999999999998</v>
      </c>
      <c r="E1049" s="112">
        <f>I1049*'IM CALIBRATION'!$Q$17</f>
        <v>9553.346987821662</v>
      </c>
      <c r="F1049" s="111">
        <f>(H1049*'IM CALIBRATION'!$Q$32+'IM CALIBRATION'!$Q$33)*ABS(B1049)*(1/'CCS figures 3b table 1 9a'!C1049+1/'IM CALIBRATION'!$D$5)^0.5</f>
        <v>9985.4655824474594</v>
      </c>
      <c r="G1049" t="s">
        <v>28</v>
      </c>
      <c r="H1049" s="56">
        <f>D1049-0.001*'IM CALIBRATION'!$D$4*A1049^0.5</f>
        <v>34.123738256509547</v>
      </c>
      <c r="I1049" s="56">
        <f>H1049^'IM CALIBRATION'!$Q$15*ABS(B1049)*(1/'CCS figures 3b table 1 9a'!C1049+1/'IM CALIBRATION'!$D$5)^0.5</f>
        <v>16.905078398562129</v>
      </c>
    </row>
    <row r="1050" spans="1:9">
      <c r="A1050" s="113">
        <v>7868</v>
      </c>
      <c r="B1050" s="67">
        <v>24</v>
      </c>
      <c r="C1050" s="67">
        <v>184000</v>
      </c>
      <c r="D1050" s="67">
        <v>34.445</v>
      </c>
      <c r="E1050" s="112">
        <f>I1050*'IM CALIBRATION'!$Q$17</f>
        <v>9572.3049128625953</v>
      </c>
      <c r="F1050" s="111">
        <f>(H1050*'IM CALIBRATION'!$Q$32+'IM CALIBRATION'!$Q$33)*ABS(B1050)*(1/'CCS figures 3b table 1 9a'!C1050+1/'IM CALIBRATION'!$D$5)^0.5</f>
        <v>10013.660113226497</v>
      </c>
      <c r="G1050" t="s">
        <v>28</v>
      </c>
      <c r="H1050" s="56">
        <f>D1050-0.001*'IM CALIBRATION'!$D$4*A1050^0.5</f>
        <v>34.305738256509549</v>
      </c>
      <c r="I1050" s="56">
        <f>H1050^'IM CALIBRATION'!$Q$15*ABS(B1050)*(1/'CCS figures 3b table 1 9a'!C1050+1/'IM CALIBRATION'!$D$5)^0.5</f>
        <v>16.938625302019062</v>
      </c>
    </row>
    <row r="1051" spans="1:9">
      <c r="A1051" s="113">
        <v>7868</v>
      </c>
      <c r="B1051" s="67">
        <v>24</v>
      </c>
      <c r="C1051" s="67">
        <v>184000</v>
      </c>
      <c r="D1051" s="67">
        <v>34.627000000000002</v>
      </c>
      <c r="E1051" s="112">
        <f>I1051*'IM CALIBRATION'!$Q$17</f>
        <v>9591.1998497092791</v>
      </c>
      <c r="F1051" s="111">
        <f>(H1051*'IM CALIBRATION'!$Q$32+'IM CALIBRATION'!$Q$33)*ABS(B1051)*(1/'CCS figures 3b table 1 9a'!C1051+1/'IM CALIBRATION'!$D$5)^0.5</f>
        <v>10041.854644005536</v>
      </c>
      <c r="G1051" t="s">
        <v>28</v>
      </c>
      <c r="H1051" s="56">
        <f>D1051-0.001*'IM CALIBRATION'!$D$4*A1051^0.5</f>
        <v>34.487738256509552</v>
      </c>
      <c r="I1051" s="56">
        <f>H1051^'IM CALIBRATION'!$Q$15*ABS(B1051)*(1/'CCS figures 3b table 1 9a'!C1051+1/'IM CALIBRATION'!$D$5)^0.5</f>
        <v>16.972060745025189</v>
      </c>
    </row>
    <row r="1052" spans="1:9">
      <c r="A1052" s="113">
        <v>7868</v>
      </c>
      <c r="B1052" s="67">
        <v>24</v>
      </c>
      <c r="C1052" s="67">
        <v>184000</v>
      </c>
      <c r="D1052" s="67">
        <v>34.81</v>
      </c>
      <c r="E1052" s="112">
        <f>I1052*'IM CALIBRATION'!$Q$17</f>
        <v>9610.1356420927768</v>
      </c>
      <c r="F1052" s="111">
        <f>(H1052*'IM CALIBRATION'!$Q$32+'IM CALIBRATION'!$Q$33)*ABS(B1052)*(1/'CCS figures 3b table 1 9a'!C1052+1/'IM CALIBRATION'!$D$5)^0.5</f>
        <v>10070.204089788855</v>
      </c>
      <c r="G1052" t="s">
        <v>28</v>
      </c>
      <c r="H1052" s="56">
        <f>D1052-0.001*'IM CALIBRATION'!$D$4*A1052^0.5</f>
        <v>34.670738256509551</v>
      </c>
      <c r="I1052" s="56">
        <f>H1052^'IM CALIBRATION'!$Q$15*ABS(B1052)*(1/'CCS figures 3b table 1 9a'!C1052+1/'IM CALIBRATION'!$D$5)^0.5</f>
        <v>17.005568483746497</v>
      </c>
    </row>
    <row r="1053" spans="1:9">
      <c r="A1053" s="113">
        <v>7868</v>
      </c>
      <c r="B1053" s="67">
        <v>24</v>
      </c>
      <c r="C1053" s="67">
        <v>184000</v>
      </c>
      <c r="D1053" s="67">
        <v>34.991999999999997</v>
      </c>
      <c r="E1053" s="112">
        <f>I1053*'IM CALIBRATION'!$Q$17</f>
        <v>9628.9058764825531</v>
      </c>
      <c r="F1053" s="111">
        <f>(H1053*'IM CALIBRATION'!$Q$32+'IM CALIBRATION'!$Q$33)*ABS(B1053)*(1/'CCS figures 3b table 1 9a'!C1053+1/'IM CALIBRATION'!$D$5)^0.5</f>
        <v>10098.398620567892</v>
      </c>
      <c r="G1053" t="s">
        <v>28</v>
      </c>
      <c r="H1053" s="56">
        <f>D1053-0.001*'IM CALIBRATION'!$D$4*A1053^0.5</f>
        <v>34.852738256509546</v>
      </c>
      <c r="I1053" s="56">
        <f>H1053^'IM CALIBRATION'!$Q$15*ABS(B1053)*(1/'CCS figures 3b table 1 9a'!C1053+1/'IM CALIBRATION'!$D$5)^0.5</f>
        <v>17.038783260130426</v>
      </c>
    </row>
    <row r="1054" spans="1:9">
      <c r="A1054" s="113">
        <v>7868</v>
      </c>
      <c r="B1054" s="67">
        <v>24</v>
      </c>
      <c r="C1054" s="67">
        <v>184000</v>
      </c>
      <c r="D1054" s="67">
        <v>35.173999999999999</v>
      </c>
      <c r="E1054" s="112">
        <f>I1054*'IM CALIBRATION'!$Q$17</f>
        <v>9647.6147234821983</v>
      </c>
      <c r="F1054" s="111">
        <f>(H1054*'IM CALIBRATION'!$Q$32+'IM CALIBRATION'!$Q$33)*ABS(B1054)*(1/'CCS figures 3b table 1 9a'!C1054+1/'IM CALIBRATION'!$D$5)^0.5</f>
        <v>10126.593151346935</v>
      </c>
      <c r="G1054" t="s">
        <v>28</v>
      </c>
      <c r="H1054" s="56">
        <f>D1054-0.001*'IM CALIBRATION'!$D$4*A1054^0.5</f>
        <v>35.034738256509549</v>
      </c>
      <c r="I1054" s="56">
        <f>H1054^'IM CALIBRATION'!$Q$15*ABS(B1054)*(1/'CCS figures 3b table 1 9a'!C1054+1/'IM CALIBRATION'!$D$5)^0.5</f>
        <v>17.071889408758636</v>
      </c>
    </row>
    <row r="1055" spans="1:9">
      <c r="A1055" s="113">
        <v>7868</v>
      </c>
      <c r="B1055" s="67">
        <v>24</v>
      </c>
      <c r="C1055" s="67">
        <v>184000</v>
      </c>
      <c r="D1055" s="67">
        <v>35.356000000000002</v>
      </c>
      <c r="E1055" s="112">
        <f>I1055*'IM CALIBRATION'!$Q$17</f>
        <v>9666.2627011980967</v>
      </c>
      <c r="F1055" s="111">
        <f>(H1055*'IM CALIBRATION'!$Q$32+'IM CALIBRATION'!$Q$33)*ABS(B1055)*(1/'CCS figures 3b table 1 9a'!C1055+1/'IM CALIBRATION'!$D$5)^0.5</f>
        <v>10154.787682125972</v>
      </c>
      <c r="G1055" t="s">
        <v>28</v>
      </c>
      <c r="H1055" s="56">
        <f>D1055-0.001*'IM CALIBRATION'!$D$4*A1055^0.5</f>
        <v>35.216738256509551</v>
      </c>
      <c r="I1055" s="56">
        <f>H1055^'IM CALIBRATION'!$Q$15*ABS(B1055)*(1/'CCS figures 3b table 1 9a'!C1055+1/'IM CALIBRATION'!$D$5)^0.5</f>
        <v>17.104887846443752</v>
      </c>
    </row>
    <row r="1056" spans="1:9">
      <c r="A1056" s="113">
        <v>7868</v>
      </c>
      <c r="B1056" s="67">
        <v>24</v>
      </c>
      <c r="C1056" s="67">
        <v>184000</v>
      </c>
      <c r="D1056" s="67">
        <v>35.539000000000001</v>
      </c>
      <c r="E1056" s="112">
        <f>I1056*'IM CALIBRATION'!$Q$17</f>
        <v>9684.9522846945438</v>
      </c>
      <c r="F1056" s="111">
        <f>(H1056*'IM CALIBRATION'!$Q$32+'IM CALIBRATION'!$Q$33)*ABS(B1056)*(1/'CCS figures 3b table 1 9a'!C1056+1/'IM CALIBRATION'!$D$5)^0.5</f>
        <v>10183.137127909291</v>
      </c>
      <c r="G1056" t="s">
        <v>28</v>
      </c>
      <c r="H1056" s="56">
        <f>D1056-0.001*'IM CALIBRATION'!$D$4*A1056^0.5</f>
        <v>35.399738256509551</v>
      </c>
      <c r="I1056" s="56">
        <f>H1056^'IM CALIBRATION'!$Q$15*ABS(B1056)*(1/'CCS figures 3b table 1 9a'!C1056+1/'IM CALIBRATION'!$D$5)^0.5</f>
        <v>17.137959907434173</v>
      </c>
    </row>
    <row r="1057" spans="1:9">
      <c r="A1057" s="113">
        <v>7868</v>
      </c>
      <c r="B1057" s="67">
        <v>24</v>
      </c>
      <c r="C1057" s="67">
        <v>184000</v>
      </c>
      <c r="D1057" s="67">
        <v>35.720999999999997</v>
      </c>
      <c r="E1057" s="112">
        <f>I1057*'IM CALIBRATION'!$Q$17</f>
        <v>9703.479722710872</v>
      </c>
      <c r="F1057" s="111">
        <f>(H1057*'IM CALIBRATION'!$Q$32+'IM CALIBRATION'!$Q$33)*ABS(B1057)*(1/'CCS figures 3b table 1 9a'!C1057+1/'IM CALIBRATION'!$D$5)^0.5</f>
        <v>10211.331658688332</v>
      </c>
      <c r="G1057" t="s">
        <v>28</v>
      </c>
      <c r="H1057" s="56">
        <f>D1057-0.001*'IM CALIBRATION'!$D$4*A1057^0.5</f>
        <v>35.581738256509546</v>
      </c>
      <c r="I1057" s="56">
        <f>H1057^'IM CALIBRATION'!$Q$15*ABS(B1057)*(1/'CCS figures 3b table 1 9a'!C1057+1/'IM CALIBRATION'!$D$5)^0.5</f>
        <v>17.170745044683954</v>
      </c>
    </row>
    <row r="1058" spans="1:9">
      <c r="A1058" s="113">
        <v>7868</v>
      </c>
      <c r="B1058" s="67">
        <v>24</v>
      </c>
      <c r="C1058" s="67">
        <v>184000</v>
      </c>
      <c r="D1058" s="67">
        <v>35.902999999999999</v>
      </c>
      <c r="E1058" s="112">
        <f>I1058*'IM CALIBRATION'!$Q$17</f>
        <v>9721.9478068562403</v>
      </c>
      <c r="F1058" s="111">
        <f>(H1058*'IM CALIBRATION'!$Q$32+'IM CALIBRATION'!$Q$33)*ABS(B1058)*(1/'CCS figures 3b table 1 9a'!C1058+1/'IM CALIBRATION'!$D$5)^0.5</f>
        <v>10239.526189467368</v>
      </c>
      <c r="G1058" t="s">
        <v>28</v>
      </c>
      <c r="H1058" s="56">
        <f>D1058-0.001*'IM CALIBRATION'!$D$4*A1058^0.5</f>
        <v>35.763738256509548</v>
      </c>
      <c r="I1058" s="56">
        <f>H1058^'IM CALIBRATION'!$Q$15*ABS(B1058)*(1/'CCS figures 3b table 1 9a'!C1058+1/'IM CALIBRATION'!$D$5)^0.5</f>
        <v>17.203425152581918</v>
      </c>
    </row>
    <row r="1059" spans="1:9">
      <c r="A1059" s="113">
        <v>7868</v>
      </c>
      <c r="B1059" s="67">
        <v>24</v>
      </c>
      <c r="C1059" s="67">
        <v>184000</v>
      </c>
      <c r="D1059" s="67">
        <v>36.085000000000001</v>
      </c>
      <c r="E1059" s="112">
        <f>I1059*'IM CALIBRATION'!$Q$17</f>
        <v>9740.3570278792267</v>
      </c>
      <c r="F1059" s="111">
        <f>(H1059*'IM CALIBRATION'!$Q$32+'IM CALIBRATION'!$Q$33)*ABS(B1059)*(1/'CCS figures 3b table 1 9a'!C1059+1/'IM CALIBRATION'!$D$5)^0.5</f>
        <v>10267.720720246411</v>
      </c>
      <c r="G1059" t="s">
        <v>28</v>
      </c>
      <c r="H1059" s="56">
        <f>D1059-0.001*'IM CALIBRATION'!$D$4*A1059^0.5</f>
        <v>35.94573825650955</v>
      </c>
      <c r="I1059" s="56">
        <f>H1059^'IM CALIBRATION'!$Q$15*ABS(B1059)*(1/'CCS figures 3b table 1 9a'!C1059+1/'IM CALIBRATION'!$D$5)^0.5</f>
        <v>17.236001099529808</v>
      </c>
    </row>
    <row r="1060" spans="1:9">
      <c r="A1060" s="113">
        <v>7868</v>
      </c>
      <c r="B1060" s="67">
        <v>24</v>
      </c>
      <c r="C1060" s="67">
        <v>184000</v>
      </c>
      <c r="D1060" s="67">
        <v>36.268000000000001</v>
      </c>
      <c r="E1060" s="112">
        <f>I1060*'IM CALIBRATION'!$Q$17</f>
        <v>9758.8085384358965</v>
      </c>
      <c r="F1060" s="111">
        <f>(H1060*'IM CALIBRATION'!$Q$32+'IM CALIBRATION'!$Q$33)*ABS(B1060)*(1/'CCS figures 3b table 1 9a'!C1060+1/'IM CALIBRATION'!$D$5)^0.5</f>
        <v>10296.070166029727</v>
      </c>
      <c r="G1060" t="s">
        <v>28</v>
      </c>
      <c r="H1060" s="56">
        <f>D1060-0.001*'IM CALIBRATION'!$D$4*A1060^0.5</f>
        <v>36.12873825650955</v>
      </c>
      <c r="I1060" s="56">
        <f>H1060^'IM CALIBRATION'!$Q$15*ABS(B1060)*(1/'CCS figures 3b table 1 9a'!C1060+1/'IM CALIBRATION'!$D$5)^0.5</f>
        <v>17.268651879715016</v>
      </c>
    </row>
    <row r="1061" spans="1:9">
      <c r="A1061" s="113">
        <v>8248</v>
      </c>
      <c r="B1061" s="67">
        <v>23</v>
      </c>
      <c r="C1061" s="67">
        <v>184000</v>
      </c>
      <c r="D1061" s="67">
        <v>1.0940000000000001</v>
      </c>
      <c r="E1061" s="112">
        <f>I1061*'IM CALIBRATION'!$Q$17</f>
        <v>2411.342894982949</v>
      </c>
      <c r="F1061" s="111">
        <f>(H1061*'IM CALIBRATION'!$Q$32+'IM CALIBRATION'!$Q$33)*ABS(B1061)*(1/'CCS figures 3b table 1 9a'!C1061+1/'IM CALIBRATION'!$D$5)^0.5</f>
        <v>4644.6343521196304</v>
      </c>
      <c r="G1061" t="s">
        <v>28</v>
      </c>
      <c r="H1061" s="56">
        <f>D1061-0.001*'IM CALIBRATION'!$D$4*A1061^0.5</f>
        <v>0.95141495450083147</v>
      </c>
      <c r="I1061" s="56">
        <f>H1061^'IM CALIBRATION'!$Q$15*ABS(B1061)*(1/'CCS figures 3b table 1 9a'!C1061+1/'IM CALIBRATION'!$D$5)^0.5</f>
        <v>4.2669800162673086</v>
      </c>
    </row>
    <row r="1062" spans="1:9">
      <c r="A1062" s="113">
        <v>8248</v>
      </c>
      <c r="B1062" s="67">
        <v>23</v>
      </c>
      <c r="C1062" s="67">
        <v>184000</v>
      </c>
      <c r="D1062" s="67">
        <v>1.276</v>
      </c>
      <c r="E1062" s="112">
        <f>I1062*'IM CALIBRATION'!$Q$17</f>
        <v>2573.89208236478</v>
      </c>
      <c r="F1062" s="111">
        <f>(H1062*'IM CALIBRATION'!$Q$32+'IM CALIBRATION'!$Q$33)*ABS(B1062)*(1/'CCS figures 3b table 1 9a'!C1062+1/'IM CALIBRATION'!$D$5)^0.5</f>
        <v>4671.6541107828771</v>
      </c>
      <c r="G1062" t="s">
        <v>28</v>
      </c>
      <c r="H1062" s="56">
        <f>D1062-0.001*'IM CALIBRATION'!$D$4*A1062^0.5</f>
        <v>1.1334149545008314</v>
      </c>
      <c r="I1062" s="56">
        <f>H1062^'IM CALIBRATION'!$Q$15*ABS(B1062)*(1/'CCS figures 3b table 1 9a'!C1062+1/'IM CALIBRATION'!$D$5)^0.5</f>
        <v>4.5546181351187824</v>
      </c>
    </row>
    <row r="1063" spans="1:9">
      <c r="A1063" s="113">
        <v>8248</v>
      </c>
      <c r="B1063" s="67">
        <v>23</v>
      </c>
      <c r="C1063" s="67">
        <v>184000</v>
      </c>
      <c r="D1063" s="67">
        <v>1.458</v>
      </c>
      <c r="E1063" s="112">
        <f>I1063*'IM CALIBRATION'!$Q$17</f>
        <v>2720.7804719545229</v>
      </c>
      <c r="F1063" s="111">
        <f>(H1063*'IM CALIBRATION'!$Q$32+'IM CALIBRATION'!$Q$33)*ABS(B1063)*(1/'CCS figures 3b table 1 9a'!C1063+1/'IM CALIBRATION'!$D$5)^0.5</f>
        <v>4698.6738694461219</v>
      </c>
      <c r="G1063" t="s">
        <v>28</v>
      </c>
      <c r="H1063" s="56">
        <f>D1063-0.001*'IM CALIBRATION'!$D$4*A1063^0.5</f>
        <v>1.3154149545008313</v>
      </c>
      <c r="I1063" s="56">
        <f>H1063^'IM CALIBRATION'!$Q$15*ABS(B1063)*(1/'CCS figures 3b table 1 9a'!C1063+1/'IM CALIBRATION'!$D$5)^0.5</f>
        <v>4.8145437658970431</v>
      </c>
    </row>
    <row r="1064" spans="1:9">
      <c r="A1064" s="113">
        <v>8248</v>
      </c>
      <c r="B1064" s="67">
        <v>23</v>
      </c>
      <c r="C1064" s="67">
        <v>184000</v>
      </c>
      <c r="D1064" s="67">
        <v>1.64</v>
      </c>
      <c r="E1064" s="112">
        <f>I1064*'IM CALIBRATION'!$Q$17</f>
        <v>2855.4079219641872</v>
      </c>
      <c r="F1064" s="111">
        <f>(H1064*'IM CALIBRATION'!$Q$32+'IM CALIBRATION'!$Q$33)*ABS(B1064)*(1/'CCS figures 3b table 1 9a'!C1064+1/'IM CALIBRATION'!$D$5)^0.5</f>
        <v>4725.6936281093685</v>
      </c>
      <c r="G1064" t="s">
        <v>28</v>
      </c>
      <c r="H1064" s="56">
        <f>D1064-0.001*'IM CALIBRATION'!$D$4*A1064^0.5</f>
        <v>1.4974149545008313</v>
      </c>
      <c r="I1064" s="56">
        <f>H1064^'IM CALIBRATION'!$Q$15*ABS(B1064)*(1/'CCS figures 3b table 1 9a'!C1064+1/'IM CALIBRATION'!$D$5)^0.5</f>
        <v>5.0527731110588086</v>
      </c>
    </row>
    <row r="1065" spans="1:9">
      <c r="A1065" s="113">
        <v>8248</v>
      </c>
      <c r="B1065" s="67">
        <v>23</v>
      </c>
      <c r="C1065" s="67">
        <v>184000</v>
      </c>
      <c r="D1065" s="67">
        <v>1.8220000000000001</v>
      </c>
      <c r="E1065" s="112">
        <f>I1065*'IM CALIBRATION'!$Q$17</f>
        <v>2980.1212453288308</v>
      </c>
      <c r="F1065" s="111">
        <f>(H1065*'IM CALIBRATION'!$Q$32+'IM CALIBRATION'!$Q$33)*ABS(B1065)*(1/'CCS figures 3b table 1 9a'!C1065+1/'IM CALIBRATION'!$D$5)^0.5</f>
        <v>4752.7133867726134</v>
      </c>
      <c r="G1065" t="s">
        <v>28</v>
      </c>
      <c r="H1065" s="56">
        <f>D1065-0.001*'IM CALIBRATION'!$D$4*A1065^0.5</f>
        <v>1.6794149545008314</v>
      </c>
      <c r="I1065" s="56">
        <f>H1065^'IM CALIBRATION'!$Q$15*ABS(B1065)*(1/'CCS figures 3b table 1 9a'!C1065+1/'IM CALIBRATION'!$D$5)^0.5</f>
        <v>5.2734589619456358</v>
      </c>
    </row>
    <row r="1066" spans="1:9">
      <c r="A1066" s="113">
        <v>8248</v>
      </c>
      <c r="B1066" s="67">
        <v>23</v>
      </c>
      <c r="C1066" s="67">
        <v>184000</v>
      </c>
      <c r="D1066" s="67">
        <v>2.0049999999999999</v>
      </c>
      <c r="E1066" s="112">
        <f>I1066*'IM CALIBRATION'!$Q$17</f>
        <v>3097.2374263525553</v>
      </c>
      <c r="F1066" s="111">
        <f>(H1066*'IM CALIBRATION'!$Q$32+'IM CALIBRATION'!$Q$33)*ABS(B1066)*(1/'CCS figures 3b table 1 9a'!C1066+1/'IM CALIBRATION'!$D$5)^0.5</f>
        <v>4779.8816056482956</v>
      </c>
      <c r="G1066" t="s">
        <v>28</v>
      </c>
      <c r="H1066" s="56">
        <f>D1066-0.001*'IM CALIBRATION'!$D$4*A1066^0.5</f>
        <v>1.8624149545008313</v>
      </c>
      <c r="I1066" s="56">
        <f>H1066^'IM CALIBRATION'!$Q$15*ABS(B1066)*(1/'CCS figures 3b table 1 9a'!C1066+1/'IM CALIBRATION'!$D$5)^0.5</f>
        <v>5.4807013267911842</v>
      </c>
    </row>
    <row r="1067" spans="1:9">
      <c r="A1067" s="113">
        <v>8248</v>
      </c>
      <c r="B1067" s="67">
        <v>23</v>
      </c>
      <c r="C1067" s="67">
        <v>184000</v>
      </c>
      <c r="D1067" s="67">
        <v>2.1869999999999998</v>
      </c>
      <c r="E1067" s="112">
        <f>I1067*'IM CALIBRATION'!$Q$17</f>
        <v>3206.7537218791749</v>
      </c>
      <c r="F1067" s="111">
        <f>(H1067*'IM CALIBRATION'!$Q$32+'IM CALIBRATION'!$Q$33)*ABS(B1067)*(1/'CCS figures 3b table 1 9a'!C1067+1/'IM CALIBRATION'!$D$5)^0.5</f>
        <v>4806.9013643115404</v>
      </c>
      <c r="G1067" t="s">
        <v>28</v>
      </c>
      <c r="H1067" s="56">
        <f>D1067-0.001*'IM CALIBRATION'!$D$4*A1067^0.5</f>
        <v>2.044414954500831</v>
      </c>
      <c r="I1067" s="56">
        <f>H1067^'IM CALIBRATION'!$Q$15*ABS(B1067)*(1/'CCS figures 3b table 1 9a'!C1067+1/'IM CALIBRATION'!$D$5)^0.5</f>
        <v>5.6744953514568532</v>
      </c>
    </row>
    <row r="1068" spans="1:9">
      <c r="A1068" s="113">
        <v>8248</v>
      </c>
      <c r="B1068" s="67">
        <v>23</v>
      </c>
      <c r="C1068" s="67">
        <v>184000</v>
      </c>
      <c r="D1068" s="67">
        <v>2.3690000000000002</v>
      </c>
      <c r="E1068" s="112">
        <f>I1068*'IM CALIBRATION'!$Q$17</f>
        <v>3310.3116218356313</v>
      </c>
      <c r="F1068" s="111">
        <f>(H1068*'IM CALIBRATION'!$Q$32+'IM CALIBRATION'!$Q$33)*ABS(B1068)*(1/'CCS figures 3b table 1 9a'!C1068+1/'IM CALIBRATION'!$D$5)^0.5</f>
        <v>4833.9211229747862</v>
      </c>
      <c r="G1068" t="s">
        <v>28</v>
      </c>
      <c r="H1068" s="56">
        <f>D1068-0.001*'IM CALIBRATION'!$D$4*A1068^0.5</f>
        <v>2.2264149545008314</v>
      </c>
      <c r="I1068" s="56">
        <f>H1068^'IM CALIBRATION'!$Q$15*ABS(B1068)*(1/'CCS figures 3b table 1 9a'!C1068+1/'IM CALIBRATION'!$D$5)^0.5</f>
        <v>5.8577457264077504</v>
      </c>
    </row>
    <row r="1069" spans="1:9">
      <c r="A1069" s="113">
        <v>8248</v>
      </c>
      <c r="B1069" s="67">
        <v>23</v>
      </c>
      <c r="C1069" s="67">
        <v>184000</v>
      </c>
      <c r="D1069" s="67">
        <v>2.552</v>
      </c>
      <c r="E1069" s="112">
        <f>I1069*'IM CALIBRATION'!$Q$17</f>
        <v>3409.2129257869392</v>
      </c>
      <c r="F1069" s="111">
        <f>(H1069*'IM CALIBRATION'!$Q$32+'IM CALIBRATION'!$Q$33)*ABS(B1069)*(1/'CCS figures 3b table 1 9a'!C1069+1/'IM CALIBRATION'!$D$5)^0.5</f>
        <v>4861.0893418504675</v>
      </c>
      <c r="G1069" t="s">
        <v>28</v>
      </c>
      <c r="H1069" s="56">
        <f>D1069-0.001*'IM CALIBRATION'!$D$4*A1069^0.5</f>
        <v>2.4094149545008312</v>
      </c>
      <c r="I1069" s="56">
        <f>H1069^'IM CALIBRATION'!$Q$15*ABS(B1069)*(1/'CCS figures 3b table 1 9a'!C1069+1/'IM CALIBRATION'!$D$5)^0.5</f>
        <v>6.0327560446918262</v>
      </c>
    </row>
    <row r="1070" spans="1:9">
      <c r="A1070" s="113">
        <v>8248</v>
      </c>
      <c r="B1070" s="67">
        <v>23</v>
      </c>
      <c r="C1070" s="67">
        <v>184000</v>
      </c>
      <c r="D1070" s="67">
        <v>2.734</v>
      </c>
      <c r="E1070" s="112">
        <f>I1070*'IM CALIBRATION'!$Q$17</f>
        <v>3503.0030926346722</v>
      </c>
      <c r="F1070" s="111">
        <f>(H1070*'IM CALIBRATION'!$Q$32+'IM CALIBRATION'!$Q$33)*ABS(B1070)*(1/'CCS figures 3b table 1 9a'!C1070+1/'IM CALIBRATION'!$D$5)^0.5</f>
        <v>4888.1091005137132</v>
      </c>
      <c r="G1070" t="s">
        <v>28</v>
      </c>
      <c r="H1070" s="56">
        <f>D1070-0.001*'IM CALIBRATION'!$D$4*A1070^0.5</f>
        <v>2.5914149545008311</v>
      </c>
      <c r="I1070" s="56">
        <f>H1070^'IM CALIBRATION'!$Q$15*ABS(B1070)*(1/'CCS figures 3b table 1 9a'!C1070+1/'IM CALIBRATION'!$D$5)^0.5</f>
        <v>6.198721975333342</v>
      </c>
    </row>
    <row r="1071" spans="1:9">
      <c r="A1071" s="113">
        <v>8248</v>
      </c>
      <c r="B1071" s="67">
        <v>23</v>
      </c>
      <c r="C1071" s="67">
        <v>184000</v>
      </c>
      <c r="D1071" s="67">
        <v>2.9159999999999999</v>
      </c>
      <c r="E1071" s="112">
        <f>I1071*'IM CALIBRATION'!$Q$17</f>
        <v>3592.7465401359636</v>
      </c>
      <c r="F1071" s="111">
        <f>(H1071*'IM CALIBRATION'!$Q$32+'IM CALIBRATION'!$Q$33)*ABS(B1071)*(1/'CCS figures 3b table 1 9a'!C1071+1/'IM CALIBRATION'!$D$5)^0.5</f>
        <v>4915.1288591769598</v>
      </c>
      <c r="G1071" t="s">
        <v>28</v>
      </c>
      <c r="H1071" s="56">
        <f>D1071-0.001*'IM CALIBRATION'!$D$4*A1071^0.5</f>
        <v>2.7734149545008311</v>
      </c>
      <c r="I1071" s="56">
        <f>H1071^'IM CALIBRATION'!$Q$15*ABS(B1071)*(1/'CCS figures 3b table 1 9a'!C1071+1/'IM CALIBRATION'!$D$5)^0.5</f>
        <v>6.3575270535640982</v>
      </c>
    </row>
    <row r="1072" spans="1:9">
      <c r="A1072" s="113">
        <v>8248</v>
      </c>
      <c r="B1072" s="67">
        <v>23</v>
      </c>
      <c r="C1072" s="67">
        <v>184000</v>
      </c>
      <c r="D1072" s="67">
        <v>3.0979999999999999</v>
      </c>
      <c r="E1072" s="112">
        <f>I1072*'IM CALIBRATION'!$Q$17</f>
        <v>3678.8672562532661</v>
      </c>
      <c r="F1072" s="111">
        <f>(H1072*'IM CALIBRATION'!$Q$32+'IM CALIBRATION'!$Q$33)*ABS(B1072)*(1/'CCS figures 3b table 1 9a'!C1072+1/'IM CALIBRATION'!$D$5)^0.5</f>
        <v>4942.1486178402047</v>
      </c>
      <c r="G1072" t="s">
        <v>28</v>
      </c>
      <c r="H1072" s="56">
        <f>D1072-0.001*'IM CALIBRATION'!$D$4*A1072^0.5</f>
        <v>2.955414954500831</v>
      </c>
      <c r="I1072" s="56">
        <f>H1072^'IM CALIBRATION'!$Q$15*ABS(B1072)*(1/'CCS figures 3b table 1 9a'!C1072+1/'IM CALIBRATION'!$D$5)^0.5</f>
        <v>6.509921545207626</v>
      </c>
    </row>
    <row r="1073" spans="1:9">
      <c r="A1073" s="113">
        <v>8248</v>
      </c>
      <c r="B1073" s="67">
        <v>23</v>
      </c>
      <c r="C1073" s="67">
        <v>184000</v>
      </c>
      <c r="D1073" s="67">
        <v>3.28</v>
      </c>
      <c r="E1073" s="112">
        <f>I1073*'IM CALIBRATION'!$Q$17</f>
        <v>3761.7218183922496</v>
      </c>
      <c r="F1073" s="111">
        <f>(H1073*'IM CALIBRATION'!$Q$32+'IM CALIBRATION'!$Q$33)*ABS(B1073)*(1/'CCS figures 3b table 1 9a'!C1073+1/'IM CALIBRATION'!$D$5)^0.5</f>
        <v>4969.1683765034513</v>
      </c>
      <c r="G1073" t="s">
        <v>28</v>
      </c>
      <c r="H1073" s="56">
        <f>D1073-0.001*'IM CALIBRATION'!$D$4*A1073^0.5</f>
        <v>3.137414954500831</v>
      </c>
      <c r="I1073" s="56">
        <f>H1073^'IM CALIBRATION'!$Q$15*ABS(B1073)*(1/'CCS figures 3b table 1 9a'!C1073+1/'IM CALIBRATION'!$D$5)^0.5</f>
        <v>6.6565364300666792</v>
      </c>
    </row>
    <row r="1074" spans="1:9">
      <c r="A1074" s="113">
        <v>8248</v>
      </c>
      <c r="B1074" s="67">
        <v>23</v>
      </c>
      <c r="C1074" s="67">
        <v>184000</v>
      </c>
      <c r="D1074" s="67">
        <v>3.4630000000000001</v>
      </c>
      <c r="E1074" s="112">
        <f>I1074*'IM CALIBRATION'!$Q$17</f>
        <v>3842.0446285788989</v>
      </c>
      <c r="F1074" s="111">
        <f>(H1074*'IM CALIBRATION'!$Q$32+'IM CALIBRATION'!$Q$33)*ABS(B1074)*(1/'CCS figures 3b table 1 9a'!C1074+1/'IM CALIBRATION'!$D$5)^0.5</f>
        <v>4996.3365953791317</v>
      </c>
      <c r="G1074" t="s">
        <v>28</v>
      </c>
      <c r="H1074" s="56">
        <f>D1074-0.001*'IM CALIBRATION'!$D$4*A1074^0.5</f>
        <v>3.3204149545008312</v>
      </c>
      <c r="I1074" s="56">
        <f>H1074^'IM CALIBRATION'!$Q$15*ABS(B1074)*(1/'CCS figures 3b table 1 9a'!C1074+1/'IM CALIBRATION'!$D$5)^0.5</f>
        <v>6.798671265651433</v>
      </c>
    </row>
    <row r="1075" spans="1:9">
      <c r="A1075" s="113">
        <v>8248</v>
      </c>
      <c r="B1075" s="67">
        <v>23</v>
      </c>
      <c r="C1075" s="67">
        <v>184000</v>
      </c>
      <c r="D1075" s="67">
        <v>3.645</v>
      </c>
      <c r="E1075" s="112">
        <f>I1075*'IM CALIBRATION'!$Q$17</f>
        <v>3919.2190731524497</v>
      </c>
      <c r="F1075" s="111">
        <f>(H1075*'IM CALIBRATION'!$Q$32+'IM CALIBRATION'!$Q$33)*ABS(B1075)*(1/'CCS figures 3b table 1 9a'!C1075+1/'IM CALIBRATION'!$D$5)^0.5</f>
        <v>5023.3563540423775</v>
      </c>
      <c r="G1075" t="s">
        <v>28</v>
      </c>
      <c r="H1075" s="56">
        <f>D1075-0.001*'IM CALIBRATION'!$D$4*A1075^0.5</f>
        <v>3.5024149545008312</v>
      </c>
      <c r="I1075" s="56">
        <f>H1075^'IM CALIBRATION'!$Q$15*ABS(B1075)*(1/'CCS figures 3b table 1 9a'!C1075+1/'IM CALIBRATION'!$D$5)^0.5</f>
        <v>6.935234926276812</v>
      </c>
    </row>
    <row r="1076" spans="1:9">
      <c r="A1076" s="113">
        <v>8248</v>
      </c>
      <c r="B1076" s="67">
        <v>23</v>
      </c>
      <c r="C1076" s="67">
        <v>184000</v>
      </c>
      <c r="D1076" s="67">
        <v>3.827</v>
      </c>
      <c r="E1076" s="112">
        <f>I1076*'IM CALIBRATION'!$Q$17</f>
        <v>3993.9169260098042</v>
      </c>
      <c r="F1076" s="111">
        <f>(H1076*'IM CALIBRATION'!$Q$32+'IM CALIBRATION'!$Q$33)*ABS(B1076)*(1/'CCS figures 3b table 1 9a'!C1076+1/'IM CALIBRATION'!$D$5)^0.5</f>
        <v>5050.3761127056232</v>
      </c>
      <c r="G1076" t="s">
        <v>28</v>
      </c>
      <c r="H1076" s="56">
        <f>D1076-0.001*'IM CALIBRATION'!$D$4*A1076^0.5</f>
        <v>3.6844149545008311</v>
      </c>
      <c r="I1076" s="56">
        <f>H1076^'IM CALIBRATION'!$Q$15*ABS(B1076)*(1/'CCS figures 3b table 1 9a'!C1076+1/'IM CALIBRATION'!$D$5)^0.5</f>
        <v>7.0674161461537395</v>
      </c>
    </row>
    <row r="1077" spans="1:9">
      <c r="A1077" s="113">
        <v>8248</v>
      </c>
      <c r="B1077" s="67">
        <v>23</v>
      </c>
      <c r="C1077" s="67">
        <v>184000</v>
      </c>
      <c r="D1077" s="67">
        <v>4.01</v>
      </c>
      <c r="E1077" s="112">
        <f>I1077*'IM CALIBRATION'!$Q$17</f>
        <v>4066.7263021623403</v>
      </c>
      <c r="F1077" s="111">
        <f>(H1077*'IM CALIBRATION'!$Q$32+'IM CALIBRATION'!$Q$33)*ABS(B1077)*(1/'CCS figures 3b table 1 9a'!C1077+1/'IM CALIBRATION'!$D$5)^0.5</f>
        <v>5077.5443315813036</v>
      </c>
      <c r="G1077" t="s">
        <v>28</v>
      </c>
      <c r="H1077" s="56">
        <f>D1077-0.001*'IM CALIBRATION'!$D$4*A1077^0.5</f>
        <v>3.8674149545008309</v>
      </c>
      <c r="I1077" s="56">
        <f>H1077^'IM CALIBRATION'!$Q$15*ABS(B1077)*(1/'CCS figures 3b table 1 9a'!C1077+1/'IM CALIBRATION'!$D$5)^0.5</f>
        <v>7.196255621321769</v>
      </c>
    </row>
    <row r="1078" spans="1:9">
      <c r="A1078" s="113">
        <v>8248</v>
      </c>
      <c r="B1078" s="67">
        <v>23</v>
      </c>
      <c r="C1078" s="67">
        <v>184000</v>
      </c>
      <c r="D1078" s="67">
        <v>4.1920000000000002</v>
      </c>
      <c r="E1078" s="112">
        <f>I1078*'IM CALIBRATION'!$Q$17</f>
        <v>4137.0244573916825</v>
      </c>
      <c r="F1078" s="111">
        <f>(H1078*'IM CALIBRATION'!$Q$32+'IM CALIBRATION'!$Q$33)*ABS(B1078)*(1/'CCS figures 3b table 1 9a'!C1078+1/'IM CALIBRATION'!$D$5)^0.5</f>
        <v>5104.5640902445493</v>
      </c>
      <c r="G1078" t="s">
        <v>28</v>
      </c>
      <c r="H1078" s="56">
        <f>D1078-0.001*'IM CALIBRATION'!$D$4*A1078^0.5</f>
        <v>4.0494149545008318</v>
      </c>
      <c r="I1078" s="56">
        <f>H1078^'IM CALIBRATION'!$Q$15*ABS(B1078)*(1/'CCS figures 3b table 1 9a'!C1078+1/'IM CALIBRATION'!$D$5)^0.5</f>
        <v>7.3206513777976152</v>
      </c>
    </row>
    <row r="1079" spans="1:9">
      <c r="A1079" s="113">
        <v>8248</v>
      </c>
      <c r="B1079" s="67">
        <v>23</v>
      </c>
      <c r="C1079" s="67">
        <v>184000</v>
      </c>
      <c r="D1079" s="67">
        <v>4.3739999999999997</v>
      </c>
      <c r="E1079" s="112">
        <f>I1079*'IM CALIBRATION'!$Q$17</f>
        <v>4205.3674262980221</v>
      </c>
      <c r="F1079" s="111">
        <f>(H1079*'IM CALIBRATION'!$Q$32+'IM CALIBRATION'!$Q$33)*ABS(B1079)*(1/'CCS figures 3b table 1 9a'!C1079+1/'IM CALIBRATION'!$D$5)^0.5</f>
        <v>5131.5838489077951</v>
      </c>
      <c r="G1079" t="s">
        <v>28</v>
      </c>
      <c r="H1079" s="56">
        <f>D1079-0.001*'IM CALIBRATION'!$D$4*A1079^0.5</f>
        <v>4.2314149545008313</v>
      </c>
      <c r="I1079" s="56">
        <f>H1079^'IM CALIBRATION'!$Q$15*ABS(B1079)*(1/'CCS figures 3b table 1 9a'!C1079+1/'IM CALIBRATION'!$D$5)^0.5</f>
        <v>7.4415873438862494</v>
      </c>
    </row>
    <row r="1080" spans="1:9">
      <c r="A1080" s="113">
        <v>8248</v>
      </c>
      <c r="B1080" s="67">
        <v>23</v>
      </c>
      <c r="C1080" s="67">
        <v>184000</v>
      </c>
      <c r="D1080" s="67">
        <v>4.556</v>
      </c>
      <c r="E1080" s="112">
        <f>I1080*'IM CALIBRATION'!$Q$17</f>
        <v>4271.890313049872</v>
      </c>
      <c r="F1080" s="111">
        <f>(H1080*'IM CALIBRATION'!$Q$32+'IM CALIBRATION'!$Q$33)*ABS(B1080)*(1/'CCS figures 3b table 1 9a'!C1080+1/'IM CALIBRATION'!$D$5)^0.5</f>
        <v>5158.6036075710417</v>
      </c>
      <c r="G1080" t="s">
        <v>28</v>
      </c>
      <c r="H1080" s="56">
        <f>D1080-0.001*'IM CALIBRATION'!$D$4*A1080^0.5</f>
        <v>4.4134149545008317</v>
      </c>
      <c r="I1080" s="56">
        <f>H1080^'IM CALIBRATION'!$Q$15*ABS(B1080)*(1/'CCS figures 3b table 1 9a'!C1080+1/'IM CALIBRATION'!$D$5)^0.5</f>
        <v>7.5593025925077306</v>
      </c>
    </row>
    <row r="1081" spans="1:9">
      <c r="A1081" s="113">
        <v>8248</v>
      </c>
      <c r="B1081" s="67">
        <v>23</v>
      </c>
      <c r="C1081" s="67">
        <v>184000</v>
      </c>
      <c r="D1081" s="67">
        <v>4.7389999999999999</v>
      </c>
      <c r="E1081" s="112">
        <f>I1081*'IM CALIBRATION'!$Q$17</f>
        <v>4337.0654437766652</v>
      </c>
      <c r="F1081" s="111">
        <f>(H1081*'IM CALIBRATION'!$Q$32+'IM CALIBRATION'!$Q$33)*ABS(B1081)*(1/'CCS figures 3b table 1 9a'!C1081+1/'IM CALIBRATION'!$D$5)^0.5</f>
        <v>5185.7718264467221</v>
      </c>
      <c r="G1081" t="s">
        <v>28</v>
      </c>
      <c r="H1081" s="56">
        <f>D1081-0.001*'IM CALIBRATION'!$D$4*A1081^0.5</f>
        <v>4.5964149545008315</v>
      </c>
      <c r="I1081" s="56">
        <f>H1081^'IM CALIBRATION'!$Q$15*ABS(B1081)*(1/'CCS figures 3b table 1 9a'!C1081+1/'IM CALIBRATION'!$D$5)^0.5</f>
        <v>7.6746329260523511</v>
      </c>
    </row>
    <row r="1082" spans="1:9">
      <c r="A1082" s="113">
        <v>8248</v>
      </c>
      <c r="B1082" s="67">
        <v>23</v>
      </c>
      <c r="C1082" s="67">
        <v>184000</v>
      </c>
      <c r="D1082" s="67">
        <v>4.9210000000000003</v>
      </c>
      <c r="E1082" s="112">
        <f>I1082*'IM CALIBRATION'!$Q$17</f>
        <v>4400.2892223543859</v>
      </c>
      <c r="F1082" s="111">
        <f>(H1082*'IM CALIBRATION'!$Q$32+'IM CALIBRATION'!$Q$33)*ABS(B1082)*(1/'CCS figures 3b table 1 9a'!C1082+1/'IM CALIBRATION'!$D$5)^0.5</f>
        <v>5212.7915851099688</v>
      </c>
      <c r="G1082" t="s">
        <v>28</v>
      </c>
      <c r="H1082" s="56">
        <f>D1082-0.001*'IM CALIBRATION'!$D$4*A1082^0.5</f>
        <v>4.7784149545008319</v>
      </c>
      <c r="I1082" s="56">
        <f>H1082^'IM CALIBRATION'!$Q$15*ABS(B1082)*(1/'CCS figures 3b table 1 9a'!C1082+1/'IM CALIBRATION'!$D$5)^0.5</f>
        <v>7.7865102539534705</v>
      </c>
    </row>
    <row r="1083" spans="1:9">
      <c r="A1083" s="113">
        <v>8248</v>
      </c>
      <c r="B1083" s="67">
        <v>23</v>
      </c>
      <c r="C1083" s="67">
        <v>184000</v>
      </c>
      <c r="D1083" s="67">
        <v>5.1029999999999998</v>
      </c>
      <c r="E1083" s="112">
        <f>I1083*'IM CALIBRATION'!$Q$17</f>
        <v>4462.0198286659006</v>
      </c>
      <c r="F1083" s="111">
        <f>(H1083*'IM CALIBRATION'!$Q$32+'IM CALIBRATION'!$Q$33)*ABS(B1083)*(1/'CCS figures 3b table 1 9a'!C1083+1/'IM CALIBRATION'!$D$5)^0.5</f>
        <v>5239.8113437732136</v>
      </c>
      <c r="G1083" t="s">
        <v>28</v>
      </c>
      <c r="H1083" s="56">
        <f>D1083-0.001*'IM CALIBRATION'!$D$4*A1083^0.5</f>
        <v>4.9604149545008314</v>
      </c>
      <c r="I1083" s="56">
        <f>H1083^'IM CALIBRATION'!$Q$15*ABS(B1083)*(1/'CCS figures 3b table 1 9a'!C1083+1/'IM CALIBRATION'!$D$5)^0.5</f>
        <v>7.8957453461800213</v>
      </c>
    </row>
    <row r="1084" spans="1:9">
      <c r="A1084" s="113">
        <v>8248</v>
      </c>
      <c r="B1084" s="67">
        <v>23</v>
      </c>
      <c r="C1084" s="67">
        <v>184000</v>
      </c>
      <c r="D1084" s="67">
        <v>5.2850000000000001</v>
      </c>
      <c r="E1084" s="112">
        <f>I1084*'IM CALIBRATION'!$Q$17</f>
        <v>4522.3454369756309</v>
      </c>
      <c r="F1084" s="111">
        <f>(H1084*'IM CALIBRATION'!$Q$32+'IM CALIBRATION'!$Q$33)*ABS(B1084)*(1/'CCS figures 3b table 1 9a'!C1084+1/'IM CALIBRATION'!$D$5)^0.5</f>
        <v>5266.8311024364593</v>
      </c>
      <c r="G1084" t="s">
        <v>28</v>
      </c>
      <c r="H1084" s="56">
        <f>D1084-0.001*'IM CALIBRATION'!$D$4*A1084^0.5</f>
        <v>5.1424149545008317</v>
      </c>
      <c r="I1084" s="56">
        <f>H1084^'IM CALIBRATION'!$Q$15*ABS(B1084)*(1/'CCS figures 3b table 1 9a'!C1084+1/'IM CALIBRATION'!$D$5)^0.5</f>
        <v>8.0024942310699938</v>
      </c>
    </row>
    <row r="1085" spans="1:9">
      <c r="A1085" s="113">
        <v>8248</v>
      </c>
      <c r="B1085" s="67">
        <v>23</v>
      </c>
      <c r="C1085" s="67">
        <v>184000</v>
      </c>
      <c r="D1085" s="67">
        <v>5.468</v>
      </c>
      <c r="E1085" s="112">
        <f>I1085*'IM CALIBRATION'!$Q$17</f>
        <v>4581.6667655915571</v>
      </c>
      <c r="F1085" s="111">
        <f>(H1085*'IM CALIBRATION'!$Q$32+'IM CALIBRATION'!$Q$33)*ABS(B1085)*(1/'CCS figures 3b table 1 9a'!C1085+1/'IM CALIBRATION'!$D$5)^0.5</f>
        <v>5293.9993213121406</v>
      </c>
      <c r="G1085" t="s">
        <v>28</v>
      </c>
      <c r="H1085" s="56">
        <f>D1085-0.001*'IM CALIBRATION'!$D$4*A1085^0.5</f>
        <v>5.3254149545008316</v>
      </c>
      <c r="I1085" s="56">
        <f>H1085^'IM CALIBRATION'!$Q$15*ABS(B1085)*(1/'CCS figures 3b table 1 9a'!C1085+1/'IM CALIBRATION'!$D$5)^0.5</f>
        <v>8.1074659977437555</v>
      </c>
    </row>
    <row r="1086" spans="1:9">
      <c r="A1086" s="113">
        <v>8248</v>
      </c>
      <c r="B1086" s="67">
        <v>23</v>
      </c>
      <c r="C1086" s="67">
        <v>184000</v>
      </c>
      <c r="D1086" s="67">
        <v>5.65</v>
      </c>
      <c r="E1086" s="112">
        <f>I1086*'IM CALIBRATION'!$Q$17</f>
        <v>4639.4087540806731</v>
      </c>
      <c r="F1086" s="111">
        <f>(H1086*'IM CALIBRATION'!$Q$32+'IM CALIBRATION'!$Q$33)*ABS(B1086)*(1/'CCS figures 3b table 1 9a'!C1086+1/'IM CALIBRATION'!$D$5)^0.5</f>
        <v>5321.0190799753873</v>
      </c>
      <c r="G1086" t="s">
        <v>28</v>
      </c>
      <c r="H1086" s="56">
        <f>D1086-0.001*'IM CALIBRATION'!$D$4*A1086^0.5</f>
        <v>5.507414954500832</v>
      </c>
      <c r="I1086" s="56">
        <f>H1086^'IM CALIBRATION'!$Q$15*ABS(B1086)*(1/'CCS figures 3b table 1 9a'!C1086+1/'IM CALIBRATION'!$D$5)^0.5</f>
        <v>8.2096430508270064</v>
      </c>
    </row>
    <row r="1087" spans="1:9">
      <c r="A1087" s="113">
        <v>8248</v>
      </c>
      <c r="B1087" s="67">
        <v>23</v>
      </c>
      <c r="C1087" s="67">
        <v>184000</v>
      </c>
      <c r="D1087" s="67">
        <v>5.8319999999999999</v>
      </c>
      <c r="E1087" s="112">
        <f>I1087*'IM CALIBRATION'!$Q$17</f>
        <v>4695.9657710661568</v>
      </c>
      <c r="F1087" s="111">
        <f>(H1087*'IM CALIBRATION'!$Q$32+'IM CALIBRATION'!$Q$33)*ABS(B1087)*(1/'CCS figures 3b table 1 9a'!C1087+1/'IM CALIBRATION'!$D$5)^0.5</f>
        <v>5348.0388386386312</v>
      </c>
      <c r="G1087" t="s">
        <v>28</v>
      </c>
      <c r="H1087" s="56">
        <f>D1087-0.001*'IM CALIBRATION'!$D$4*A1087^0.5</f>
        <v>5.6894149545008315</v>
      </c>
      <c r="I1087" s="56">
        <f>H1087^'IM CALIBRATION'!$Q$15*ABS(B1087)*(1/'CCS figures 3b table 1 9a'!C1087+1/'IM CALIBRATION'!$D$5)^0.5</f>
        <v>8.3097232433864541</v>
      </c>
    </row>
    <row r="1088" spans="1:9">
      <c r="A1088" s="113">
        <v>8248</v>
      </c>
      <c r="B1088" s="67">
        <v>23</v>
      </c>
      <c r="C1088" s="67">
        <v>184000</v>
      </c>
      <c r="D1088" s="67">
        <v>6.0140000000000002</v>
      </c>
      <c r="E1088" s="112">
        <f>I1088*'IM CALIBRATION'!$Q$17</f>
        <v>4751.3989081004656</v>
      </c>
      <c r="F1088" s="111">
        <f>(H1088*'IM CALIBRATION'!$Q$32+'IM CALIBRATION'!$Q$33)*ABS(B1088)*(1/'CCS figures 3b table 1 9a'!C1088+1/'IM CALIBRATION'!$D$5)^0.5</f>
        <v>5375.0585973018779</v>
      </c>
      <c r="G1088" t="s">
        <v>28</v>
      </c>
      <c r="H1088" s="56">
        <f>D1088-0.001*'IM CALIBRATION'!$D$4*A1088^0.5</f>
        <v>5.8714149545008318</v>
      </c>
      <c r="I1088" s="56">
        <f>H1088^'IM CALIBRATION'!$Q$15*ABS(B1088)*(1/'CCS figures 3b table 1 9a'!C1088+1/'IM CALIBRATION'!$D$5)^0.5</f>
        <v>8.4078146796797064</v>
      </c>
    </row>
    <row r="1089" spans="1:9">
      <c r="A1089" s="113">
        <v>8248</v>
      </c>
      <c r="B1089" s="67">
        <v>23</v>
      </c>
      <c r="C1089" s="67">
        <v>184000</v>
      </c>
      <c r="D1089" s="67">
        <v>6.1959999999999997</v>
      </c>
      <c r="E1089" s="112">
        <f>I1089*'IM CALIBRATION'!$Q$17</f>
        <v>4805.7643273079138</v>
      </c>
      <c r="F1089" s="111">
        <f>(H1089*'IM CALIBRATION'!$Q$32+'IM CALIBRATION'!$Q$33)*ABS(B1089)*(1/'CCS figures 3b table 1 9a'!C1089+1/'IM CALIBRATION'!$D$5)^0.5</f>
        <v>5402.0783559651227</v>
      </c>
      <c r="G1089" t="s">
        <v>28</v>
      </c>
      <c r="H1089" s="56">
        <f>D1089-0.001*'IM CALIBRATION'!$D$4*A1089^0.5</f>
        <v>6.0534149545008313</v>
      </c>
      <c r="I1089" s="56">
        <f>H1089^'IM CALIBRATION'!$Q$15*ABS(B1089)*(1/'CCS figures 3b table 1 9a'!C1089+1/'IM CALIBRATION'!$D$5)^0.5</f>
        <v>8.5040167411189262</v>
      </c>
    </row>
    <row r="1090" spans="1:9">
      <c r="A1090" s="113">
        <v>8248</v>
      </c>
      <c r="B1090" s="67">
        <v>23</v>
      </c>
      <c r="C1090" s="67">
        <v>184000</v>
      </c>
      <c r="D1090" s="67">
        <v>6.3789999999999996</v>
      </c>
      <c r="E1090" s="112">
        <f>I1090*'IM CALIBRATION'!$Q$17</f>
        <v>4859.4042067603059</v>
      </c>
      <c r="F1090" s="111">
        <f>(H1090*'IM CALIBRATION'!$Q$32+'IM CALIBRATION'!$Q$33)*ABS(B1090)*(1/'CCS figures 3b table 1 9a'!C1090+1/'IM CALIBRATION'!$D$5)^0.5</f>
        <v>5429.2465748408049</v>
      </c>
      <c r="G1090" t="s">
        <v>28</v>
      </c>
      <c r="H1090" s="56">
        <f>D1090-0.001*'IM CALIBRATION'!$D$4*A1090^0.5</f>
        <v>6.2364149545008312</v>
      </c>
      <c r="I1090" s="56">
        <f>H1090^'IM CALIBRATION'!$Q$15*ABS(B1090)*(1/'CCS figures 3b table 1 9a'!C1090+1/'IM CALIBRATION'!$D$5)^0.5</f>
        <v>8.5989349272361117</v>
      </c>
    </row>
    <row r="1091" spans="1:9">
      <c r="A1091" s="113">
        <v>8248</v>
      </c>
      <c r="B1091" s="67">
        <v>23</v>
      </c>
      <c r="C1091" s="67">
        <v>184000</v>
      </c>
      <c r="D1091" s="67">
        <v>6.5609999999999999</v>
      </c>
      <c r="E1091" s="112">
        <f>I1091*'IM CALIBRATION'!$Q$17</f>
        <v>4911.7803578692283</v>
      </c>
      <c r="F1091" s="111">
        <f>(H1091*'IM CALIBRATION'!$Q$32+'IM CALIBRATION'!$Q$33)*ABS(B1091)*(1/'CCS figures 3b table 1 9a'!C1091+1/'IM CALIBRATION'!$D$5)^0.5</f>
        <v>5456.2663335040506</v>
      </c>
      <c r="G1091" t="s">
        <v>28</v>
      </c>
      <c r="H1091" s="56">
        <f>D1091-0.001*'IM CALIBRATION'!$D$4*A1091^0.5</f>
        <v>6.4184149545008315</v>
      </c>
      <c r="I1091" s="56">
        <f>H1091^'IM CALIBRATION'!$Q$15*ABS(B1091)*(1/'CCS figures 3b table 1 9a'!C1091+1/'IM CALIBRATION'!$D$5)^0.5</f>
        <v>8.6916168890490741</v>
      </c>
    </row>
    <row r="1092" spans="1:9">
      <c r="A1092" s="113">
        <v>8248</v>
      </c>
      <c r="B1092" s="67">
        <v>23</v>
      </c>
      <c r="C1092" s="67">
        <v>184000</v>
      </c>
      <c r="D1092" s="67">
        <v>6.7430000000000003</v>
      </c>
      <c r="E1092" s="112">
        <f>I1092*'IM CALIBRATION'!$Q$17</f>
        <v>4963.2329181158111</v>
      </c>
      <c r="F1092" s="111">
        <f>(H1092*'IM CALIBRATION'!$Q$32+'IM CALIBRATION'!$Q$33)*ABS(B1092)*(1/'CCS figures 3b table 1 9a'!C1092+1/'IM CALIBRATION'!$D$5)^0.5</f>
        <v>5483.2860921672964</v>
      </c>
      <c r="G1092" t="s">
        <v>28</v>
      </c>
      <c r="H1092" s="56">
        <f>D1092-0.001*'IM CALIBRATION'!$D$4*A1092^0.5</f>
        <v>6.6004149545008319</v>
      </c>
      <c r="I1092" s="56">
        <f>H1092^'IM CALIBRATION'!$Q$15*ABS(B1092)*(1/'CCS figures 3b table 1 9a'!C1092+1/'IM CALIBRATION'!$D$5)^0.5</f>
        <v>8.7826645151725717</v>
      </c>
    </row>
    <row r="1093" spans="1:9">
      <c r="A1093" s="113">
        <v>8248</v>
      </c>
      <c r="B1093" s="67">
        <v>23</v>
      </c>
      <c r="C1093" s="67">
        <v>184000</v>
      </c>
      <c r="D1093" s="67">
        <v>6.9249999999999998</v>
      </c>
      <c r="E1093" s="112">
        <f>I1093*'IM CALIBRATION'!$Q$17</f>
        <v>5013.8029845311394</v>
      </c>
      <c r="F1093" s="111">
        <f>(H1093*'IM CALIBRATION'!$Q$32+'IM CALIBRATION'!$Q$33)*ABS(B1093)*(1/'CCS figures 3b table 1 9a'!C1093+1/'IM CALIBRATION'!$D$5)^0.5</f>
        <v>5510.3058508305421</v>
      </c>
      <c r="G1093" t="s">
        <v>28</v>
      </c>
      <c r="H1093" s="56">
        <f>D1093-0.001*'IM CALIBRATION'!$D$4*A1093^0.5</f>
        <v>6.7824149545008314</v>
      </c>
      <c r="I1093" s="56">
        <f>H1093^'IM CALIBRATION'!$Q$15*ABS(B1093)*(1/'CCS figures 3b table 1 9a'!C1093+1/'IM CALIBRATION'!$D$5)^0.5</f>
        <v>8.872150528656789</v>
      </c>
    </row>
    <row r="1094" spans="1:9">
      <c r="A1094" s="113">
        <v>8248</v>
      </c>
      <c r="B1094" s="67">
        <v>23</v>
      </c>
      <c r="C1094" s="67">
        <v>184000</v>
      </c>
      <c r="D1094" s="67">
        <v>7.1079999999999997</v>
      </c>
      <c r="E1094" s="112">
        <f>I1094*'IM CALIBRATION'!$Q$17</f>
        <v>5063.7997334382699</v>
      </c>
      <c r="F1094" s="111">
        <f>(H1094*'IM CALIBRATION'!$Q$32+'IM CALIBRATION'!$Q$33)*ABS(B1094)*(1/'CCS figures 3b table 1 9a'!C1094+1/'IM CALIBRATION'!$D$5)^0.5</f>
        <v>5537.4740697062225</v>
      </c>
      <c r="G1094" t="s">
        <v>28</v>
      </c>
      <c r="H1094" s="56">
        <f>D1094-0.001*'IM CALIBRATION'!$D$4*A1094^0.5</f>
        <v>6.9654149545008313</v>
      </c>
      <c r="I1094" s="56">
        <f>H1094^'IM CALIBRATION'!$Q$15*ABS(B1094)*(1/'CCS figures 3b table 1 9a'!C1094+1/'IM CALIBRATION'!$D$5)^0.5</f>
        <v>8.9606220309507698</v>
      </c>
    </row>
    <row r="1095" spans="1:9">
      <c r="A1095" s="113">
        <v>8248</v>
      </c>
      <c r="B1095" s="67">
        <v>23</v>
      </c>
      <c r="C1095" s="67">
        <v>184000</v>
      </c>
      <c r="D1095" s="67">
        <v>7.29</v>
      </c>
      <c r="E1095" s="112">
        <f>I1095*'IM CALIBRATION'!$Q$17</f>
        <v>5112.7125280049822</v>
      </c>
      <c r="F1095" s="111">
        <f>(H1095*'IM CALIBRATION'!$Q$32+'IM CALIBRATION'!$Q$33)*ABS(B1095)*(1/'CCS figures 3b table 1 9a'!C1095+1/'IM CALIBRATION'!$D$5)^0.5</f>
        <v>5564.4938283694692</v>
      </c>
      <c r="G1095" t="s">
        <v>28</v>
      </c>
      <c r="H1095" s="56">
        <f>D1095-0.001*'IM CALIBRATION'!$D$4*A1095^0.5</f>
        <v>7.1474149545008316</v>
      </c>
      <c r="I1095" s="56">
        <f>H1095^'IM CALIBRATION'!$Q$15*ABS(B1095)*(1/'CCS figures 3b table 1 9a'!C1095+1/'IM CALIBRATION'!$D$5)^0.5</f>
        <v>9.0471754271476339</v>
      </c>
    </row>
    <row r="1096" spans="1:9">
      <c r="A1096" s="113">
        <v>8248</v>
      </c>
      <c r="B1096" s="67">
        <v>23</v>
      </c>
      <c r="C1096" s="67">
        <v>184000</v>
      </c>
      <c r="D1096" s="67">
        <v>7.4720000000000004</v>
      </c>
      <c r="E1096" s="112">
        <f>I1096*'IM CALIBRATION'!$Q$17</f>
        <v>5160.8501015257343</v>
      </c>
      <c r="F1096" s="111">
        <f>(H1096*'IM CALIBRATION'!$Q$32+'IM CALIBRATION'!$Q$33)*ABS(B1096)*(1/'CCS figures 3b table 1 9a'!C1096+1/'IM CALIBRATION'!$D$5)^0.5</f>
        <v>5591.513587032714</v>
      </c>
      <c r="G1096" t="s">
        <v>28</v>
      </c>
      <c r="H1096" s="56">
        <f>D1096-0.001*'IM CALIBRATION'!$D$4*A1096^0.5</f>
        <v>7.329414954500832</v>
      </c>
      <c r="I1096" s="56">
        <f>H1096^'IM CALIBRATION'!$Q$15*ABS(B1096)*(1/'CCS figures 3b table 1 9a'!C1096+1/'IM CALIBRATION'!$D$5)^0.5</f>
        <v>9.132357034737332</v>
      </c>
    </row>
    <row r="1097" spans="1:9">
      <c r="A1097" s="113">
        <v>8248</v>
      </c>
      <c r="B1097" s="67">
        <v>23</v>
      </c>
      <c r="C1097" s="67">
        <v>184000</v>
      </c>
      <c r="D1097" s="67">
        <v>7.6550000000000002</v>
      </c>
      <c r="E1097" s="112">
        <f>I1097*'IM CALIBRATION'!$Q$17</f>
        <v>5208.501945839168</v>
      </c>
      <c r="F1097" s="111">
        <f>(H1097*'IM CALIBRATION'!$Q$32+'IM CALIBRATION'!$Q$33)*ABS(B1097)*(1/'CCS figures 3b table 1 9a'!C1097+1/'IM CALIBRATION'!$D$5)^0.5</f>
        <v>5618.6818059083953</v>
      </c>
      <c r="G1097" t="s">
        <v>28</v>
      </c>
      <c r="H1097" s="56">
        <f>D1097-0.001*'IM CALIBRATION'!$D$4*A1097^0.5</f>
        <v>7.5124149545008319</v>
      </c>
      <c r="I1097" s="56">
        <f>H1097^'IM CALIBRATION'!$Q$15*ABS(B1097)*(1/'CCS figures 3b table 1 9a'!C1097+1/'IM CALIBRATION'!$D$5)^0.5</f>
        <v>9.2166791225858713</v>
      </c>
    </row>
    <row r="1098" spans="1:9">
      <c r="A1098" s="113">
        <v>8248</v>
      </c>
      <c r="B1098" s="67">
        <v>23</v>
      </c>
      <c r="C1098" s="67">
        <v>184000</v>
      </c>
      <c r="D1098" s="67">
        <v>7.8369999999999997</v>
      </c>
      <c r="E1098" s="112">
        <f>I1098*'IM CALIBRATION'!$Q$17</f>
        <v>5255.1765287246717</v>
      </c>
      <c r="F1098" s="111">
        <f>(H1098*'IM CALIBRATION'!$Q$32+'IM CALIBRATION'!$Q$33)*ABS(B1098)*(1/'CCS figures 3b table 1 9a'!C1098+1/'IM CALIBRATION'!$D$5)^0.5</f>
        <v>5645.701564571641</v>
      </c>
      <c r="G1098" t="s">
        <v>28</v>
      </c>
      <c r="H1098" s="56">
        <f>D1098-0.001*'IM CALIBRATION'!$D$4*A1098^0.5</f>
        <v>7.6944149545008313</v>
      </c>
      <c r="I1098" s="56">
        <f>H1098^'IM CALIBRATION'!$Q$15*ABS(B1098)*(1/'CCS figures 3b table 1 9a'!C1098+1/'IM CALIBRATION'!$D$5)^0.5</f>
        <v>9.2992719022583223</v>
      </c>
    </row>
    <row r="1099" spans="1:9">
      <c r="A1099" s="113">
        <v>8248</v>
      </c>
      <c r="B1099" s="67">
        <v>23</v>
      </c>
      <c r="C1099" s="67">
        <v>184000</v>
      </c>
      <c r="D1099" s="67">
        <v>8.0190000000000001</v>
      </c>
      <c r="E1099" s="112">
        <f>I1099*'IM CALIBRATION'!$Q$17</f>
        <v>5301.1635770867579</v>
      </c>
      <c r="F1099" s="111">
        <f>(H1099*'IM CALIBRATION'!$Q$32+'IM CALIBRATION'!$Q$33)*ABS(B1099)*(1/'CCS figures 3b table 1 9a'!C1099+1/'IM CALIBRATION'!$D$5)^0.5</f>
        <v>5672.7213232348868</v>
      </c>
      <c r="G1099" t="s">
        <v>28</v>
      </c>
      <c r="H1099" s="56">
        <f>D1099-0.001*'IM CALIBRATION'!$D$4*A1099^0.5</f>
        <v>7.8764149545008317</v>
      </c>
      <c r="I1099" s="56">
        <f>H1099^'IM CALIBRATION'!$Q$15*ABS(B1099)*(1/'CCS figures 3b table 1 9a'!C1099+1/'IM CALIBRATION'!$D$5)^0.5</f>
        <v>9.3806480585803484</v>
      </c>
    </row>
    <row r="1100" spans="1:9">
      <c r="A1100" s="113">
        <v>8248</v>
      </c>
      <c r="B1100" s="67">
        <v>23</v>
      </c>
      <c r="C1100" s="67">
        <v>184000</v>
      </c>
      <c r="D1100" s="67">
        <v>8.2010000000000005</v>
      </c>
      <c r="E1100" s="112">
        <f>I1100*'IM CALIBRATION'!$Q$17</f>
        <v>5346.4887618722196</v>
      </c>
      <c r="F1100" s="111">
        <f>(H1100*'IM CALIBRATION'!$Q$32+'IM CALIBRATION'!$Q$33)*ABS(B1100)*(1/'CCS figures 3b table 1 9a'!C1100+1/'IM CALIBRATION'!$D$5)^0.5</f>
        <v>5699.7410818981325</v>
      </c>
      <c r="G1100" t="s">
        <v>28</v>
      </c>
      <c r="H1100" s="56">
        <f>D1100-0.001*'IM CALIBRATION'!$D$4*A1100^0.5</f>
        <v>8.0584149545008312</v>
      </c>
      <c r="I1100" s="56">
        <f>H1100^'IM CALIBRATION'!$Q$15*ABS(B1100)*(1/'CCS figures 3b table 1 9a'!C1100+1/'IM CALIBRATION'!$D$5)^0.5</f>
        <v>9.460853017450189</v>
      </c>
    </row>
    <row r="1101" spans="1:9">
      <c r="A1101" s="113">
        <v>8248</v>
      </c>
      <c r="B1101" s="67">
        <v>23</v>
      </c>
      <c r="C1101" s="67">
        <v>184000</v>
      </c>
      <c r="D1101" s="67">
        <v>8.3840000000000003</v>
      </c>
      <c r="E1101" s="112">
        <f>I1101*'IM CALIBRATION'!$Q$17</f>
        <v>5391.4200578368982</v>
      </c>
      <c r="F1101" s="111">
        <f>(H1101*'IM CALIBRATION'!$Q$32+'IM CALIBRATION'!$Q$33)*ABS(B1101)*(1/'CCS figures 3b table 1 9a'!C1101+1/'IM CALIBRATION'!$D$5)^0.5</f>
        <v>5726.9093007738138</v>
      </c>
      <c r="G1101" t="s">
        <v>28</v>
      </c>
      <c r="H1101" s="56">
        <f>D1101-0.001*'IM CALIBRATION'!$D$4*A1101^0.5</f>
        <v>8.2414149545008311</v>
      </c>
      <c r="I1101" s="56">
        <f>H1101^'IM CALIBRATION'!$Q$15*ABS(B1101)*(1/'CCS figures 3b table 1 9a'!C1101+1/'IM CALIBRATION'!$D$5)^0.5</f>
        <v>9.5403609722853027</v>
      </c>
    </row>
    <row r="1102" spans="1:9">
      <c r="A1102" s="113">
        <v>8248</v>
      </c>
      <c r="B1102" s="67">
        <v>23</v>
      </c>
      <c r="C1102" s="67">
        <v>184000</v>
      </c>
      <c r="D1102" s="67">
        <v>8.5660000000000007</v>
      </c>
      <c r="E1102" s="112">
        <f>I1102*'IM CALIBRATION'!$Q$17</f>
        <v>5435.4892788874959</v>
      </c>
      <c r="F1102" s="111">
        <f>(H1102*'IM CALIBRATION'!$Q$32+'IM CALIBRATION'!$Q$33)*ABS(B1102)*(1/'CCS figures 3b table 1 9a'!C1102+1/'IM CALIBRATION'!$D$5)^0.5</f>
        <v>5753.9290594370605</v>
      </c>
      <c r="G1102" t="s">
        <v>28</v>
      </c>
      <c r="H1102" s="56">
        <f>D1102-0.001*'IM CALIBRATION'!$D$4*A1102^0.5</f>
        <v>8.4234149545008314</v>
      </c>
      <c r="I1102" s="56">
        <f>H1102^'IM CALIBRATION'!$Q$15*ABS(B1102)*(1/'CCS figures 3b table 1 9a'!C1102+1/'IM CALIBRATION'!$D$5)^0.5</f>
        <v>9.6183434466760698</v>
      </c>
    </row>
    <row r="1103" spans="1:9">
      <c r="A1103" s="113">
        <v>8248</v>
      </c>
      <c r="B1103" s="67">
        <v>23</v>
      </c>
      <c r="C1103" s="67">
        <v>184000</v>
      </c>
      <c r="D1103" s="67">
        <v>8.7479999999999993</v>
      </c>
      <c r="E1103" s="112">
        <f>I1103*'IM CALIBRATION'!$Q$17</f>
        <v>5478.9651562597674</v>
      </c>
      <c r="F1103" s="111">
        <f>(H1103*'IM CALIBRATION'!$Q$32+'IM CALIBRATION'!$Q$33)*ABS(B1103)*(1/'CCS figures 3b table 1 9a'!C1103+1/'IM CALIBRATION'!$D$5)^0.5</f>
        <v>5780.9488181003053</v>
      </c>
      <c r="G1103" t="s">
        <v>28</v>
      </c>
      <c r="H1103" s="56">
        <f>D1103-0.001*'IM CALIBRATION'!$D$4*A1103^0.5</f>
        <v>8.60541495450083</v>
      </c>
      <c r="I1103" s="56">
        <f>H1103^'IM CALIBRATION'!$Q$15*ABS(B1103)*(1/'CCS figures 3b table 1 9a'!C1103+1/'IM CALIBRATION'!$D$5)^0.5</f>
        <v>9.6952759726652786</v>
      </c>
    </row>
    <row r="1104" spans="1:9">
      <c r="A1104" s="113">
        <v>8248</v>
      </c>
      <c r="B1104" s="67">
        <v>23</v>
      </c>
      <c r="C1104" s="67">
        <v>184000</v>
      </c>
      <c r="D1104" s="67">
        <v>8.93</v>
      </c>
      <c r="E1104" s="112">
        <f>I1104*'IM CALIBRATION'!$Q$17</f>
        <v>5521.8679791053228</v>
      </c>
      <c r="F1104" s="111">
        <f>(H1104*'IM CALIBRATION'!$Q$32+'IM CALIBRATION'!$Q$33)*ABS(B1104)*(1/'CCS figures 3b table 1 9a'!C1104+1/'IM CALIBRATION'!$D$5)^0.5</f>
        <v>5807.9685767635501</v>
      </c>
      <c r="G1104" t="s">
        <v>28</v>
      </c>
      <c r="H1104" s="56">
        <f>D1104-0.001*'IM CALIBRATION'!$D$4*A1104^0.5</f>
        <v>8.7874149545008304</v>
      </c>
      <c r="I1104" s="56">
        <f>H1104^'IM CALIBRATION'!$Q$15*ABS(B1104)*(1/'CCS figures 3b table 1 9a'!C1104+1/'IM CALIBRATION'!$D$5)^0.5</f>
        <v>9.7711944528218453</v>
      </c>
    </row>
    <row r="1105" spans="1:9">
      <c r="A1105" s="113">
        <v>8248</v>
      </c>
      <c r="B1105" s="67">
        <v>23</v>
      </c>
      <c r="C1105" s="67">
        <v>184000</v>
      </c>
      <c r="D1105" s="67">
        <v>9.1129999999999995</v>
      </c>
      <c r="E1105" s="112">
        <f>I1105*'IM CALIBRATION'!$Q$17</f>
        <v>5564.4481301044643</v>
      </c>
      <c r="F1105" s="111">
        <f>(H1105*'IM CALIBRATION'!$Q$32+'IM CALIBRATION'!$Q$33)*ABS(B1105)*(1/'CCS figures 3b table 1 9a'!C1105+1/'IM CALIBRATION'!$D$5)^0.5</f>
        <v>5835.1367956392323</v>
      </c>
      <c r="G1105" t="s">
        <v>28</v>
      </c>
      <c r="H1105" s="56">
        <f>D1105-0.001*'IM CALIBRATION'!$D$4*A1105^0.5</f>
        <v>8.9704149545008303</v>
      </c>
      <c r="I1105" s="56">
        <f>H1105^'IM CALIBRATION'!$Q$15*ABS(B1105)*(1/'CCS figures 3b table 1 9a'!C1105+1/'IM CALIBRATION'!$D$5)^0.5</f>
        <v>9.8465419505920728</v>
      </c>
    </row>
    <row r="1106" spans="1:9">
      <c r="A1106" s="113">
        <v>8248</v>
      </c>
      <c r="B1106" s="67">
        <v>23</v>
      </c>
      <c r="C1106" s="67">
        <v>184000</v>
      </c>
      <c r="D1106" s="67">
        <v>9.2949999999999999</v>
      </c>
      <c r="E1106" s="112">
        <f>I1106*'IM CALIBRATION'!$Q$17</f>
        <v>5606.2585082443165</v>
      </c>
      <c r="F1106" s="111">
        <f>(H1106*'IM CALIBRATION'!$Q$32+'IM CALIBRATION'!$Q$33)*ABS(B1106)*(1/'CCS figures 3b table 1 9a'!C1106+1/'IM CALIBRATION'!$D$5)^0.5</f>
        <v>5862.1565543024781</v>
      </c>
      <c r="G1106" t="s">
        <v>28</v>
      </c>
      <c r="H1106" s="56">
        <f>D1106-0.001*'IM CALIBRATION'!$D$4*A1106^0.5</f>
        <v>9.1524149545008306</v>
      </c>
      <c r="I1106" s="56">
        <f>H1106^'IM CALIBRATION'!$Q$15*ABS(B1106)*(1/'CCS figures 3b table 1 9a'!C1106+1/'IM CALIBRATION'!$D$5)^0.5</f>
        <v>9.9205273005671906</v>
      </c>
    </row>
    <row r="1107" spans="1:9">
      <c r="A1107" s="113">
        <v>8248</v>
      </c>
      <c r="B1107" s="67">
        <v>23</v>
      </c>
      <c r="C1107" s="67">
        <v>184000</v>
      </c>
      <c r="D1107" s="67">
        <v>9.4770000000000003</v>
      </c>
      <c r="E1107" s="112">
        <f>I1107*'IM CALIBRATION'!$Q$17</f>
        <v>5647.5505225067518</v>
      </c>
      <c r="F1107" s="111">
        <f>(H1107*'IM CALIBRATION'!$Q$32+'IM CALIBRATION'!$Q$33)*ABS(B1107)*(1/'CCS figures 3b table 1 9a'!C1107+1/'IM CALIBRATION'!$D$5)^0.5</f>
        <v>5889.1763129657229</v>
      </c>
      <c r="G1107" t="s">
        <v>28</v>
      </c>
      <c r="H1107" s="56">
        <f>D1107-0.001*'IM CALIBRATION'!$D$4*A1107^0.5</f>
        <v>9.334414954500831</v>
      </c>
      <c r="I1107" s="56">
        <f>H1107^'IM CALIBRATION'!$Q$15*ABS(B1107)*(1/'CCS figures 3b table 1 9a'!C1107+1/'IM CALIBRATION'!$D$5)^0.5</f>
        <v>9.9935953822804233</v>
      </c>
    </row>
    <row r="1108" spans="1:9">
      <c r="A1108" s="113">
        <v>8248</v>
      </c>
      <c r="B1108" s="67">
        <v>23</v>
      </c>
      <c r="C1108" s="67">
        <v>184000</v>
      </c>
      <c r="D1108" s="67">
        <v>9.6590000000000007</v>
      </c>
      <c r="E1108" s="112">
        <f>I1108*'IM CALIBRATION'!$Q$17</f>
        <v>5688.3405219132192</v>
      </c>
      <c r="F1108" s="111">
        <f>(H1108*'IM CALIBRATION'!$Q$32+'IM CALIBRATION'!$Q$33)*ABS(B1108)*(1/'CCS figures 3b table 1 9a'!C1108+1/'IM CALIBRATION'!$D$5)^0.5</f>
        <v>5916.1960716289695</v>
      </c>
      <c r="G1108" t="s">
        <v>28</v>
      </c>
      <c r="H1108" s="56">
        <f>D1108-0.001*'IM CALIBRATION'!$D$4*A1108^0.5</f>
        <v>9.5164149545008314</v>
      </c>
      <c r="I1108" s="56">
        <f>H1108^'IM CALIBRATION'!$Q$15*ABS(B1108)*(1/'CCS figures 3b table 1 9a'!C1108+1/'IM CALIBRATION'!$D$5)^0.5</f>
        <v>10.065775126062645</v>
      </c>
    </row>
    <row r="1109" spans="1:9">
      <c r="A1109" s="113">
        <v>8248</v>
      </c>
      <c r="B1109" s="67">
        <v>23</v>
      </c>
      <c r="C1109" s="67">
        <v>184000</v>
      </c>
      <c r="D1109" s="67">
        <v>9.8420000000000005</v>
      </c>
      <c r="E1109" s="112">
        <f>I1109*'IM CALIBRATION'!$Q$17</f>
        <v>5728.8641704419588</v>
      </c>
      <c r="F1109" s="111">
        <f>(H1109*'IM CALIBRATION'!$Q$32+'IM CALIBRATION'!$Q$33)*ABS(B1109)*(1/'CCS figures 3b table 1 9a'!C1109+1/'IM CALIBRATION'!$D$5)^0.5</f>
        <v>5943.3642905046499</v>
      </c>
      <c r="G1109" t="s">
        <v>28</v>
      </c>
      <c r="H1109" s="56">
        <f>D1109-0.001*'IM CALIBRATION'!$D$4*A1109^0.5</f>
        <v>9.6994149545008312</v>
      </c>
      <c r="I1109" s="56">
        <f>H1109^'IM CALIBRATION'!$Q$15*ABS(B1109)*(1/'CCS figures 3b table 1 9a'!C1109+1/'IM CALIBRATION'!$D$5)^0.5</f>
        <v>10.137483549952975</v>
      </c>
    </row>
    <row r="1110" spans="1:9">
      <c r="A1110" s="113">
        <v>8248</v>
      </c>
      <c r="B1110" s="67">
        <v>23</v>
      </c>
      <c r="C1110" s="67">
        <v>184000</v>
      </c>
      <c r="D1110" s="67">
        <v>10.023999999999999</v>
      </c>
      <c r="E1110" s="112">
        <f>I1110*'IM CALIBRATION'!$Q$17</f>
        <v>5768.6934232625763</v>
      </c>
      <c r="F1110" s="111">
        <f>(H1110*'IM CALIBRATION'!$Q$32+'IM CALIBRATION'!$Q$33)*ABS(B1110)*(1/'CCS figures 3b table 1 9a'!C1110+1/'IM CALIBRATION'!$D$5)^0.5</f>
        <v>5970.3840491678966</v>
      </c>
      <c r="G1110" t="s">
        <v>28</v>
      </c>
      <c r="H1110" s="56">
        <f>D1110-0.001*'IM CALIBRATION'!$D$4*A1110^0.5</f>
        <v>9.8814149545008299</v>
      </c>
      <c r="I1110" s="56">
        <f>H1110^'IM CALIBRATION'!$Q$15*ABS(B1110)*(1/'CCS figures 3b table 1 9a'!C1110+1/'IM CALIBRATION'!$D$5)^0.5</f>
        <v>10.207963209317072</v>
      </c>
    </row>
    <row r="1111" spans="1:9">
      <c r="A1111" s="113">
        <v>8248</v>
      </c>
      <c r="B1111" s="67">
        <v>23</v>
      </c>
      <c r="C1111" s="67">
        <v>184000</v>
      </c>
      <c r="D1111" s="67">
        <v>10.206</v>
      </c>
      <c r="E1111" s="112">
        <f>I1111*'IM CALIBRATION'!$Q$17</f>
        <v>5808.0650998050141</v>
      </c>
      <c r="F1111" s="111">
        <f>(H1111*'IM CALIBRATION'!$Q$32+'IM CALIBRATION'!$Q$33)*ABS(B1111)*(1/'CCS figures 3b table 1 9a'!C1111+1/'IM CALIBRATION'!$D$5)^0.5</f>
        <v>5997.4038078311414</v>
      </c>
      <c r="G1111" t="s">
        <v>28</v>
      </c>
      <c r="H1111" s="56">
        <f>D1111-0.001*'IM CALIBRATION'!$D$4*A1111^0.5</f>
        <v>10.06341495450083</v>
      </c>
      <c r="I1111" s="56">
        <f>H1111^'IM CALIBRATION'!$Q$15*ABS(B1111)*(1/'CCS figures 3b table 1 9a'!C1111+1/'IM CALIBRATION'!$D$5)^0.5</f>
        <v>10.277633166817957</v>
      </c>
    </row>
    <row r="1112" spans="1:9">
      <c r="A1112" s="113">
        <v>8248</v>
      </c>
      <c r="B1112" s="67">
        <v>23</v>
      </c>
      <c r="C1112" s="67">
        <v>184000</v>
      </c>
      <c r="D1112" s="67">
        <v>10.388</v>
      </c>
      <c r="E1112" s="112">
        <f>I1112*'IM CALIBRATION'!$Q$17</f>
        <v>5846.992592103792</v>
      </c>
      <c r="F1112" s="111">
        <f>(H1112*'IM CALIBRATION'!$Q$32+'IM CALIBRATION'!$Q$33)*ABS(B1112)*(1/'CCS figures 3b table 1 9a'!C1112+1/'IM CALIBRATION'!$D$5)^0.5</f>
        <v>6024.4235664943881</v>
      </c>
      <c r="G1112" t="s">
        <v>28</v>
      </c>
      <c r="H1112" s="56">
        <f>D1112-0.001*'IM CALIBRATION'!$D$4*A1112^0.5</f>
        <v>10.245414954500831</v>
      </c>
      <c r="I1112" s="56">
        <f>H1112^'IM CALIBRATION'!$Q$15*ABS(B1112)*(1/'CCS figures 3b table 1 9a'!C1112+1/'IM CALIBRATION'!$D$5)^0.5</f>
        <v>10.34651712026476</v>
      </c>
    </row>
    <row r="1113" spans="1:9">
      <c r="A1113" s="113">
        <v>8248</v>
      </c>
      <c r="B1113" s="67">
        <v>23</v>
      </c>
      <c r="C1113" s="67">
        <v>184000</v>
      </c>
      <c r="D1113" s="67">
        <v>10.571</v>
      </c>
      <c r="E1113" s="112">
        <f>I1113*'IM CALIBRATION'!$Q$17</f>
        <v>5885.6990185086061</v>
      </c>
      <c r="F1113" s="111">
        <f>(H1113*'IM CALIBRATION'!$Q$32+'IM CALIBRATION'!$Q$33)*ABS(B1113)*(1/'CCS figures 3b table 1 9a'!C1113+1/'IM CALIBRATION'!$D$5)^0.5</f>
        <v>6051.5917853700685</v>
      </c>
      <c r="G1113" t="s">
        <v>28</v>
      </c>
      <c r="H1113" s="56">
        <f>D1113-0.001*'IM CALIBRATION'!$D$4*A1113^0.5</f>
        <v>10.42841495450083</v>
      </c>
      <c r="I1113" s="56">
        <f>H1113^'IM CALIBRATION'!$Q$15*ABS(B1113)*(1/'CCS figures 3b table 1 9a'!C1113+1/'IM CALIBRATION'!$D$5)^0.5</f>
        <v>10.41500988764102</v>
      </c>
    </row>
    <row r="1114" spans="1:9">
      <c r="A1114" s="113">
        <v>8248</v>
      </c>
      <c r="B1114" s="67">
        <v>23</v>
      </c>
      <c r="C1114" s="67">
        <v>184000</v>
      </c>
      <c r="D1114" s="67">
        <v>10.753</v>
      </c>
      <c r="E1114" s="112">
        <f>I1114*'IM CALIBRATION'!$Q$17</f>
        <v>5923.7736001839457</v>
      </c>
      <c r="F1114" s="111">
        <f>(H1114*'IM CALIBRATION'!$Q$32+'IM CALIBRATION'!$Q$33)*ABS(B1114)*(1/'CCS figures 3b table 1 9a'!C1114+1/'IM CALIBRATION'!$D$5)^0.5</f>
        <v>6078.6115440333142</v>
      </c>
      <c r="G1114" t="s">
        <v>28</v>
      </c>
      <c r="H1114" s="56">
        <f>D1114-0.001*'IM CALIBRATION'!$D$4*A1114^0.5</f>
        <v>10.610414954500831</v>
      </c>
      <c r="I1114" s="56">
        <f>H1114^'IM CALIBRATION'!$Q$15*ABS(B1114)*(1/'CCS figures 3b table 1 9a'!C1114+1/'IM CALIBRATION'!$D$5)^0.5</f>
        <v>10.482384577269125</v>
      </c>
    </row>
    <row r="1115" spans="1:9">
      <c r="A1115" s="113">
        <v>8248</v>
      </c>
      <c r="B1115" s="67">
        <v>23</v>
      </c>
      <c r="C1115" s="67">
        <v>184000</v>
      </c>
      <c r="D1115" s="67">
        <v>10.935</v>
      </c>
      <c r="E1115" s="112">
        <f>I1115*'IM CALIBRATION'!$Q$17</f>
        <v>5961.4406598541409</v>
      </c>
      <c r="F1115" s="111">
        <f>(H1115*'IM CALIBRATION'!$Q$32+'IM CALIBRATION'!$Q$33)*ABS(B1115)*(1/'CCS figures 3b table 1 9a'!C1115+1/'IM CALIBRATION'!$D$5)^0.5</f>
        <v>6105.6313026965609</v>
      </c>
      <c r="G1115" t="s">
        <v>28</v>
      </c>
      <c r="H1115" s="56">
        <f>D1115-0.001*'IM CALIBRATION'!$D$4*A1115^0.5</f>
        <v>10.792414954500831</v>
      </c>
      <c r="I1115" s="56">
        <f>H1115^'IM CALIBRATION'!$Q$15*ABS(B1115)*(1/'CCS figures 3b table 1 9a'!C1115+1/'IM CALIBRATION'!$D$5)^0.5</f>
        <v>10.54903813832785</v>
      </c>
    </row>
    <row r="1116" spans="1:9">
      <c r="A1116" s="113">
        <v>8248</v>
      </c>
      <c r="B1116" s="67">
        <v>23</v>
      </c>
      <c r="C1116" s="67">
        <v>184000</v>
      </c>
      <c r="D1116" s="67">
        <v>11.117000000000001</v>
      </c>
      <c r="E1116" s="112">
        <f>I1116*'IM CALIBRATION'!$Q$17</f>
        <v>5998.7113230506502</v>
      </c>
      <c r="F1116" s="111">
        <f>(H1116*'IM CALIBRATION'!$Q$32+'IM CALIBRATION'!$Q$33)*ABS(B1116)*(1/'CCS figures 3b table 1 9a'!C1116+1/'IM CALIBRATION'!$D$5)^0.5</f>
        <v>6132.6510613598057</v>
      </c>
      <c r="G1116" t="s">
        <v>28</v>
      </c>
      <c r="H1116" s="56">
        <f>D1116-0.001*'IM CALIBRATION'!$D$4*A1116^0.5</f>
        <v>10.974414954500832</v>
      </c>
      <c r="I1116" s="56">
        <f>H1116^'IM CALIBRATION'!$Q$15*ABS(B1116)*(1/'CCS figures 3b table 1 9a'!C1116+1/'IM CALIBRATION'!$D$5)^0.5</f>
        <v>10.61499025794693</v>
      </c>
    </row>
    <row r="1117" spans="1:9">
      <c r="A1117" s="113">
        <v>8248</v>
      </c>
      <c r="B1117" s="67">
        <v>23</v>
      </c>
      <c r="C1117" s="67">
        <v>184000</v>
      </c>
      <c r="D1117" s="67">
        <v>11.3</v>
      </c>
      <c r="E1117" s="112">
        <f>I1117*'IM CALIBRATION'!$Q$17</f>
        <v>6035.7978507752778</v>
      </c>
      <c r="F1117" s="111">
        <f>(H1117*'IM CALIBRATION'!$Q$32+'IM CALIBRATION'!$Q$33)*ABS(B1117)*(1/'CCS figures 3b table 1 9a'!C1117+1/'IM CALIBRATION'!$D$5)^0.5</f>
        <v>6159.8192802354861</v>
      </c>
      <c r="G1117" t="s">
        <v>28</v>
      </c>
      <c r="H1117" s="56">
        <f>D1117-0.001*'IM CALIBRATION'!$D$4*A1117^0.5</f>
        <v>11.157414954500831</v>
      </c>
      <c r="I1117" s="56">
        <f>H1117^'IM CALIBRATION'!$Q$15*ABS(B1117)*(1/'CCS figures 3b table 1 9a'!C1117+1/'IM CALIBRATION'!$D$5)^0.5</f>
        <v>10.680616541543088</v>
      </c>
    </row>
    <row r="1118" spans="1:9">
      <c r="A1118" s="113">
        <v>8248</v>
      </c>
      <c r="B1118" s="67">
        <v>23</v>
      </c>
      <c r="C1118" s="67">
        <v>184000</v>
      </c>
      <c r="D1118" s="67">
        <v>11.481999999999999</v>
      </c>
      <c r="E1118" s="112">
        <f>I1118*'IM CALIBRATION'!$Q$17</f>
        <v>6072.3051606153422</v>
      </c>
      <c r="F1118" s="111">
        <f>(H1118*'IM CALIBRATION'!$Q$32+'IM CALIBRATION'!$Q$33)*ABS(B1118)*(1/'CCS figures 3b table 1 9a'!C1118+1/'IM CALIBRATION'!$D$5)^0.5</f>
        <v>6186.8390388987327</v>
      </c>
      <c r="G1118" t="s">
        <v>28</v>
      </c>
      <c r="H1118" s="56">
        <f>D1118-0.001*'IM CALIBRATION'!$D$4*A1118^0.5</f>
        <v>11.33941495450083</v>
      </c>
      <c r="I1118" s="56">
        <f>H1118^'IM CALIBRATION'!$Q$15*ABS(B1118)*(1/'CCS figures 3b table 1 9a'!C1118+1/'IM CALIBRATION'!$D$5)^0.5</f>
        <v>10.745217872966894</v>
      </c>
    </row>
    <row r="1119" spans="1:9">
      <c r="A1119" s="113">
        <v>8248</v>
      </c>
      <c r="B1119" s="67">
        <v>23</v>
      </c>
      <c r="C1119" s="67">
        <v>184000</v>
      </c>
      <c r="D1119" s="67">
        <v>11.664</v>
      </c>
      <c r="E1119" s="112">
        <f>I1119*'IM CALIBRATION'!$Q$17</f>
        <v>6108.4467207578691</v>
      </c>
      <c r="F1119" s="111">
        <f>(H1119*'IM CALIBRATION'!$Q$32+'IM CALIBRATION'!$Q$33)*ABS(B1119)*(1/'CCS figures 3b table 1 9a'!C1119+1/'IM CALIBRATION'!$D$5)^0.5</f>
        <v>6213.8587975619785</v>
      </c>
      <c r="G1119" t="s">
        <v>28</v>
      </c>
      <c r="H1119" s="56">
        <f>D1119-0.001*'IM CALIBRATION'!$D$4*A1119^0.5</f>
        <v>11.52141495450083</v>
      </c>
      <c r="I1119" s="56">
        <f>H1119^'IM CALIBRATION'!$Q$15*ABS(B1119)*(1/'CCS figures 3b table 1 9a'!C1119+1/'IM CALIBRATION'!$D$5)^0.5</f>
        <v>10.809171993803771</v>
      </c>
    </row>
    <row r="1120" spans="1:9">
      <c r="A1120" s="113">
        <v>8248</v>
      </c>
      <c r="B1120" s="67">
        <v>23</v>
      </c>
      <c r="C1120" s="67">
        <v>184000</v>
      </c>
      <c r="D1120" s="67">
        <v>11.846</v>
      </c>
      <c r="E1120" s="112">
        <f>I1120*'IM CALIBRATION'!$Q$17</f>
        <v>6144.2318875543842</v>
      </c>
      <c r="F1120" s="111">
        <f>(H1120*'IM CALIBRATION'!$Q$32+'IM CALIBRATION'!$Q$33)*ABS(B1120)*(1/'CCS figures 3b table 1 9a'!C1120+1/'IM CALIBRATION'!$D$5)^0.5</f>
        <v>6240.8785562252233</v>
      </c>
      <c r="G1120" t="s">
        <v>28</v>
      </c>
      <c r="H1120" s="56">
        <f>D1120-0.001*'IM CALIBRATION'!$D$4*A1120^0.5</f>
        <v>11.703414954500831</v>
      </c>
      <c r="I1120" s="56">
        <f>H1120^'IM CALIBRATION'!$Q$15*ABS(B1120)*(1/'CCS figures 3b table 1 9a'!C1120+1/'IM CALIBRATION'!$D$5)^0.5</f>
        <v>10.872495460539763</v>
      </c>
    </row>
    <row r="1121" spans="1:9">
      <c r="A1121" s="113">
        <v>8248</v>
      </c>
      <c r="B1121" s="67">
        <v>23</v>
      </c>
      <c r="C1121" s="67">
        <v>184000</v>
      </c>
      <c r="D1121" s="67">
        <v>12.028</v>
      </c>
      <c r="E1121" s="112">
        <f>I1121*'IM CALIBRATION'!$Q$17</f>
        <v>6179.6696368974535</v>
      </c>
      <c r="F1121" s="111">
        <f>(H1121*'IM CALIBRATION'!$Q$32+'IM CALIBRATION'!$Q$33)*ABS(B1121)*(1/'CCS figures 3b table 1 9a'!C1121+1/'IM CALIBRATION'!$D$5)^0.5</f>
        <v>6267.8983148884708</v>
      </c>
      <c r="G1121" t="s">
        <v>28</v>
      </c>
      <c r="H1121" s="56">
        <f>D1121-0.001*'IM CALIBRATION'!$D$4*A1121^0.5</f>
        <v>11.885414954500831</v>
      </c>
      <c r="I1121" s="56">
        <f>H1121^'IM CALIBRATION'!$Q$15*ABS(B1121)*(1/'CCS figures 3b table 1 9a'!C1121+1/'IM CALIBRATION'!$D$5)^0.5</f>
        <v>10.935204156421621</v>
      </c>
    </row>
    <row r="1122" spans="1:9">
      <c r="A1122" s="113">
        <v>8248</v>
      </c>
      <c r="B1122" s="67">
        <v>23</v>
      </c>
      <c r="C1122" s="67">
        <v>184000</v>
      </c>
      <c r="D1122" s="67">
        <v>12.211</v>
      </c>
      <c r="E1122" s="112">
        <f>I1122*'IM CALIBRATION'!$Q$17</f>
        <v>6214.9605161679838</v>
      </c>
      <c r="F1122" s="111">
        <f>(H1122*'IM CALIBRATION'!$Q$32+'IM CALIBRATION'!$Q$33)*ABS(B1122)*(1/'CCS figures 3b table 1 9a'!C1122+1/'IM CALIBRATION'!$D$5)^0.5</f>
        <v>6295.0665337641512</v>
      </c>
      <c r="G1122" t="s">
        <v>28</v>
      </c>
      <c r="H1122" s="56">
        <f>D1122-0.001*'IM CALIBRATION'!$D$4*A1122^0.5</f>
        <v>12.068414954500831</v>
      </c>
      <c r="I1122" s="56">
        <f>H1122^'IM CALIBRATION'!$Q$15*ABS(B1122)*(1/'CCS figures 3b table 1 9a'!C1122+1/'IM CALIBRATION'!$D$5)^0.5</f>
        <v>10.997652959085549</v>
      </c>
    </row>
    <row r="1123" spans="1:9">
      <c r="A1123" s="113">
        <v>8248</v>
      </c>
      <c r="B1123" s="67">
        <v>23</v>
      </c>
      <c r="C1123" s="67">
        <v>184000</v>
      </c>
      <c r="D1123" s="67">
        <v>12.393000000000001</v>
      </c>
      <c r="E1123" s="112">
        <f>I1123*'IM CALIBRATION'!$Q$17</f>
        <v>6249.7271463481966</v>
      </c>
      <c r="F1123" s="111">
        <f>(H1123*'IM CALIBRATION'!$Q$32+'IM CALIBRATION'!$Q$33)*ABS(B1123)*(1/'CCS figures 3b table 1 9a'!C1123+1/'IM CALIBRATION'!$D$5)^0.5</f>
        <v>6322.086292427397</v>
      </c>
      <c r="G1123" t="s">
        <v>28</v>
      </c>
      <c r="H1123" s="56">
        <f>D1123-0.001*'IM CALIBRATION'!$D$4*A1123^0.5</f>
        <v>12.250414954500831</v>
      </c>
      <c r="I1123" s="56">
        <f>H1123^'IM CALIBRATION'!$Q$15*ABS(B1123)*(1/'CCS figures 3b table 1 9a'!C1123+1/'IM CALIBRATION'!$D$5)^0.5</f>
        <v>11.059174079337911</v>
      </c>
    </row>
    <row r="1124" spans="1:9">
      <c r="A1124" s="113">
        <v>8248</v>
      </c>
      <c r="B1124" s="67">
        <v>23</v>
      </c>
      <c r="C1124" s="67">
        <v>184000</v>
      </c>
      <c r="D1124" s="67">
        <v>12.574999999999999</v>
      </c>
      <c r="E1124" s="112">
        <f>I1124*'IM CALIBRATION'!$Q$17</f>
        <v>6284.1712500074382</v>
      </c>
      <c r="F1124" s="111">
        <f>(H1124*'IM CALIBRATION'!$Q$32+'IM CALIBRATION'!$Q$33)*ABS(B1124)*(1/'CCS figures 3b table 1 9a'!C1124+1/'IM CALIBRATION'!$D$5)^0.5</f>
        <v>6349.1060510906418</v>
      </c>
      <c r="G1124" t="s">
        <v>28</v>
      </c>
      <c r="H1124" s="56">
        <f>D1124-0.001*'IM CALIBRATION'!$D$4*A1124^0.5</f>
        <v>12.43241495450083</v>
      </c>
      <c r="I1124" s="56">
        <f>H1124^'IM CALIBRATION'!$Q$15*ABS(B1124)*(1/'CCS figures 3b table 1 9a'!C1124+1/'IM CALIBRATION'!$D$5)^0.5</f>
        <v>11.120124474363859</v>
      </c>
    </row>
    <row r="1125" spans="1:9">
      <c r="A1125" s="113">
        <v>8248</v>
      </c>
      <c r="B1125" s="67">
        <v>23</v>
      </c>
      <c r="C1125" s="67">
        <v>184000</v>
      </c>
      <c r="D1125" s="67">
        <v>12.757</v>
      </c>
      <c r="E1125" s="112">
        <f>I1125*'IM CALIBRATION'!$Q$17</f>
        <v>6318.3004758983416</v>
      </c>
      <c r="F1125" s="111">
        <f>(H1125*'IM CALIBRATION'!$Q$32+'IM CALIBRATION'!$Q$33)*ABS(B1125)*(1/'CCS figures 3b table 1 9a'!C1125+1/'IM CALIBRATION'!$D$5)^0.5</f>
        <v>6376.1258097538885</v>
      </c>
      <c r="G1125" t="s">
        <v>28</v>
      </c>
      <c r="H1125" s="56">
        <f>D1125-0.001*'IM CALIBRATION'!$D$4*A1125^0.5</f>
        <v>12.61441495450083</v>
      </c>
      <c r="I1125" s="56">
        <f>H1125^'IM CALIBRATION'!$Q$15*ABS(B1125)*(1/'CCS figures 3b table 1 9a'!C1125+1/'IM CALIBRATION'!$D$5)^0.5</f>
        <v>11.180517678976175</v>
      </c>
    </row>
    <row r="1126" spans="1:9">
      <c r="A1126" s="113">
        <v>8248</v>
      </c>
      <c r="B1126" s="67">
        <v>23</v>
      </c>
      <c r="C1126" s="67">
        <v>184000</v>
      </c>
      <c r="D1126" s="67">
        <v>12.94</v>
      </c>
      <c r="E1126" s="112">
        <f>I1126*'IM CALIBRATION'!$Q$17</f>
        <v>6352.3071814140158</v>
      </c>
      <c r="F1126" s="111">
        <f>(H1126*'IM CALIBRATION'!$Q$32+'IM CALIBRATION'!$Q$33)*ABS(B1126)*(1/'CCS figures 3b table 1 9a'!C1126+1/'IM CALIBRATION'!$D$5)^0.5</f>
        <v>6403.2940286295689</v>
      </c>
      <c r="G1126" t="s">
        <v>28</v>
      </c>
      <c r="H1126" s="56">
        <f>D1126-0.001*'IM CALIBRATION'!$D$4*A1126^0.5</f>
        <v>12.79741495450083</v>
      </c>
      <c r="I1126" s="56">
        <f>H1126^'IM CALIBRATION'!$Q$15*ABS(B1126)*(1/'CCS figures 3b table 1 9a'!C1126+1/'IM CALIBRATION'!$D$5)^0.5</f>
        <v>11.24069407825824</v>
      </c>
    </row>
    <row r="1127" spans="1:9">
      <c r="A1127" s="113">
        <v>8248</v>
      </c>
      <c r="B1127" s="67">
        <v>23</v>
      </c>
      <c r="C1127" s="67">
        <v>184000</v>
      </c>
      <c r="D1127" s="67">
        <v>13.122</v>
      </c>
      <c r="E1127" s="112">
        <f>I1127*'IM CALIBRATION'!$Q$17</f>
        <v>6385.8268265883244</v>
      </c>
      <c r="F1127" s="111">
        <f>(H1127*'IM CALIBRATION'!$Q$32+'IM CALIBRATION'!$Q$33)*ABS(B1127)*(1/'CCS figures 3b table 1 9a'!C1127+1/'IM CALIBRATION'!$D$5)^0.5</f>
        <v>6430.3137872928146</v>
      </c>
      <c r="G1127" t="s">
        <v>28</v>
      </c>
      <c r="H1127" s="56">
        <f>D1127-0.001*'IM CALIBRATION'!$D$4*A1127^0.5</f>
        <v>12.979414954500831</v>
      </c>
      <c r="I1127" s="56">
        <f>H1127^'IM CALIBRATION'!$Q$15*ABS(B1127)*(1/'CCS figures 3b table 1 9a'!C1127+1/'IM CALIBRATION'!$D$5)^0.5</f>
        <v>11.30000860229741</v>
      </c>
    </row>
    <row r="1128" spans="1:9">
      <c r="A1128" s="113">
        <v>8248</v>
      </c>
      <c r="B1128" s="67">
        <v>23</v>
      </c>
      <c r="C1128" s="67">
        <v>184000</v>
      </c>
      <c r="D1128" s="67">
        <v>13.304</v>
      </c>
      <c r="E1128" s="112">
        <f>I1128*'IM CALIBRATION'!$Q$17</f>
        <v>6419.0529034696174</v>
      </c>
      <c r="F1128" s="111">
        <f>(H1128*'IM CALIBRATION'!$Q$32+'IM CALIBRATION'!$Q$33)*ABS(B1128)*(1/'CCS figures 3b table 1 9a'!C1128+1/'IM CALIBRATION'!$D$5)^0.5</f>
        <v>6457.3335459560603</v>
      </c>
      <c r="G1128" t="s">
        <v>28</v>
      </c>
      <c r="H1128" s="56">
        <f>D1128-0.001*'IM CALIBRATION'!$D$4*A1128^0.5</f>
        <v>13.161414954500831</v>
      </c>
      <c r="I1128" s="56">
        <f>H1128^'IM CALIBRATION'!$Q$15*ABS(B1128)*(1/'CCS figures 3b table 1 9a'!C1128+1/'IM CALIBRATION'!$D$5)^0.5</f>
        <v>11.358803644000693</v>
      </c>
    </row>
    <row r="1129" spans="1:9">
      <c r="A1129" s="113">
        <v>8248</v>
      </c>
      <c r="B1129" s="67">
        <v>23</v>
      </c>
      <c r="C1129" s="67">
        <v>184000</v>
      </c>
      <c r="D1129" s="67">
        <v>13.486000000000001</v>
      </c>
      <c r="E1129" s="112">
        <f>I1129*'IM CALIBRATION'!$Q$17</f>
        <v>6451.9919900626383</v>
      </c>
      <c r="F1129" s="111">
        <f>(H1129*'IM CALIBRATION'!$Q$32+'IM CALIBRATION'!$Q$33)*ABS(B1129)*(1/'CCS figures 3b table 1 9a'!C1129+1/'IM CALIBRATION'!$D$5)^0.5</f>
        <v>6484.353304619307</v>
      </c>
      <c r="G1129" t="s">
        <v>28</v>
      </c>
      <c r="H1129" s="56">
        <f>D1129-0.001*'IM CALIBRATION'!$D$4*A1129^0.5</f>
        <v>13.343414954500831</v>
      </c>
      <c r="I1129" s="56">
        <f>H1129^'IM CALIBRATION'!$Q$15*ABS(B1129)*(1/'CCS figures 3b table 1 9a'!C1129+1/'IM CALIBRATION'!$D$5)^0.5</f>
        <v>11.417090843444186</v>
      </c>
    </row>
    <row r="1130" spans="1:9">
      <c r="A1130" s="113">
        <v>8248</v>
      </c>
      <c r="B1130" s="67">
        <v>23</v>
      </c>
      <c r="C1130" s="67">
        <v>184000</v>
      </c>
      <c r="D1130" s="67">
        <v>13.669</v>
      </c>
      <c r="E1130" s="112">
        <f>I1130*'IM CALIBRATION'!$Q$17</f>
        <v>6484.8291077623035</v>
      </c>
      <c r="F1130" s="111">
        <f>(H1130*'IM CALIBRATION'!$Q$32+'IM CALIBRATION'!$Q$33)*ABS(B1130)*(1/'CCS figures 3b table 1 9a'!C1130+1/'IM CALIBRATION'!$D$5)^0.5</f>
        <v>6511.5215234949874</v>
      </c>
      <c r="G1130" t="s">
        <v>28</v>
      </c>
      <c r="H1130" s="56">
        <f>D1130-0.001*'IM CALIBRATION'!$D$4*A1130^0.5</f>
        <v>13.526414954500831</v>
      </c>
      <c r="I1130" s="56">
        <f>H1130^'IM CALIBRATION'!$Q$15*ABS(B1130)*(1/'CCS figures 3b table 1 9a'!C1130+1/'IM CALIBRATION'!$D$5)^0.5</f>
        <v>11.475197604331578</v>
      </c>
    </row>
    <row r="1131" spans="1:9">
      <c r="A1131" s="113">
        <v>8248</v>
      </c>
      <c r="B1131" s="67">
        <v>23</v>
      </c>
      <c r="C1131" s="67">
        <v>184000</v>
      </c>
      <c r="D1131" s="67">
        <v>13.851000000000001</v>
      </c>
      <c r="E1131" s="112">
        <f>I1131*'IM CALIBRATION'!$Q$17</f>
        <v>6517.2115283546655</v>
      </c>
      <c r="F1131" s="111">
        <f>(H1131*'IM CALIBRATION'!$Q$32+'IM CALIBRATION'!$Q$33)*ABS(B1131)*(1/'CCS figures 3b table 1 9a'!C1131+1/'IM CALIBRATION'!$D$5)^0.5</f>
        <v>6538.5412821582331</v>
      </c>
      <c r="G1131" t="s">
        <v>28</v>
      </c>
      <c r="H1131" s="56">
        <f>D1131-0.001*'IM CALIBRATION'!$D$4*A1131^0.5</f>
        <v>13.708414954500832</v>
      </c>
      <c r="I1131" s="56">
        <f>H1131^'IM CALIBRATION'!$Q$15*ABS(B1131)*(1/'CCS figures 3b table 1 9a'!C1131+1/'IM CALIBRATION'!$D$5)^0.5</f>
        <v>11.53249975817849</v>
      </c>
    </row>
    <row r="1132" spans="1:9">
      <c r="A1132" s="113">
        <v>8248</v>
      </c>
      <c r="B1132" s="67">
        <v>23</v>
      </c>
      <c r="C1132" s="67">
        <v>184000</v>
      </c>
      <c r="D1132" s="67">
        <v>14.032999999999999</v>
      </c>
      <c r="E1132" s="112">
        <f>I1132*'IM CALIBRATION'!$Q$17</f>
        <v>6549.3253610569736</v>
      </c>
      <c r="F1132" s="111">
        <f>(H1132*'IM CALIBRATION'!$Q$32+'IM CALIBRATION'!$Q$33)*ABS(B1132)*(1/'CCS figures 3b table 1 9a'!C1132+1/'IM CALIBRATION'!$D$5)^0.5</f>
        <v>6565.5610408214798</v>
      </c>
      <c r="G1132" t="s">
        <v>28</v>
      </c>
      <c r="H1132" s="56">
        <f>D1132-0.001*'IM CALIBRATION'!$D$4*A1132^0.5</f>
        <v>13.89041495450083</v>
      </c>
      <c r="I1132" s="56">
        <f>H1132^'IM CALIBRATION'!$Q$15*ABS(B1132)*(1/'CCS figures 3b table 1 9a'!C1132+1/'IM CALIBRATION'!$D$5)^0.5</f>
        <v>11.589326633639299</v>
      </c>
    </row>
    <row r="1133" spans="1:9">
      <c r="A1133" s="113">
        <v>8248</v>
      </c>
      <c r="B1133" s="67">
        <v>23</v>
      </c>
      <c r="C1133" s="67">
        <v>184000</v>
      </c>
      <c r="D1133" s="67">
        <v>14.215</v>
      </c>
      <c r="E1133" s="112">
        <f>I1133*'IM CALIBRATION'!$Q$17</f>
        <v>6581.1763095433844</v>
      </c>
      <c r="F1133" s="111">
        <f>(H1133*'IM CALIBRATION'!$Q$32+'IM CALIBRATION'!$Q$33)*ABS(B1133)*(1/'CCS figures 3b table 1 9a'!C1133+1/'IM CALIBRATION'!$D$5)^0.5</f>
        <v>6592.5807994847237</v>
      </c>
      <c r="G1133" t="s">
        <v>28</v>
      </c>
      <c r="H1133" s="56">
        <f>D1133-0.001*'IM CALIBRATION'!$D$4*A1133^0.5</f>
        <v>14.072414954500831</v>
      </c>
      <c r="I1133" s="56">
        <f>H1133^'IM CALIBRATION'!$Q$15*ABS(B1133)*(1/'CCS figures 3b table 1 9a'!C1133+1/'IM CALIBRATION'!$D$5)^0.5</f>
        <v>11.645688323622688</v>
      </c>
    </row>
    <row r="1134" spans="1:9">
      <c r="A1134" s="113">
        <v>8248</v>
      </c>
      <c r="B1134" s="67">
        <v>23</v>
      </c>
      <c r="C1134" s="67">
        <v>184000</v>
      </c>
      <c r="D1134" s="67">
        <v>14.398</v>
      </c>
      <c r="E1134" s="112">
        <f>I1134*'IM CALIBRATION'!$Q$17</f>
        <v>6612.9427744845789</v>
      </c>
      <c r="F1134" s="111">
        <f>(H1134*'IM CALIBRATION'!$Q$32+'IM CALIBRATION'!$Q$33)*ABS(B1134)*(1/'CCS figures 3b table 1 9a'!C1134+1/'IM CALIBRATION'!$D$5)^0.5</f>
        <v>6619.7490183604059</v>
      </c>
      <c r="G1134" t="s">
        <v>28</v>
      </c>
      <c r="H1134" s="56">
        <f>D1134-0.001*'IM CALIBRATION'!$D$4*A1134^0.5</f>
        <v>14.25541495450083</v>
      </c>
      <c r="I1134" s="56">
        <f>H1134^'IM CALIBRATION'!$Q$15*ABS(B1134)*(1/'CCS figures 3b table 1 9a'!C1134+1/'IM CALIBRATION'!$D$5)^0.5</f>
        <v>11.701900516162185</v>
      </c>
    </row>
    <row r="1135" spans="1:9">
      <c r="A1135" s="113">
        <v>8248</v>
      </c>
      <c r="B1135" s="67">
        <v>23</v>
      </c>
      <c r="C1135" s="67">
        <v>184000</v>
      </c>
      <c r="D1135" s="67">
        <v>14.58</v>
      </c>
      <c r="E1135" s="112">
        <f>I1135*'IM CALIBRATION'!$Q$17</f>
        <v>6644.2829318289769</v>
      </c>
      <c r="F1135" s="111">
        <f>(H1135*'IM CALIBRATION'!$Q$32+'IM CALIBRATION'!$Q$33)*ABS(B1135)*(1/'CCS figures 3b table 1 9a'!C1135+1/'IM CALIBRATION'!$D$5)^0.5</f>
        <v>6646.7687770236507</v>
      </c>
      <c r="G1135" t="s">
        <v>28</v>
      </c>
      <c r="H1135" s="56">
        <f>D1135-0.001*'IM CALIBRATION'!$D$4*A1135^0.5</f>
        <v>14.437414954500831</v>
      </c>
      <c r="I1135" s="56">
        <f>H1135^'IM CALIBRATION'!$Q$15*ABS(B1135)*(1/'CCS figures 3b table 1 9a'!C1135+1/'IM CALIBRATION'!$D$5)^0.5</f>
        <v>11.757358338180554</v>
      </c>
    </row>
    <row r="1136" spans="1:9">
      <c r="A1136" s="113">
        <v>8248</v>
      </c>
      <c r="B1136" s="67">
        <v>23</v>
      </c>
      <c r="C1136" s="67">
        <v>184000</v>
      </c>
      <c r="D1136" s="67">
        <v>14.762</v>
      </c>
      <c r="E1136" s="112">
        <f>I1136*'IM CALIBRATION'!$Q$17</f>
        <v>6675.37622068992</v>
      </c>
      <c r="F1136" s="111">
        <f>(H1136*'IM CALIBRATION'!$Q$32+'IM CALIBRATION'!$Q$33)*ABS(B1136)*(1/'CCS figures 3b table 1 9a'!C1136+1/'IM CALIBRATION'!$D$5)^0.5</f>
        <v>6673.7885356868965</v>
      </c>
      <c r="G1136" t="s">
        <v>28</v>
      </c>
      <c r="H1136" s="56">
        <f>D1136-0.001*'IM CALIBRATION'!$D$4*A1136^0.5</f>
        <v>14.619414954500831</v>
      </c>
      <c r="I1136" s="56">
        <f>H1136^'IM CALIBRATION'!$Q$15*ABS(B1136)*(1/'CCS figures 3b table 1 9a'!C1136+1/'IM CALIBRATION'!$D$5)^0.5</f>
        <v>11.812379315282447</v>
      </c>
    </row>
    <row r="1137" spans="1:9">
      <c r="A1137" s="113">
        <v>8248</v>
      </c>
      <c r="B1137" s="67">
        <v>23</v>
      </c>
      <c r="C1137" s="67">
        <v>184000</v>
      </c>
      <c r="D1137" s="67">
        <v>14.944000000000001</v>
      </c>
      <c r="E1137" s="112">
        <f>I1137*'IM CALIBRATION'!$Q$17</f>
        <v>6706.227623089082</v>
      </c>
      <c r="F1137" s="111">
        <f>(H1137*'IM CALIBRATION'!$Q$32+'IM CALIBRATION'!$Q$33)*ABS(B1137)*(1/'CCS figures 3b table 1 9a'!C1137+1/'IM CALIBRATION'!$D$5)^0.5</f>
        <v>6700.808294350144</v>
      </c>
      <c r="G1137" t="s">
        <v>28</v>
      </c>
      <c r="H1137" s="56">
        <f>D1137-0.001*'IM CALIBRATION'!$D$4*A1137^0.5</f>
        <v>14.801414954500832</v>
      </c>
      <c r="I1137" s="56">
        <f>H1137^'IM CALIBRATION'!$Q$15*ABS(B1137)*(1/'CCS figures 3b table 1 9a'!C1137+1/'IM CALIBRATION'!$D$5)^0.5</f>
        <v>11.866972263379933</v>
      </c>
    </row>
    <row r="1138" spans="1:9">
      <c r="A1138" s="113">
        <v>8248</v>
      </c>
      <c r="B1138" s="67">
        <v>23</v>
      </c>
      <c r="C1138" s="67">
        <v>184000</v>
      </c>
      <c r="D1138" s="67">
        <v>15.127000000000001</v>
      </c>
      <c r="E1138" s="112">
        <f>I1138*'IM CALIBRATION'!$Q$17</f>
        <v>6737.0095251886169</v>
      </c>
      <c r="F1138" s="111">
        <f>(H1138*'IM CALIBRATION'!$Q$32+'IM CALIBRATION'!$Q$33)*ABS(B1138)*(1/'CCS figures 3b table 1 9a'!C1138+1/'IM CALIBRATION'!$D$5)^0.5</f>
        <v>6727.9765132258244</v>
      </c>
      <c r="G1138" t="s">
        <v>28</v>
      </c>
      <c r="H1138" s="56">
        <f>D1138-0.001*'IM CALIBRATION'!$D$4*A1138^0.5</f>
        <v>14.984414954500831</v>
      </c>
      <c r="I1138" s="56">
        <f>H1138^'IM CALIBRATION'!$Q$15*ABS(B1138)*(1/'CCS figures 3b table 1 9a'!C1138+1/'IM CALIBRATION'!$D$5)^0.5</f>
        <v>11.921442227562418</v>
      </c>
    </row>
    <row r="1139" spans="1:9">
      <c r="A1139" s="113">
        <v>8248</v>
      </c>
      <c r="B1139" s="67">
        <v>23</v>
      </c>
      <c r="C1139" s="67">
        <v>184000</v>
      </c>
      <c r="D1139" s="67">
        <v>15.308999999999999</v>
      </c>
      <c r="E1139" s="112">
        <f>I1139*'IM CALIBRATION'!$Q$17</f>
        <v>6767.3902021272897</v>
      </c>
      <c r="F1139" s="111">
        <f>(H1139*'IM CALIBRATION'!$Q$32+'IM CALIBRATION'!$Q$33)*ABS(B1139)*(1/'CCS figures 3b table 1 9a'!C1139+1/'IM CALIBRATION'!$D$5)^0.5</f>
        <v>6754.9962718890692</v>
      </c>
      <c r="G1139" t="s">
        <v>28</v>
      </c>
      <c r="H1139" s="56">
        <f>D1139-0.001*'IM CALIBRATION'!$D$4*A1139^0.5</f>
        <v>15.16641495450083</v>
      </c>
      <c r="I1139" s="56">
        <f>H1139^'IM CALIBRATION'!$Q$15*ABS(B1139)*(1/'CCS figures 3b table 1 9a'!C1139+1/'IM CALIBRATION'!$D$5)^0.5</f>
        <v>11.975202205725502</v>
      </c>
    </row>
    <row r="1140" spans="1:9">
      <c r="A1140" s="113">
        <v>8248</v>
      </c>
      <c r="B1140" s="67">
        <v>23</v>
      </c>
      <c r="C1140" s="67">
        <v>184000</v>
      </c>
      <c r="D1140" s="67">
        <v>15.491</v>
      </c>
      <c r="E1140" s="112">
        <f>I1140*'IM CALIBRATION'!$Q$17</f>
        <v>6797.5430288460484</v>
      </c>
      <c r="F1140" s="111">
        <f>(H1140*'IM CALIBRATION'!$Q$32+'IM CALIBRATION'!$Q$33)*ABS(B1140)*(1/'CCS figures 3b table 1 9a'!C1140+1/'IM CALIBRATION'!$D$5)^0.5</f>
        <v>6782.016030552315</v>
      </c>
      <c r="G1140" t="s">
        <v>28</v>
      </c>
      <c r="H1140" s="56">
        <f>D1140-0.001*'IM CALIBRATION'!$D$4*A1140^0.5</f>
        <v>15.34841495450083</v>
      </c>
      <c r="I1140" s="56">
        <f>H1140^'IM CALIBRATION'!$Q$15*ABS(B1140)*(1/'CCS figures 3b table 1 9a'!C1140+1/'IM CALIBRATION'!$D$5)^0.5</f>
        <v>12.028558992647266</v>
      </c>
    </row>
    <row r="1141" spans="1:9">
      <c r="A1141" s="113">
        <v>8248</v>
      </c>
      <c r="B1141" s="67">
        <v>23</v>
      </c>
      <c r="C1141" s="67">
        <v>184000</v>
      </c>
      <c r="D1141" s="67">
        <v>15.673999999999999</v>
      </c>
      <c r="E1141" s="112">
        <f>I1141*'IM CALIBRATION'!$Q$17</f>
        <v>6827.6362235689094</v>
      </c>
      <c r="F1141" s="111">
        <f>(H1141*'IM CALIBRATION'!$Q$32+'IM CALIBRATION'!$Q$33)*ABS(B1141)*(1/'CCS figures 3b table 1 9a'!C1141+1/'IM CALIBRATION'!$D$5)^0.5</f>
        <v>6809.1842494279972</v>
      </c>
      <c r="G1141" t="s">
        <v>28</v>
      </c>
      <c r="H1141" s="56">
        <f>D1141-0.001*'IM CALIBRATION'!$D$4*A1141^0.5</f>
        <v>15.53141495450083</v>
      </c>
      <c r="I1141" s="56">
        <f>H1141^'IM CALIBRATION'!$Q$15*ABS(B1141)*(1/'CCS figures 3b table 1 9a'!C1141+1/'IM CALIBRATION'!$D$5)^0.5</f>
        <v>12.081810258062587</v>
      </c>
    </row>
    <row r="1142" spans="1:9">
      <c r="A1142" s="113">
        <v>8248</v>
      </c>
      <c r="B1142" s="67">
        <v>23</v>
      </c>
      <c r="C1142" s="67">
        <v>184000</v>
      </c>
      <c r="D1142" s="67">
        <v>15.856</v>
      </c>
      <c r="E1142" s="112">
        <f>I1142*'IM CALIBRATION'!$Q$17</f>
        <v>6857.3451642425189</v>
      </c>
      <c r="F1142" s="111">
        <f>(H1142*'IM CALIBRATION'!$Q$32+'IM CALIBRATION'!$Q$33)*ABS(B1142)*(1/'CCS figures 3b table 1 9a'!C1142+1/'IM CALIBRATION'!$D$5)^0.5</f>
        <v>6836.204008091242</v>
      </c>
      <c r="G1142" t="s">
        <v>28</v>
      </c>
      <c r="H1142" s="56">
        <f>D1142-0.001*'IM CALIBRATION'!$D$4*A1142^0.5</f>
        <v>15.713414954500831</v>
      </c>
      <c r="I1142" s="56">
        <f>H1142^'IM CALIBRATION'!$Q$15*ABS(B1142)*(1/'CCS figures 3b table 1 9a'!C1142+1/'IM CALIBRATION'!$D$5)^0.5</f>
        <v>12.134381568605985</v>
      </c>
    </row>
    <row r="1143" spans="1:9">
      <c r="A1143" s="113">
        <v>8248</v>
      </c>
      <c r="B1143" s="67">
        <v>23</v>
      </c>
      <c r="C1143" s="67">
        <v>184000</v>
      </c>
      <c r="D1143" s="67">
        <v>16.038</v>
      </c>
      <c r="E1143" s="112">
        <f>I1143*'IM CALIBRATION'!$Q$17</f>
        <v>6886.8390212506729</v>
      </c>
      <c r="F1143" s="111">
        <f>(H1143*'IM CALIBRATION'!$Q$32+'IM CALIBRATION'!$Q$33)*ABS(B1143)*(1/'CCS figures 3b table 1 9a'!C1143+1/'IM CALIBRATION'!$D$5)^0.5</f>
        <v>6863.2237667544869</v>
      </c>
      <c r="G1143" t="s">
        <v>28</v>
      </c>
      <c r="H1143" s="56">
        <f>D1143-0.001*'IM CALIBRATION'!$D$4*A1143^0.5</f>
        <v>15.895414954500831</v>
      </c>
      <c r="I1143" s="56">
        <f>H1143^'IM CALIBRATION'!$Q$15*ABS(B1143)*(1/'CCS figures 3b table 1 9a'!C1143+1/'IM CALIBRATION'!$D$5)^0.5</f>
        <v>12.186572278902013</v>
      </c>
    </row>
    <row r="1144" spans="1:9">
      <c r="A1144" s="113">
        <v>8248</v>
      </c>
      <c r="B1144" s="67">
        <v>23</v>
      </c>
      <c r="C1144" s="67">
        <v>184000</v>
      </c>
      <c r="D1144" s="67">
        <v>16.22</v>
      </c>
      <c r="E1144" s="112">
        <f>I1144*'IM CALIBRATION'!$Q$17</f>
        <v>6916.1217879492078</v>
      </c>
      <c r="F1144" s="111">
        <f>(H1144*'IM CALIBRATION'!$Q$32+'IM CALIBRATION'!$Q$33)*ABS(B1144)*(1/'CCS figures 3b table 1 9a'!C1144+1/'IM CALIBRATION'!$D$5)^0.5</f>
        <v>6890.2435254177344</v>
      </c>
      <c r="G1144" t="s">
        <v>28</v>
      </c>
      <c r="H1144" s="56">
        <f>D1144-0.001*'IM CALIBRATION'!$D$4*A1144^0.5</f>
        <v>16.077414954500831</v>
      </c>
      <c r="I1144" s="56">
        <f>H1144^'IM CALIBRATION'!$Q$15*ABS(B1144)*(1/'CCS figures 3b table 1 9a'!C1144+1/'IM CALIBRATION'!$D$5)^0.5</f>
        <v>12.238389455373943</v>
      </c>
    </row>
    <row r="1145" spans="1:9">
      <c r="A1145" s="113">
        <v>8248</v>
      </c>
      <c r="B1145" s="67">
        <v>23</v>
      </c>
      <c r="C1145" s="67">
        <v>184000</v>
      </c>
      <c r="D1145" s="67">
        <v>16.402999999999999</v>
      </c>
      <c r="E1145" s="112">
        <f>I1145*'IM CALIBRATION'!$Q$17</f>
        <v>6945.3565297113419</v>
      </c>
      <c r="F1145" s="111">
        <f>(H1145*'IM CALIBRATION'!$Q$32+'IM CALIBRATION'!$Q$33)*ABS(B1145)*(1/'CCS figures 3b table 1 9a'!C1145+1/'IM CALIBRATION'!$D$5)^0.5</f>
        <v>6917.4117442934148</v>
      </c>
      <c r="G1145" t="s">
        <v>28</v>
      </c>
      <c r="H1145" s="56">
        <f>D1145-0.001*'IM CALIBRATION'!$D$4*A1145^0.5</f>
        <v>16.260414954500831</v>
      </c>
      <c r="I1145" s="56">
        <f>H1145^'IM CALIBRATION'!$Q$15*ABS(B1145)*(1/'CCS figures 3b table 1 9a'!C1145+1/'IM CALIBRATION'!$D$5)^0.5</f>
        <v>12.290121649554747</v>
      </c>
    </row>
    <row r="1146" spans="1:9">
      <c r="A1146" s="113">
        <v>8248</v>
      </c>
      <c r="B1146" s="67">
        <v>23</v>
      </c>
      <c r="C1146" s="67">
        <v>184000</v>
      </c>
      <c r="D1146" s="67">
        <v>16.585000000000001</v>
      </c>
      <c r="E1146" s="112">
        <f>I1146*'IM CALIBRATION'!$Q$17</f>
        <v>6974.2275195333832</v>
      </c>
      <c r="F1146" s="111">
        <f>(H1146*'IM CALIBRATION'!$Q$32+'IM CALIBRATION'!$Q$33)*ABS(B1146)*(1/'CCS figures 3b table 1 9a'!C1146+1/'IM CALIBRATION'!$D$5)^0.5</f>
        <v>6944.4315029566606</v>
      </c>
      <c r="G1146" t="s">
        <v>28</v>
      </c>
      <c r="H1146" s="56">
        <f>D1146-0.001*'IM CALIBRATION'!$D$4*A1146^0.5</f>
        <v>16.442414954500833</v>
      </c>
      <c r="I1146" s="56">
        <f>H1146^'IM CALIBRATION'!$Q$15*ABS(B1146)*(1/'CCS figures 3b table 1 9a'!C1146+1/'IM CALIBRATION'!$D$5)^0.5</f>
        <v>12.34121016827053</v>
      </c>
    </row>
    <row r="1147" spans="1:9">
      <c r="A1147" s="113">
        <v>8248</v>
      </c>
      <c r="B1147" s="67">
        <v>23</v>
      </c>
      <c r="C1147" s="67">
        <v>184000</v>
      </c>
      <c r="D1147" s="67">
        <v>16.766999999999999</v>
      </c>
      <c r="E1147" s="112">
        <f>I1147*'IM CALIBRATION'!$Q$17</f>
        <v>7002.8987276664757</v>
      </c>
      <c r="F1147" s="111">
        <f>(H1147*'IM CALIBRATION'!$Q$32+'IM CALIBRATION'!$Q$33)*ABS(B1147)*(1/'CCS figures 3b table 1 9a'!C1147+1/'IM CALIBRATION'!$D$5)^0.5</f>
        <v>6971.4512616199072</v>
      </c>
      <c r="G1147" t="s">
        <v>28</v>
      </c>
      <c r="H1147" s="56">
        <f>D1147-0.001*'IM CALIBRATION'!$D$4*A1147^0.5</f>
        <v>16.624414954500832</v>
      </c>
      <c r="I1147" s="56">
        <f>H1147^'IM CALIBRATION'!$Q$15*ABS(B1147)*(1/'CCS figures 3b table 1 9a'!C1147+1/'IM CALIBRATION'!$D$5)^0.5</f>
        <v>12.391945164276567</v>
      </c>
    </row>
    <row r="1148" spans="1:9">
      <c r="A1148" s="113">
        <v>8248</v>
      </c>
      <c r="B1148" s="67">
        <v>23</v>
      </c>
      <c r="C1148" s="67">
        <v>184000</v>
      </c>
      <c r="D1148" s="67">
        <v>16.949000000000002</v>
      </c>
      <c r="E1148" s="112">
        <f>I1148*'IM CALIBRATION'!$Q$17</f>
        <v>7031.3737012515403</v>
      </c>
      <c r="F1148" s="111">
        <f>(H1148*'IM CALIBRATION'!$Q$32+'IM CALIBRATION'!$Q$33)*ABS(B1148)*(1/'CCS figures 3b table 1 9a'!C1148+1/'IM CALIBRATION'!$D$5)^0.5</f>
        <v>6998.4710202831529</v>
      </c>
      <c r="G1148" t="s">
        <v>28</v>
      </c>
      <c r="H1148" s="56">
        <f>D1148-0.001*'IM CALIBRATION'!$D$4*A1148^0.5</f>
        <v>16.806414954500834</v>
      </c>
      <c r="I1148" s="56">
        <f>H1148^'IM CALIBRATION'!$Q$15*ABS(B1148)*(1/'CCS figures 3b table 1 9a'!C1148+1/'IM CALIBRATION'!$D$5)^0.5</f>
        <v>12.442332914398712</v>
      </c>
    </row>
    <row r="1149" spans="1:9">
      <c r="A1149" s="113">
        <v>8248</v>
      </c>
      <c r="B1149" s="67">
        <v>23</v>
      </c>
      <c r="C1149" s="67">
        <v>184000</v>
      </c>
      <c r="D1149" s="67">
        <v>17.132000000000001</v>
      </c>
      <c r="E1149" s="112">
        <f>I1149*'IM CALIBRATION'!$Q$17</f>
        <v>7059.8107571500723</v>
      </c>
      <c r="F1149" s="111">
        <f>(H1149*'IM CALIBRATION'!$Q$32+'IM CALIBRATION'!$Q$33)*ABS(B1149)*(1/'CCS figures 3b table 1 9a'!C1149+1/'IM CALIBRATION'!$D$5)^0.5</f>
        <v>7025.6392391588333</v>
      </c>
      <c r="G1149" t="s">
        <v>28</v>
      </c>
      <c r="H1149" s="56">
        <f>D1149-0.001*'IM CALIBRATION'!$D$4*A1149^0.5</f>
        <v>16.989414954500834</v>
      </c>
      <c r="I1149" s="56">
        <f>H1149^'IM CALIBRATION'!$Q$15*ABS(B1149)*(1/'CCS figures 3b table 1 9a'!C1149+1/'IM CALIBRATION'!$D$5)^0.5</f>
        <v>12.492653567464261</v>
      </c>
    </row>
    <row r="1150" spans="1:9">
      <c r="A1150" s="113">
        <v>8248</v>
      </c>
      <c r="B1150" s="67">
        <v>23</v>
      </c>
      <c r="C1150" s="67">
        <v>184000</v>
      </c>
      <c r="D1150" s="67">
        <v>17.314</v>
      </c>
      <c r="E1150" s="112">
        <f>I1150*'IM CALIBRATION'!$Q$17</f>
        <v>7087.9024728273807</v>
      </c>
      <c r="F1150" s="111">
        <f>(H1150*'IM CALIBRATION'!$Q$32+'IM CALIBRATION'!$Q$33)*ABS(B1150)*(1/'CCS figures 3b table 1 9a'!C1150+1/'IM CALIBRATION'!$D$5)^0.5</f>
        <v>7052.6589978220791</v>
      </c>
      <c r="G1150" t="s">
        <v>28</v>
      </c>
      <c r="H1150" s="56">
        <f>D1150-0.001*'IM CALIBRATION'!$D$4*A1150^0.5</f>
        <v>17.171414954500833</v>
      </c>
      <c r="I1150" s="56">
        <f>H1150^'IM CALIBRATION'!$Q$15*ABS(B1150)*(1/'CCS figures 3b table 1 9a'!C1150+1/'IM CALIBRATION'!$D$5)^0.5</f>
        <v>12.542363125431788</v>
      </c>
    </row>
    <row r="1151" spans="1:9">
      <c r="A1151" s="113">
        <v>8248</v>
      </c>
      <c r="B1151" s="67">
        <v>23</v>
      </c>
      <c r="C1151" s="67">
        <v>184000</v>
      </c>
      <c r="D1151" s="67">
        <v>17.495999999999999</v>
      </c>
      <c r="E1151" s="112">
        <f>I1151*'IM CALIBRATION'!$Q$17</f>
        <v>7115.8080249047471</v>
      </c>
      <c r="F1151" s="111">
        <f>(H1151*'IM CALIBRATION'!$Q$32+'IM CALIBRATION'!$Q$33)*ABS(B1151)*(1/'CCS figures 3b table 1 9a'!C1151+1/'IM CALIBRATION'!$D$5)^0.5</f>
        <v>7079.6787564853239</v>
      </c>
      <c r="G1151" t="s">
        <v>28</v>
      </c>
      <c r="H1151" s="56">
        <f>D1151-0.001*'IM CALIBRATION'!$D$4*A1151^0.5</f>
        <v>17.353414954500831</v>
      </c>
      <c r="I1151" s="56">
        <f>H1151^'IM CALIBRATION'!$Q$15*ABS(B1151)*(1/'CCS figures 3b table 1 9a'!C1151+1/'IM CALIBRATION'!$D$5)^0.5</f>
        <v>12.591743258512309</v>
      </c>
    </row>
    <row r="1152" spans="1:9">
      <c r="A1152" s="113">
        <v>8248</v>
      </c>
      <c r="B1152" s="67">
        <v>23</v>
      </c>
      <c r="C1152" s="67">
        <v>184000</v>
      </c>
      <c r="D1152" s="67">
        <v>17.678000000000001</v>
      </c>
      <c r="E1152" s="112">
        <f>I1152*'IM CALIBRATION'!$Q$17</f>
        <v>7143.5305803240799</v>
      </c>
      <c r="F1152" s="111">
        <f>(H1152*'IM CALIBRATION'!$Q$32+'IM CALIBRATION'!$Q$33)*ABS(B1152)*(1/'CCS figures 3b table 1 9a'!C1152+1/'IM CALIBRATION'!$D$5)^0.5</f>
        <v>7106.6985151485706</v>
      </c>
      <c r="G1152" t="s">
        <v>28</v>
      </c>
      <c r="H1152" s="56">
        <f>D1152-0.001*'IM CALIBRATION'!$D$4*A1152^0.5</f>
        <v>17.535414954500833</v>
      </c>
      <c r="I1152" s="56">
        <f>H1152^'IM CALIBRATION'!$Q$15*ABS(B1152)*(1/'CCS figures 3b table 1 9a'!C1152+1/'IM CALIBRATION'!$D$5)^0.5</f>
        <v>12.640799570752378</v>
      </c>
    </row>
    <row r="1153" spans="1:9">
      <c r="A1153" s="113">
        <v>8248</v>
      </c>
      <c r="B1153" s="67">
        <v>23</v>
      </c>
      <c r="C1153" s="67">
        <v>184000</v>
      </c>
      <c r="D1153" s="67">
        <v>17.861000000000001</v>
      </c>
      <c r="E1153" s="112">
        <f>I1153*'IM CALIBRATION'!$Q$17</f>
        <v>7171.2240617128309</v>
      </c>
      <c r="F1153" s="111">
        <f>(H1153*'IM CALIBRATION'!$Q$32+'IM CALIBRATION'!$Q$33)*ABS(B1153)*(1/'CCS figures 3b table 1 9a'!C1153+1/'IM CALIBRATION'!$D$5)^0.5</f>
        <v>7133.8667340242519</v>
      </c>
      <c r="G1153" t="s">
        <v>28</v>
      </c>
      <c r="H1153" s="56">
        <f>D1153-0.001*'IM CALIBRATION'!$D$4*A1153^0.5</f>
        <v>17.718414954500833</v>
      </c>
      <c r="I1153" s="56">
        <f>H1153^'IM CALIBRATION'!$Q$15*ABS(B1153)*(1/'CCS figures 3b table 1 9a'!C1153+1/'IM CALIBRATION'!$D$5)^0.5</f>
        <v>12.68980443518395</v>
      </c>
    </row>
    <row r="1154" spans="1:9">
      <c r="A1154" s="113">
        <v>8248</v>
      </c>
      <c r="B1154" s="67">
        <v>23</v>
      </c>
      <c r="C1154" s="67">
        <v>184000</v>
      </c>
      <c r="D1154" s="67">
        <v>18.042999999999999</v>
      </c>
      <c r="E1154" s="112">
        <f>I1154*'IM CALIBRATION'!$Q$17</f>
        <v>7198.588819565729</v>
      </c>
      <c r="F1154" s="111">
        <f>(H1154*'IM CALIBRATION'!$Q$32+'IM CALIBRATION'!$Q$33)*ABS(B1154)*(1/'CCS figures 3b table 1 9a'!C1154+1/'IM CALIBRATION'!$D$5)^0.5</f>
        <v>7160.8864926874985</v>
      </c>
      <c r="G1154" t="s">
        <v>28</v>
      </c>
      <c r="H1154" s="56">
        <f>D1154-0.001*'IM CALIBRATION'!$D$4*A1154^0.5</f>
        <v>17.900414954500832</v>
      </c>
      <c r="I1154" s="56">
        <f>H1154^'IM CALIBRATION'!$Q$15*ABS(B1154)*(1/'CCS figures 3b table 1 9a'!C1154+1/'IM CALIBRATION'!$D$5)^0.5</f>
        <v>12.738227608491757</v>
      </c>
    </row>
    <row r="1155" spans="1:9">
      <c r="A1155" s="113">
        <v>8248</v>
      </c>
      <c r="B1155" s="67">
        <v>23</v>
      </c>
      <c r="C1155" s="67">
        <v>184000</v>
      </c>
      <c r="D1155" s="67">
        <v>18.225000000000001</v>
      </c>
      <c r="E1155" s="112">
        <f>I1155*'IM CALIBRATION'!$Q$17</f>
        <v>7225.7795935493123</v>
      </c>
      <c r="F1155" s="111">
        <f>(H1155*'IM CALIBRATION'!$Q$32+'IM CALIBRATION'!$Q$33)*ABS(B1155)*(1/'CCS figures 3b table 1 9a'!C1155+1/'IM CALIBRATION'!$D$5)^0.5</f>
        <v>7187.9062513507442</v>
      </c>
      <c r="G1155" t="s">
        <v>28</v>
      </c>
      <c r="H1155" s="56">
        <f>D1155-0.001*'IM CALIBRATION'!$D$4*A1155^0.5</f>
        <v>18.082414954500834</v>
      </c>
      <c r="I1155" s="56">
        <f>H1155^'IM CALIBRATION'!$Q$15*ABS(B1155)*(1/'CCS figures 3b table 1 9a'!C1155+1/'IM CALIBRATION'!$D$5)^0.5</f>
        <v>12.786342909495271</v>
      </c>
    </row>
    <row r="1156" spans="1:9">
      <c r="A1156" s="113">
        <v>8248</v>
      </c>
      <c r="B1156" s="67">
        <v>23</v>
      </c>
      <c r="C1156" s="67">
        <v>184000</v>
      </c>
      <c r="D1156" s="67">
        <v>18.407</v>
      </c>
      <c r="E1156" s="112">
        <f>I1156*'IM CALIBRATION'!$Q$17</f>
        <v>7252.7992244534253</v>
      </c>
      <c r="F1156" s="111">
        <f>(H1156*'IM CALIBRATION'!$Q$32+'IM CALIBRATION'!$Q$33)*ABS(B1156)*(1/'CCS figures 3b table 1 9a'!C1156+1/'IM CALIBRATION'!$D$5)^0.5</f>
        <v>7214.9260100139891</v>
      </c>
      <c r="G1156" t="s">
        <v>28</v>
      </c>
      <c r="H1156" s="56">
        <f>D1156-0.001*'IM CALIBRATION'!$D$4*A1156^0.5</f>
        <v>18.264414954500833</v>
      </c>
      <c r="I1156" s="56">
        <f>H1156^'IM CALIBRATION'!$Q$15*ABS(B1156)*(1/'CCS figures 3b table 1 9a'!C1156+1/'IM CALIBRATION'!$D$5)^0.5</f>
        <v>12.834155365100257</v>
      </c>
    </row>
    <row r="1157" spans="1:9">
      <c r="A1157" s="113">
        <v>8248</v>
      </c>
      <c r="B1157" s="67">
        <v>23</v>
      </c>
      <c r="C1157" s="67">
        <v>184000</v>
      </c>
      <c r="D1157" s="67">
        <v>18.59</v>
      </c>
      <c r="E1157" s="112">
        <f>I1157*'IM CALIBRATION'!$Q$17</f>
        <v>7279.7975531834172</v>
      </c>
      <c r="F1157" s="111">
        <f>(H1157*'IM CALIBRATION'!$Q$32+'IM CALIBRATION'!$Q$33)*ABS(B1157)*(1/'CCS figures 3b table 1 9a'!C1157+1/'IM CALIBRATION'!$D$5)^0.5</f>
        <v>7242.0942288896695</v>
      </c>
      <c r="G1157" t="s">
        <v>28</v>
      </c>
      <c r="H1157" s="56">
        <f>D1157-0.001*'IM CALIBRATION'!$D$4*A1157^0.5</f>
        <v>18.447414954500832</v>
      </c>
      <c r="I1157" s="56">
        <f>H1157^'IM CALIBRATION'!$Q$15*ABS(B1157)*(1/'CCS figures 3b table 1 9a'!C1157+1/'IM CALIBRATION'!$D$5)^0.5</f>
        <v>12.881930125547301</v>
      </c>
    </row>
    <row r="1158" spans="1:9">
      <c r="A1158" s="113">
        <v>8248</v>
      </c>
      <c r="B1158" s="67">
        <v>23</v>
      </c>
      <c r="C1158" s="67">
        <v>184000</v>
      </c>
      <c r="D1158" s="67">
        <v>18.771999999999998</v>
      </c>
      <c r="E1158" s="112">
        <f>I1158*'IM CALIBRATION'!$Q$17</f>
        <v>7306.4822233451869</v>
      </c>
      <c r="F1158" s="111">
        <f>(H1158*'IM CALIBRATION'!$Q$32+'IM CALIBRATION'!$Q$33)*ABS(B1158)*(1/'CCS figures 3b table 1 9a'!C1158+1/'IM CALIBRATION'!$D$5)^0.5</f>
        <v>7269.1139875529152</v>
      </c>
      <c r="G1158" t="s">
        <v>28</v>
      </c>
      <c r="H1158" s="56">
        <f>D1158-0.001*'IM CALIBRATION'!$D$4*A1158^0.5</f>
        <v>18.629414954500831</v>
      </c>
      <c r="I1158" s="56">
        <f>H1158^'IM CALIBRATION'!$Q$15*ABS(B1158)*(1/'CCS figures 3b table 1 9a'!C1158+1/'IM CALIBRATION'!$D$5)^0.5</f>
        <v>12.929149853010308</v>
      </c>
    </row>
    <row r="1159" spans="1:9">
      <c r="A1159" s="113">
        <v>8248</v>
      </c>
      <c r="B1159" s="67">
        <v>23</v>
      </c>
      <c r="C1159" s="67">
        <v>184000</v>
      </c>
      <c r="D1159" s="67">
        <v>18.954000000000001</v>
      </c>
      <c r="E1159" s="112">
        <f>I1159*'IM CALIBRATION'!$Q$17</f>
        <v>7333.0038526360267</v>
      </c>
      <c r="F1159" s="111">
        <f>(H1159*'IM CALIBRATION'!$Q$32+'IM CALIBRATION'!$Q$33)*ABS(B1159)*(1/'CCS figures 3b table 1 9a'!C1159+1/'IM CALIBRATION'!$D$5)^0.5</f>
        <v>7296.1337462161619</v>
      </c>
      <c r="G1159" t="s">
        <v>28</v>
      </c>
      <c r="H1159" s="56">
        <f>D1159-0.001*'IM CALIBRATION'!$D$4*A1159^0.5</f>
        <v>18.811414954500833</v>
      </c>
      <c r="I1159" s="56">
        <f>H1159^'IM CALIBRATION'!$Q$15*ABS(B1159)*(1/'CCS figures 3b table 1 9a'!C1159+1/'IM CALIBRATION'!$D$5)^0.5</f>
        <v>12.97608107229825</v>
      </c>
    </row>
    <row r="1160" spans="1:9">
      <c r="A1160" s="113">
        <v>8248</v>
      </c>
      <c r="B1160" s="67">
        <v>23</v>
      </c>
      <c r="C1160" s="67">
        <v>184000</v>
      </c>
      <c r="D1160" s="67">
        <v>19.135999999999999</v>
      </c>
      <c r="E1160" s="112">
        <f>I1160*'IM CALIBRATION'!$Q$17</f>
        <v>7359.3650003108014</v>
      </c>
      <c r="F1160" s="111">
        <f>(H1160*'IM CALIBRATION'!$Q$32+'IM CALIBRATION'!$Q$33)*ABS(B1160)*(1/'CCS figures 3b table 1 9a'!C1160+1/'IM CALIBRATION'!$D$5)^0.5</f>
        <v>7323.1535048794076</v>
      </c>
      <c r="G1160" t="s">
        <v>28</v>
      </c>
      <c r="H1160" s="56">
        <f>D1160-0.001*'IM CALIBRATION'!$D$4*A1160^0.5</f>
        <v>18.993414954500832</v>
      </c>
      <c r="I1160" s="56">
        <f>H1160^'IM CALIBRATION'!$Q$15*ABS(B1160)*(1/'CCS figures 3b table 1 9a'!C1160+1/'IM CALIBRATION'!$D$5)^0.5</f>
        <v>13.022728312128041</v>
      </c>
    </row>
    <row r="1161" spans="1:9">
      <c r="A1161" s="113">
        <v>8248</v>
      </c>
      <c r="B1161" s="67">
        <v>23</v>
      </c>
      <c r="C1161" s="67">
        <v>184000</v>
      </c>
      <c r="D1161" s="67">
        <v>19.318999999999999</v>
      </c>
      <c r="E1161" s="112">
        <f>I1161*'IM CALIBRATION'!$Q$17</f>
        <v>7385.7117029034607</v>
      </c>
      <c r="F1161" s="111">
        <f>(H1161*'IM CALIBRATION'!$Q$32+'IM CALIBRATION'!$Q$33)*ABS(B1161)*(1/'CCS figures 3b table 1 9a'!C1161+1/'IM CALIBRATION'!$D$5)^0.5</f>
        <v>7350.321723755088</v>
      </c>
      <c r="G1161" t="s">
        <v>28</v>
      </c>
      <c r="H1161" s="56">
        <f>D1161-0.001*'IM CALIBRATION'!$D$4*A1161^0.5</f>
        <v>19.176414954500832</v>
      </c>
      <c r="I1161" s="56">
        <f>H1161^'IM CALIBRATION'!$Q$15*ABS(B1161)*(1/'CCS figures 3b table 1 9a'!C1161+1/'IM CALIBRATION'!$D$5)^0.5</f>
        <v>13.069349990733485</v>
      </c>
    </row>
    <row r="1162" spans="1:9">
      <c r="A1162" s="113">
        <v>8248</v>
      </c>
      <c r="B1162" s="67">
        <v>23</v>
      </c>
      <c r="C1162" s="67">
        <v>184000</v>
      </c>
      <c r="D1162" s="67">
        <v>19.501000000000001</v>
      </c>
      <c r="E1162" s="112">
        <f>I1162*'IM CALIBRATION'!$Q$17</f>
        <v>7411.7584622740278</v>
      </c>
      <c r="F1162" s="111">
        <f>(H1162*'IM CALIBRATION'!$Q$32+'IM CALIBRATION'!$Q$33)*ABS(B1162)*(1/'CCS figures 3b table 1 9a'!C1162+1/'IM CALIBRATION'!$D$5)^0.5</f>
        <v>7377.3414824183337</v>
      </c>
      <c r="G1162" t="s">
        <v>28</v>
      </c>
      <c r="H1162" s="56">
        <f>D1162-0.001*'IM CALIBRATION'!$D$4*A1162^0.5</f>
        <v>19.358414954500834</v>
      </c>
      <c r="I1162" s="56">
        <f>H1162^'IM CALIBRATION'!$Q$15*ABS(B1162)*(1/'CCS figures 3b table 1 9a'!C1162+1/'IM CALIBRATION'!$D$5)^0.5</f>
        <v>13.115440906278501</v>
      </c>
    </row>
    <row r="1163" spans="1:9">
      <c r="A1163" s="113">
        <v>8248</v>
      </c>
      <c r="B1163" s="67">
        <v>23</v>
      </c>
      <c r="C1163" s="67">
        <v>184000</v>
      </c>
      <c r="D1163" s="67">
        <v>19.683</v>
      </c>
      <c r="E1163" s="112">
        <f>I1163*'IM CALIBRATION'!$Q$17</f>
        <v>7437.6520539540925</v>
      </c>
      <c r="F1163" s="111">
        <f>(H1163*'IM CALIBRATION'!$Q$32+'IM CALIBRATION'!$Q$33)*ABS(B1163)*(1/'CCS figures 3b table 1 9a'!C1163+1/'IM CALIBRATION'!$D$5)^0.5</f>
        <v>7404.3612410815804</v>
      </c>
      <c r="G1163" t="s">
        <v>28</v>
      </c>
      <c r="H1163" s="56">
        <f>D1163-0.001*'IM CALIBRATION'!$D$4*A1163^0.5</f>
        <v>19.540414954500832</v>
      </c>
      <c r="I1163" s="56">
        <f>H1163^'IM CALIBRATION'!$Q$15*ABS(B1163)*(1/'CCS figures 3b table 1 9a'!C1163+1/'IM CALIBRATION'!$D$5)^0.5</f>
        <v>13.161260784686545</v>
      </c>
    </row>
    <row r="1164" spans="1:9">
      <c r="A1164" s="113">
        <v>8248</v>
      </c>
      <c r="B1164" s="67">
        <v>23</v>
      </c>
      <c r="C1164" s="67">
        <v>184000</v>
      </c>
      <c r="D1164" s="67">
        <v>19.864999999999998</v>
      </c>
      <c r="E1164" s="112">
        <f>I1164*'IM CALIBRATION'!$Q$17</f>
        <v>7463.3947927785548</v>
      </c>
      <c r="F1164" s="111">
        <f>(H1164*'IM CALIBRATION'!$Q$32+'IM CALIBRATION'!$Q$33)*ABS(B1164)*(1/'CCS figures 3b table 1 9a'!C1164+1/'IM CALIBRATION'!$D$5)^0.5</f>
        <v>7431.3809997448252</v>
      </c>
      <c r="G1164" t="s">
        <v>28</v>
      </c>
      <c r="H1164" s="56">
        <f>D1164-0.001*'IM CALIBRATION'!$D$4*A1164^0.5</f>
        <v>19.722414954500831</v>
      </c>
      <c r="I1164" s="56">
        <f>H1164^'IM CALIBRATION'!$Q$15*ABS(B1164)*(1/'CCS figures 3b table 1 9a'!C1164+1/'IM CALIBRATION'!$D$5)^0.5</f>
        <v>13.206813722162385</v>
      </c>
    </row>
    <row r="1165" spans="1:9">
      <c r="A1165" s="113">
        <v>8248</v>
      </c>
      <c r="B1165" s="67">
        <v>23</v>
      </c>
      <c r="C1165" s="67">
        <v>184000</v>
      </c>
      <c r="D1165" s="67">
        <v>20.047999999999998</v>
      </c>
      <c r="E1165" s="112">
        <f>I1165*'IM CALIBRATION'!$Q$17</f>
        <v>7489.1291584159644</v>
      </c>
      <c r="F1165" s="111">
        <f>(H1165*'IM CALIBRATION'!$Q$32+'IM CALIBRATION'!$Q$33)*ABS(B1165)*(1/'CCS figures 3b table 1 9a'!C1165+1/'IM CALIBRATION'!$D$5)^0.5</f>
        <v>7458.5492186205056</v>
      </c>
      <c r="G1165" t="s">
        <v>28</v>
      </c>
      <c r="H1165" s="56">
        <f>D1165-0.001*'IM CALIBRATION'!$D$4*A1165^0.5</f>
        <v>19.905414954500831</v>
      </c>
      <c r="I1165" s="56">
        <f>H1165^'IM CALIBRATION'!$Q$15*ABS(B1165)*(1/'CCS figures 3b table 1 9a'!C1165+1/'IM CALIBRATION'!$D$5)^0.5</f>
        <v>13.252351842906064</v>
      </c>
    </row>
    <row r="1166" spans="1:9">
      <c r="A1166" s="113">
        <v>8248</v>
      </c>
      <c r="B1166" s="67">
        <v>23</v>
      </c>
      <c r="C1166" s="67">
        <v>184000</v>
      </c>
      <c r="D1166" s="67">
        <v>20.23</v>
      </c>
      <c r="E1166" s="112">
        <f>I1166*'IM CALIBRATION'!$Q$17</f>
        <v>7514.5761156881645</v>
      </c>
      <c r="F1166" s="111">
        <f>(H1166*'IM CALIBRATION'!$Q$32+'IM CALIBRATION'!$Q$33)*ABS(B1166)*(1/'CCS figures 3b table 1 9a'!C1166+1/'IM CALIBRATION'!$D$5)^0.5</f>
        <v>7485.5689772837513</v>
      </c>
      <c r="G1166" t="s">
        <v>28</v>
      </c>
      <c r="H1166" s="56">
        <f>D1166-0.001*'IM CALIBRATION'!$D$4*A1166^0.5</f>
        <v>20.087414954500833</v>
      </c>
      <c r="I1166" s="56">
        <f>H1166^'IM CALIBRATION'!$Q$15*ABS(B1166)*(1/'CCS figures 3b table 1 9a'!C1166+1/'IM CALIBRATION'!$D$5)^0.5</f>
        <v>13.297381381583952</v>
      </c>
    </row>
    <row r="1167" spans="1:9">
      <c r="A1167" s="113">
        <v>8248</v>
      </c>
      <c r="B1167" s="67">
        <v>23</v>
      </c>
      <c r="C1167" s="67">
        <v>184000</v>
      </c>
      <c r="D1167" s="67">
        <v>20.411999999999999</v>
      </c>
      <c r="E1167" s="112">
        <f>I1167*'IM CALIBRATION'!$Q$17</f>
        <v>7539.8788478410916</v>
      </c>
      <c r="F1167" s="111">
        <f>(H1167*'IM CALIBRATION'!$Q$32+'IM CALIBRATION'!$Q$33)*ABS(B1167)*(1/'CCS figures 3b table 1 9a'!C1167+1/'IM CALIBRATION'!$D$5)^0.5</f>
        <v>7512.588735946998</v>
      </c>
      <c r="G1167" t="s">
        <v>28</v>
      </c>
      <c r="H1167" s="56">
        <f>D1167-0.001*'IM CALIBRATION'!$D$4*A1167^0.5</f>
        <v>20.269414954500832</v>
      </c>
      <c r="I1167" s="56">
        <f>H1167^'IM CALIBRATION'!$Q$15*ABS(B1167)*(1/'CCS figures 3b table 1 9a'!C1167+1/'IM CALIBRATION'!$D$5)^0.5</f>
        <v>13.342155707408015</v>
      </c>
    </row>
    <row r="1168" spans="1:9">
      <c r="A1168" s="113">
        <v>8248</v>
      </c>
      <c r="B1168" s="67">
        <v>23</v>
      </c>
      <c r="C1168" s="67">
        <v>184000</v>
      </c>
      <c r="D1168" s="67">
        <v>20.594000000000001</v>
      </c>
      <c r="E1168" s="112">
        <f>I1168*'IM CALIBRATION'!$Q$17</f>
        <v>7565.0394563826694</v>
      </c>
      <c r="F1168" s="111">
        <f>(H1168*'IM CALIBRATION'!$Q$32+'IM CALIBRATION'!$Q$33)*ABS(B1168)*(1/'CCS figures 3b table 1 9a'!C1168+1/'IM CALIBRATION'!$D$5)^0.5</f>
        <v>7539.6084946102437</v>
      </c>
      <c r="G1168" t="s">
        <v>28</v>
      </c>
      <c r="H1168" s="56">
        <f>D1168-0.001*'IM CALIBRATION'!$D$4*A1168^0.5</f>
        <v>20.451414954500834</v>
      </c>
      <c r="I1168" s="56">
        <f>H1168^'IM CALIBRATION'!$Q$15*ABS(B1168)*(1/'CCS figures 3b table 1 9a'!C1168+1/'IM CALIBRATION'!$D$5)^0.5</f>
        <v>13.38667853909131</v>
      </c>
    </row>
    <row r="1169" spans="1:9">
      <c r="A1169" s="113">
        <v>8248</v>
      </c>
      <c r="B1169" s="67">
        <v>23</v>
      </c>
      <c r="C1169" s="67">
        <v>184000</v>
      </c>
      <c r="D1169" s="67">
        <v>20.777000000000001</v>
      </c>
      <c r="E1169" s="112">
        <f>I1169*'IM CALIBRATION'!$Q$17</f>
        <v>7590.1970861003265</v>
      </c>
      <c r="F1169" s="111">
        <f>(H1169*'IM CALIBRATION'!$Q$32+'IM CALIBRATION'!$Q$33)*ABS(B1169)*(1/'CCS figures 3b table 1 9a'!C1169+1/'IM CALIBRATION'!$D$5)^0.5</f>
        <v>7566.7767134859259</v>
      </c>
      <c r="G1169" t="s">
        <v>28</v>
      </c>
      <c r="H1169" s="56">
        <f>D1169-0.001*'IM CALIBRATION'!$D$4*A1169^0.5</f>
        <v>20.634414954500834</v>
      </c>
      <c r="I1169" s="56">
        <f>H1169^'IM CALIBRATION'!$Q$15*ABS(B1169)*(1/'CCS figures 3b table 1 9a'!C1169+1/'IM CALIBRATION'!$D$5)^0.5</f>
        <v>13.431196099611318</v>
      </c>
    </row>
    <row r="1170" spans="1:9">
      <c r="A1170" s="113">
        <v>8248</v>
      </c>
      <c r="B1170" s="67">
        <v>23</v>
      </c>
      <c r="C1170" s="67">
        <v>184000</v>
      </c>
      <c r="D1170" s="67">
        <v>20.959</v>
      </c>
      <c r="E1170" s="112">
        <f>I1170*'IM CALIBRATION'!$Q$17</f>
        <v>7615.0788043558014</v>
      </c>
      <c r="F1170" s="111">
        <f>(H1170*'IM CALIBRATION'!$Q$32+'IM CALIBRATION'!$Q$33)*ABS(B1170)*(1/'CCS figures 3b table 1 9a'!C1170+1/'IM CALIBRATION'!$D$5)^0.5</f>
        <v>7593.7964721491699</v>
      </c>
      <c r="G1170" t="s">
        <v>28</v>
      </c>
      <c r="H1170" s="56">
        <f>D1170-0.001*'IM CALIBRATION'!$D$4*A1170^0.5</f>
        <v>20.816414954500832</v>
      </c>
      <c r="I1170" s="56">
        <f>H1170^'IM CALIBRATION'!$Q$15*ABS(B1170)*(1/'CCS figures 3b table 1 9a'!C1170+1/'IM CALIBRATION'!$D$5)^0.5</f>
        <v>13.475225422354011</v>
      </c>
    </row>
    <row r="1171" spans="1:9">
      <c r="A1171" s="113">
        <v>8248</v>
      </c>
      <c r="B1171" s="67">
        <v>23</v>
      </c>
      <c r="C1171" s="67">
        <v>184000</v>
      </c>
      <c r="D1171" s="67">
        <v>21.140999999999998</v>
      </c>
      <c r="E1171" s="112">
        <f>I1171*'IM CALIBRATION'!$Q$17</f>
        <v>7639.8244263559245</v>
      </c>
      <c r="F1171" s="111">
        <f>(H1171*'IM CALIBRATION'!$Q$32+'IM CALIBRATION'!$Q$33)*ABS(B1171)*(1/'CCS figures 3b table 1 9a'!C1171+1/'IM CALIBRATION'!$D$5)^0.5</f>
        <v>7620.8162308124165</v>
      </c>
      <c r="G1171" t="s">
        <v>28</v>
      </c>
      <c r="H1171" s="56">
        <f>D1171-0.001*'IM CALIBRATION'!$D$4*A1171^0.5</f>
        <v>20.998414954500831</v>
      </c>
      <c r="I1171" s="56">
        <f>H1171^'IM CALIBRATION'!$Q$15*ABS(B1171)*(1/'CCS figures 3b table 1 9a'!C1171+1/'IM CALIBRATION'!$D$5)^0.5</f>
        <v>13.51901391663424</v>
      </c>
    </row>
    <row r="1172" spans="1:9">
      <c r="A1172" s="113">
        <v>8248</v>
      </c>
      <c r="B1172" s="67">
        <v>23</v>
      </c>
      <c r="C1172" s="67">
        <v>184000</v>
      </c>
      <c r="D1172" s="67">
        <v>21.323</v>
      </c>
      <c r="E1172" s="112">
        <f>I1172*'IM CALIBRATION'!$Q$17</f>
        <v>7664.4358665004356</v>
      </c>
      <c r="F1172" s="111">
        <f>(H1172*'IM CALIBRATION'!$Q$32+'IM CALIBRATION'!$Q$33)*ABS(B1172)*(1/'CCS figures 3b table 1 9a'!C1172+1/'IM CALIBRATION'!$D$5)^0.5</f>
        <v>7647.8359894756622</v>
      </c>
      <c r="G1172" t="s">
        <v>28</v>
      </c>
      <c r="H1172" s="56">
        <f>D1172-0.001*'IM CALIBRATION'!$D$4*A1172^0.5</f>
        <v>21.180414954500833</v>
      </c>
      <c r="I1172" s="56">
        <f>H1172^'IM CALIBRATION'!$Q$15*ABS(B1172)*(1/'CCS figures 3b table 1 9a'!C1172+1/'IM CALIBRATION'!$D$5)^0.5</f>
        <v>13.562564970068692</v>
      </c>
    </row>
    <row r="1173" spans="1:9">
      <c r="A1173" s="113">
        <v>8248</v>
      </c>
      <c r="B1173" s="67">
        <v>23</v>
      </c>
      <c r="C1173" s="67">
        <v>184000</v>
      </c>
      <c r="D1173" s="67">
        <v>21.506</v>
      </c>
      <c r="E1173" s="112">
        <f>I1173*'IM CALIBRATION'!$Q$17</f>
        <v>7689.0491347057714</v>
      </c>
      <c r="F1173" s="111">
        <f>(H1173*'IM CALIBRATION'!$Q$32+'IM CALIBRATION'!$Q$33)*ABS(B1173)*(1/'CCS figures 3b table 1 9a'!C1173+1/'IM CALIBRATION'!$D$5)^0.5</f>
        <v>7675.0042083513445</v>
      </c>
      <c r="G1173" t="s">
        <v>28</v>
      </c>
      <c r="H1173" s="56">
        <f>D1173-0.001*'IM CALIBRATION'!$D$4*A1173^0.5</f>
        <v>21.363414954500833</v>
      </c>
      <c r="I1173" s="56">
        <f>H1173^'IM CALIBRATION'!$Q$15*ABS(B1173)*(1/'CCS figures 3b table 1 9a'!C1173+1/'IM CALIBRATION'!$D$5)^0.5</f>
        <v>13.606119258339227</v>
      </c>
    </row>
    <row r="1174" spans="1:9">
      <c r="A1174" s="113">
        <v>8248</v>
      </c>
      <c r="B1174" s="67">
        <v>23</v>
      </c>
      <c r="C1174" s="67">
        <v>184000</v>
      </c>
      <c r="D1174" s="67">
        <v>21.687999999999999</v>
      </c>
      <c r="E1174" s="112">
        <f>I1174*'IM CALIBRATION'!$Q$17</f>
        <v>7713.3970712972505</v>
      </c>
      <c r="F1174" s="111">
        <f>(H1174*'IM CALIBRATION'!$Q$32+'IM CALIBRATION'!$Q$33)*ABS(B1174)*(1/'CCS figures 3b table 1 9a'!C1174+1/'IM CALIBRATION'!$D$5)^0.5</f>
        <v>7702.0239670145875</v>
      </c>
      <c r="G1174" t="s">
        <v>28</v>
      </c>
      <c r="H1174" s="56">
        <f>D1174-0.001*'IM CALIBRATION'!$D$4*A1174^0.5</f>
        <v>21.545414954500831</v>
      </c>
      <c r="I1174" s="56">
        <f>H1174^'IM CALIBRATION'!$Q$15*ABS(B1174)*(1/'CCS figures 3b table 1 9a'!C1174+1/'IM CALIBRATION'!$D$5)^0.5</f>
        <v>13.649204030351264</v>
      </c>
    </row>
    <row r="1175" spans="1:9">
      <c r="A1175" s="113">
        <v>8248</v>
      </c>
      <c r="B1175" s="67">
        <v>23</v>
      </c>
      <c r="C1175" s="67">
        <v>184000</v>
      </c>
      <c r="D1175" s="67">
        <v>21.87</v>
      </c>
      <c r="E1175" s="112">
        <f>I1175*'IM CALIBRATION'!$Q$17</f>
        <v>7737.6163255862475</v>
      </c>
      <c r="F1175" s="111">
        <f>(H1175*'IM CALIBRATION'!$Q$32+'IM CALIBRATION'!$Q$33)*ABS(B1175)*(1/'CCS figures 3b table 1 9a'!C1175+1/'IM CALIBRATION'!$D$5)^0.5</f>
        <v>7729.0437256778332</v>
      </c>
      <c r="G1175" t="s">
        <v>28</v>
      </c>
      <c r="H1175" s="56">
        <f>D1175-0.001*'IM CALIBRATION'!$D$4*A1175^0.5</f>
        <v>21.727414954500833</v>
      </c>
      <c r="I1175" s="56">
        <f>H1175^'IM CALIBRATION'!$Q$15*ABS(B1175)*(1/'CCS figures 3b table 1 9a'!C1175+1/'IM CALIBRATION'!$D$5)^0.5</f>
        <v>13.692061093224845</v>
      </c>
    </row>
    <row r="1176" spans="1:9">
      <c r="A1176" s="113">
        <v>8248</v>
      </c>
      <c r="B1176" s="67">
        <v>23</v>
      </c>
      <c r="C1176" s="67">
        <v>184000</v>
      </c>
      <c r="D1176" s="67">
        <v>22.052</v>
      </c>
      <c r="E1176" s="112">
        <f>I1176*'IM CALIBRATION'!$Q$17</f>
        <v>7761.708647107569</v>
      </c>
      <c r="F1176" s="111">
        <f>(H1176*'IM CALIBRATION'!$Q$32+'IM CALIBRATION'!$Q$33)*ABS(B1176)*(1/'CCS figures 3b table 1 9a'!C1176+1/'IM CALIBRATION'!$D$5)^0.5</f>
        <v>7756.0634843410808</v>
      </c>
      <c r="G1176" t="s">
        <v>28</v>
      </c>
      <c r="H1176" s="56">
        <f>D1176-0.001*'IM CALIBRATION'!$D$4*A1176^0.5</f>
        <v>21.909414954500832</v>
      </c>
      <c r="I1176" s="56">
        <f>H1176^'IM CALIBRATION'!$Q$15*ABS(B1176)*(1/'CCS figures 3b table 1 9a'!C1176+1/'IM CALIBRATION'!$D$5)^0.5</f>
        <v>13.734693542840724</v>
      </c>
    </row>
    <row r="1177" spans="1:9">
      <c r="A1177" s="113">
        <v>8248</v>
      </c>
      <c r="B1177" s="67">
        <v>23</v>
      </c>
      <c r="C1177" s="67">
        <v>184000</v>
      </c>
      <c r="D1177" s="67">
        <v>22.234999999999999</v>
      </c>
      <c r="E1177" s="112">
        <f>I1177*'IM CALIBRATION'!$Q$17</f>
        <v>7785.8070918785206</v>
      </c>
      <c r="F1177" s="111">
        <f>(H1177*'IM CALIBRATION'!$Q$32+'IM CALIBRATION'!$Q$33)*ABS(B1177)*(1/'CCS figures 3b table 1 9a'!C1177+1/'IM CALIBRATION'!$D$5)^0.5</f>
        <v>7783.2317032167612</v>
      </c>
      <c r="G1177" t="s">
        <v>28</v>
      </c>
      <c r="H1177" s="56">
        <f>D1177-0.001*'IM CALIBRATION'!$D$4*A1177^0.5</f>
        <v>22.092414954500832</v>
      </c>
      <c r="I1177" s="56">
        <f>H1177^'IM CALIBRATION'!$Q$15*ABS(B1177)*(1/'CCS figures 3b table 1 9a'!C1177+1/'IM CALIBRATION'!$D$5)^0.5</f>
        <v>13.77733682782301</v>
      </c>
    </row>
    <row r="1178" spans="1:9">
      <c r="A1178" s="113">
        <v>8248</v>
      </c>
      <c r="B1178" s="67">
        <v>23</v>
      </c>
      <c r="C1178" s="67">
        <v>184000</v>
      </c>
      <c r="D1178" s="67">
        <v>22.417000000000002</v>
      </c>
      <c r="E1178" s="112">
        <f>I1178*'IM CALIBRATION'!$Q$17</f>
        <v>7809.6499709931586</v>
      </c>
      <c r="F1178" s="111">
        <f>(H1178*'IM CALIBRATION'!$Q$32+'IM CALIBRATION'!$Q$33)*ABS(B1178)*(1/'CCS figures 3b table 1 9a'!C1178+1/'IM CALIBRATION'!$D$5)^0.5</f>
        <v>7810.2514618800078</v>
      </c>
      <c r="G1178" t="s">
        <v>28</v>
      </c>
      <c r="H1178" s="56">
        <f>D1178-0.001*'IM CALIBRATION'!$D$4*A1178^0.5</f>
        <v>22.274414954500834</v>
      </c>
      <c r="I1178" s="56">
        <f>H1178^'IM CALIBRATION'!$Q$15*ABS(B1178)*(1/'CCS figures 3b table 1 9a'!C1178+1/'IM CALIBRATION'!$D$5)^0.5</f>
        <v>13.819527877849165</v>
      </c>
    </row>
    <row r="1179" spans="1:9">
      <c r="A1179" s="113">
        <v>8248</v>
      </c>
      <c r="B1179" s="67">
        <v>23</v>
      </c>
      <c r="C1179" s="67">
        <v>184000</v>
      </c>
      <c r="D1179" s="67">
        <v>22.599</v>
      </c>
      <c r="E1179" s="112">
        <f>I1179*'IM CALIBRATION'!$Q$17</f>
        <v>7833.3709508373586</v>
      </c>
      <c r="F1179" s="111">
        <f>(H1179*'IM CALIBRATION'!$Q$32+'IM CALIBRATION'!$Q$33)*ABS(B1179)*(1/'CCS figures 3b table 1 9a'!C1179+1/'IM CALIBRATION'!$D$5)^0.5</f>
        <v>7837.2712205432526</v>
      </c>
      <c r="G1179" t="s">
        <v>28</v>
      </c>
      <c r="H1179" s="56">
        <f>D1179-0.001*'IM CALIBRATION'!$D$4*A1179^0.5</f>
        <v>22.456414954500833</v>
      </c>
      <c r="I1179" s="56">
        <f>H1179^'IM CALIBRATION'!$Q$15*ABS(B1179)*(1/'CCS figures 3b table 1 9a'!C1179+1/'IM CALIBRATION'!$D$5)^0.5</f>
        <v>13.861503221618014</v>
      </c>
    </row>
    <row r="1180" spans="1:9">
      <c r="A1180" s="113">
        <v>8248</v>
      </c>
      <c r="B1180" s="67">
        <v>23</v>
      </c>
      <c r="C1180" s="67">
        <v>184000</v>
      </c>
      <c r="D1180" s="67">
        <v>22.780999999999999</v>
      </c>
      <c r="E1180" s="112">
        <f>I1180*'IM CALIBRATION'!$Q$17</f>
        <v>7856.9716350584431</v>
      </c>
      <c r="F1180" s="111">
        <f>(H1180*'IM CALIBRATION'!$Q$32+'IM CALIBRATION'!$Q$33)*ABS(B1180)*(1/'CCS figures 3b table 1 9a'!C1180+1/'IM CALIBRATION'!$D$5)^0.5</f>
        <v>7864.2909792064984</v>
      </c>
      <c r="G1180" t="s">
        <v>28</v>
      </c>
      <c r="H1180" s="56">
        <f>D1180-0.001*'IM CALIBRATION'!$D$4*A1180^0.5</f>
        <v>22.638414954500831</v>
      </c>
      <c r="I1180" s="56">
        <f>H1180^'IM CALIBRATION'!$Q$15*ABS(B1180)*(1/'CCS figures 3b table 1 9a'!C1180+1/'IM CALIBRATION'!$D$5)^0.5</f>
        <v>13.903265696855827</v>
      </c>
    </row>
    <row r="1181" spans="1:9">
      <c r="A1181" s="113">
        <v>8248</v>
      </c>
      <c r="B1181" s="67">
        <v>23</v>
      </c>
      <c r="C1181" s="67">
        <v>184000</v>
      </c>
      <c r="D1181" s="67">
        <v>22.963000000000001</v>
      </c>
      <c r="E1181" s="112">
        <f>I1181*'IM CALIBRATION'!$Q$17</f>
        <v>7880.45359351563</v>
      </c>
      <c r="F1181" s="111">
        <f>(H1181*'IM CALIBRATION'!$Q$32+'IM CALIBRATION'!$Q$33)*ABS(B1181)*(1/'CCS figures 3b table 1 9a'!C1181+1/'IM CALIBRATION'!$D$5)^0.5</f>
        <v>7891.3107378697441</v>
      </c>
      <c r="G1181" t="s">
        <v>28</v>
      </c>
      <c r="H1181" s="56">
        <f>D1181-0.001*'IM CALIBRATION'!$D$4*A1181^0.5</f>
        <v>22.820414954500833</v>
      </c>
      <c r="I1181" s="56">
        <f>H1181^'IM CALIBRATION'!$Q$15*ABS(B1181)*(1/'CCS figures 3b table 1 9a'!C1181+1/'IM CALIBRATION'!$D$5)^0.5</f>
        <v>13.944818081499299</v>
      </c>
    </row>
    <row r="1182" spans="1:9">
      <c r="A1182" s="113">
        <v>8248</v>
      </c>
      <c r="B1182" s="67">
        <v>23</v>
      </c>
      <c r="C1182" s="67">
        <v>184000</v>
      </c>
      <c r="D1182" s="67">
        <v>23.146000000000001</v>
      </c>
      <c r="E1182" s="112">
        <f>I1182*'IM CALIBRATION'!$Q$17</f>
        <v>7903.9464201886958</v>
      </c>
      <c r="F1182" s="111">
        <f>(H1182*'IM CALIBRATION'!$Q$32+'IM CALIBRATION'!$Q$33)*ABS(B1182)*(1/'CCS figures 3b table 1 9a'!C1182+1/'IM CALIBRATION'!$D$5)^0.5</f>
        <v>7918.4789567454263</v>
      </c>
      <c r="G1182" t="s">
        <v>28</v>
      </c>
      <c r="H1182" s="56">
        <f>D1182-0.001*'IM CALIBRATION'!$D$4*A1182^0.5</f>
        <v>23.003414954500833</v>
      </c>
      <c r="I1182" s="56">
        <f>H1182^'IM CALIBRATION'!$Q$15*ABS(B1182)*(1/'CCS figures 3b table 1 9a'!C1182+1/'IM CALIBRATION'!$D$5)^0.5</f>
        <v>13.986389697940981</v>
      </c>
    </row>
    <row r="1183" spans="1:9">
      <c r="A1183" s="113">
        <v>8248</v>
      </c>
      <c r="B1183" s="67">
        <v>23</v>
      </c>
      <c r="C1183" s="67">
        <v>184000</v>
      </c>
      <c r="D1183" s="67">
        <v>23.327999999999999</v>
      </c>
      <c r="E1183" s="112">
        <f>I1183*'IM CALIBRATION'!$Q$17</f>
        <v>7927.194874859294</v>
      </c>
      <c r="F1183" s="111">
        <f>(H1183*'IM CALIBRATION'!$Q$32+'IM CALIBRATION'!$Q$33)*ABS(B1183)*(1/'CCS figures 3b table 1 9a'!C1183+1/'IM CALIBRATION'!$D$5)^0.5</f>
        <v>7945.4987154086712</v>
      </c>
      <c r="G1183" t="s">
        <v>28</v>
      </c>
      <c r="H1183" s="56">
        <f>D1183-0.001*'IM CALIBRATION'!$D$4*A1183^0.5</f>
        <v>23.185414954500832</v>
      </c>
      <c r="I1183" s="56">
        <f>H1183^'IM CALIBRATION'!$Q$15*ABS(B1183)*(1/'CCS figures 3b table 1 9a'!C1183+1/'IM CALIBRATION'!$D$5)^0.5</f>
        <v>14.027528887101898</v>
      </c>
    </row>
    <row r="1184" spans="1:9">
      <c r="A1184" s="113">
        <v>8248</v>
      </c>
      <c r="B1184" s="67">
        <v>23</v>
      </c>
      <c r="C1184" s="67">
        <v>184000</v>
      </c>
      <c r="D1184" s="67">
        <v>23.51</v>
      </c>
      <c r="E1184" s="112">
        <f>I1184*'IM CALIBRATION'!$Q$17</f>
        <v>7950.3291282051168</v>
      </c>
      <c r="F1184" s="111">
        <f>(H1184*'IM CALIBRATION'!$Q$32+'IM CALIBRATION'!$Q$33)*ABS(B1184)*(1/'CCS figures 3b table 1 9a'!C1184+1/'IM CALIBRATION'!$D$5)^0.5</f>
        <v>7972.5184740719169</v>
      </c>
      <c r="G1184" t="s">
        <v>28</v>
      </c>
      <c r="H1184" s="56">
        <f>D1184-0.001*'IM CALIBRATION'!$D$4*A1184^0.5</f>
        <v>23.367414954500834</v>
      </c>
      <c r="I1184" s="56">
        <f>H1184^'IM CALIBRATION'!$Q$15*ABS(B1184)*(1/'CCS figures 3b table 1 9a'!C1184+1/'IM CALIBRATION'!$D$5)^0.5</f>
        <v>14.068465991867576</v>
      </c>
    </row>
    <row r="1185" spans="1:9">
      <c r="A1185" s="113">
        <v>8248</v>
      </c>
      <c r="B1185" s="67">
        <v>23</v>
      </c>
      <c r="C1185" s="67">
        <v>184000</v>
      </c>
      <c r="D1185" s="67">
        <v>23.692</v>
      </c>
      <c r="E1185" s="112">
        <f>I1185*'IM CALIBRATION'!$Q$17</f>
        <v>7973.3506241720925</v>
      </c>
      <c r="F1185" s="111">
        <f>(H1185*'IM CALIBRATION'!$Q$32+'IM CALIBRATION'!$Q$33)*ABS(B1185)*(1/'CCS figures 3b table 1 9a'!C1185+1/'IM CALIBRATION'!$D$5)^0.5</f>
        <v>7999.5382327351635</v>
      </c>
      <c r="G1185" t="s">
        <v>28</v>
      </c>
      <c r="H1185" s="56">
        <f>D1185-0.001*'IM CALIBRATION'!$D$4*A1185^0.5</f>
        <v>23.549414954500833</v>
      </c>
      <c r="I1185" s="56">
        <f>H1185^'IM CALIBRATION'!$Q$15*ABS(B1185)*(1/'CCS figures 3b table 1 9a'!C1185+1/'IM CALIBRATION'!$D$5)^0.5</f>
        <v>14.109203567365464</v>
      </c>
    </row>
    <row r="1186" spans="1:9">
      <c r="A1186" s="113">
        <v>8248</v>
      </c>
      <c r="B1186" s="67">
        <v>23</v>
      </c>
      <c r="C1186" s="67">
        <v>184000</v>
      </c>
      <c r="D1186" s="67">
        <v>23.875</v>
      </c>
      <c r="E1186" s="112">
        <f>I1186*'IM CALIBRATION'!$Q$17</f>
        <v>7996.3863524256567</v>
      </c>
      <c r="F1186" s="111">
        <f>(H1186*'IM CALIBRATION'!$Q$32+'IM CALIBRATION'!$Q$33)*ABS(B1186)*(1/'CCS figures 3b table 1 9a'!C1186+1/'IM CALIBRATION'!$D$5)^0.5</f>
        <v>8026.7064516108439</v>
      </c>
      <c r="G1186" t="s">
        <v>28</v>
      </c>
      <c r="H1186" s="56">
        <f>D1186-0.001*'IM CALIBRATION'!$D$4*A1186^0.5</f>
        <v>23.732414954500832</v>
      </c>
      <c r="I1186" s="56">
        <f>H1186^'IM CALIBRATION'!$Q$15*ABS(B1186)*(1/'CCS figures 3b table 1 9a'!C1186+1/'IM CALIBRATION'!$D$5)^0.5</f>
        <v>14.149966327536418</v>
      </c>
    </row>
    <row r="1187" spans="1:9">
      <c r="A1187" s="113">
        <v>8248</v>
      </c>
      <c r="B1187" s="67">
        <v>23</v>
      </c>
      <c r="C1187" s="67">
        <v>184000</v>
      </c>
      <c r="D1187" s="67">
        <v>24.056999999999999</v>
      </c>
      <c r="E1187" s="112">
        <f>I1187*'IM CALIBRATION'!$Q$17</f>
        <v>8019.1859489096132</v>
      </c>
      <c r="F1187" s="111">
        <f>(H1187*'IM CALIBRATION'!$Q$32+'IM CALIBRATION'!$Q$33)*ABS(B1187)*(1/'CCS figures 3b table 1 9a'!C1187+1/'IM CALIBRATION'!$D$5)^0.5</f>
        <v>8053.7262102740888</v>
      </c>
      <c r="G1187" t="s">
        <v>28</v>
      </c>
      <c r="H1187" s="56">
        <f>D1187-0.001*'IM CALIBRATION'!$D$4*A1187^0.5</f>
        <v>23.914414954500831</v>
      </c>
      <c r="I1187" s="56">
        <f>H1187^'IM CALIBRATION'!$Q$15*ABS(B1187)*(1/'CCS figures 3b table 1 9a'!C1187+1/'IM CALIBRATION'!$D$5)^0.5</f>
        <v>14.190311241890329</v>
      </c>
    </row>
    <row r="1188" spans="1:9">
      <c r="A1188" s="113">
        <v>8248</v>
      </c>
      <c r="B1188" s="67">
        <v>23</v>
      </c>
      <c r="C1188" s="67">
        <v>184000</v>
      </c>
      <c r="D1188" s="67">
        <v>24.239000000000001</v>
      </c>
      <c r="E1188" s="112">
        <f>I1188*'IM CALIBRATION'!$Q$17</f>
        <v>8041.8769549659464</v>
      </c>
      <c r="F1188" s="111">
        <f>(H1188*'IM CALIBRATION'!$Q$32+'IM CALIBRATION'!$Q$33)*ABS(B1188)*(1/'CCS figures 3b table 1 9a'!C1188+1/'IM CALIBRATION'!$D$5)^0.5</f>
        <v>8080.7459689373345</v>
      </c>
      <c r="G1188" t="s">
        <v>28</v>
      </c>
      <c r="H1188" s="56">
        <f>D1188-0.001*'IM CALIBRATION'!$D$4*A1188^0.5</f>
        <v>24.096414954500833</v>
      </c>
      <c r="I1188" s="56">
        <f>H1188^'IM CALIBRATION'!$Q$15*ABS(B1188)*(1/'CCS figures 3b table 1 9a'!C1188+1/'IM CALIBRATION'!$D$5)^0.5</f>
        <v>14.230464000584591</v>
      </c>
    </row>
    <row r="1189" spans="1:9">
      <c r="A1189" s="113">
        <v>8248</v>
      </c>
      <c r="B1189" s="67">
        <v>23</v>
      </c>
      <c r="C1189" s="67">
        <v>184000</v>
      </c>
      <c r="D1189" s="67">
        <v>24.420999999999999</v>
      </c>
      <c r="E1189" s="112">
        <f>I1189*'IM CALIBRATION'!$Q$17</f>
        <v>8064.4607021558022</v>
      </c>
      <c r="F1189" s="111">
        <f>(H1189*'IM CALIBRATION'!$Q$32+'IM CALIBRATION'!$Q$33)*ABS(B1189)*(1/'CCS figures 3b table 1 9a'!C1189+1/'IM CALIBRATION'!$D$5)^0.5</f>
        <v>8107.7657276005802</v>
      </c>
      <c r="G1189" t="s">
        <v>28</v>
      </c>
      <c r="H1189" s="56">
        <f>D1189-0.001*'IM CALIBRATION'!$D$4*A1189^0.5</f>
        <v>24.278414954500832</v>
      </c>
      <c r="I1189" s="56">
        <f>H1189^'IM CALIBRATION'!$Q$15*ABS(B1189)*(1/'CCS figures 3b table 1 9a'!C1189+1/'IM CALIBRATION'!$D$5)^0.5</f>
        <v>14.270426959876712</v>
      </c>
    </row>
    <row r="1190" spans="1:9">
      <c r="A1190" s="113">
        <v>8248</v>
      </c>
      <c r="B1190" s="67">
        <v>23</v>
      </c>
      <c r="C1190" s="67">
        <v>184000</v>
      </c>
      <c r="D1190" s="67">
        <v>24.603999999999999</v>
      </c>
      <c r="E1190" s="112">
        <f>I1190*'IM CALIBRATION'!$Q$17</f>
        <v>8087.0617099315923</v>
      </c>
      <c r="F1190" s="111">
        <f>(H1190*'IM CALIBRATION'!$Q$32+'IM CALIBRATION'!$Q$33)*ABS(B1190)*(1/'CCS figures 3b table 1 9a'!C1190+1/'IM CALIBRATION'!$D$5)^0.5</f>
        <v>8134.9339464762625</v>
      </c>
      <c r="G1190" t="s">
        <v>28</v>
      </c>
      <c r="H1190" s="56">
        <f>D1190-0.001*'IM CALIBRATION'!$D$4*A1190^0.5</f>
        <v>24.461414954500832</v>
      </c>
      <c r="I1190" s="56">
        <f>H1190^'IM CALIBRATION'!$Q$15*ABS(B1190)*(1/'CCS figures 3b table 1 9a'!C1190+1/'IM CALIBRATION'!$D$5)^0.5</f>
        <v>14.310420462554182</v>
      </c>
    </row>
    <row r="1191" spans="1:9">
      <c r="A1191" s="113">
        <v>8248</v>
      </c>
      <c r="B1191" s="67">
        <v>23</v>
      </c>
      <c r="C1191" s="67">
        <v>184000</v>
      </c>
      <c r="D1191" s="67">
        <v>24.786000000000001</v>
      </c>
      <c r="E1191" s="112">
        <f>I1191*'IM CALIBRATION'!$Q$17</f>
        <v>8109.4342584783763</v>
      </c>
      <c r="F1191" s="111">
        <f>(H1191*'IM CALIBRATION'!$Q$32+'IM CALIBRATION'!$Q$33)*ABS(B1191)*(1/'CCS figures 3b table 1 9a'!C1191+1/'IM CALIBRATION'!$D$5)^0.5</f>
        <v>8161.9537051395082</v>
      </c>
      <c r="G1191" t="s">
        <v>28</v>
      </c>
      <c r="H1191" s="56">
        <f>D1191-0.001*'IM CALIBRATION'!$D$4*A1191^0.5</f>
        <v>24.643414954500834</v>
      </c>
      <c r="I1191" s="56">
        <f>H1191^'IM CALIBRATION'!$Q$15*ABS(B1191)*(1/'CCS figures 3b table 1 9a'!C1191+1/'IM CALIBRATION'!$D$5)^0.5</f>
        <v>14.350009696321274</v>
      </c>
    </row>
    <row r="1192" spans="1:9">
      <c r="A1192" s="113">
        <v>8248</v>
      </c>
      <c r="B1192" s="67">
        <v>23</v>
      </c>
      <c r="C1192" s="67">
        <v>184000</v>
      </c>
      <c r="D1192" s="67">
        <v>24.968</v>
      </c>
      <c r="E1192" s="112">
        <f>I1192*'IM CALIBRATION'!$Q$17</f>
        <v>8131.7033954779436</v>
      </c>
      <c r="F1192" s="111">
        <f>(H1192*'IM CALIBRATION'!$Q$32+'IM CALIBRATION'!$Q$33)*ABS(B1192)*(1/'CCS figures 3b table 1 9a'!C1192+1/'IM CALIBRATION'!$D$5)^0.5</f>
        <v>8188.973463802753</v>
      </c>
      <c r="G1192" t="s">
        <v>28</v>
      </c>
      <c r="H1192" s="56">
        <f>D1192-0.001*'IM CALIBRATION'!$D$4*A1192^0.5</f>
        <v>24.825414954500832</v>
      </c>
      <c r="I1192" s="56">
        <f>H1192^'IM CALIBRATION'!$Q$15*ABS(B1192)*(1/'CCS figures 3b table 1 9a'!C1192+1/'IM CALIBRATION'!$D$5)^0.5</f>
        <v>14.38941593869119</v>
      </c>
    </row>
    <row r="1193" spans="1:9">
      <c r="A1193" s="113">
        <v>8248</v>
      </c>
      <c r="B1193" s="67">
        <v>23</v>
      </c>
      <c r="C1193" s="67">
        <v>184000</v>
      </c>
      <c r="D1193" s="67">
        <v>25.15</v>
      </c>
      <c r="E1193" s="112">
        <f>I1193*'IM CALIBRATION'!$Q$17</f>
        <v>8153.8703518344537</v>
      </c>
      <c r="F1193" s="111">
        <f>(H1193*'IM CALIBRATION'!$Q$32+'IM CALIBRATION'!$Q$33)*ABS(B1193)*(1/'CCS figures 3b table 1 9a'!C1193+1/'IM CALIBRATION'!$D$5)^0.5</f>
        <v>8215.9932224659988</v>
      </c>
      <c r="G1193" t="s">
        <v>28</v>
      </c>
      <c r="H1193" s="56">
        <f>D1193-0.001*'IM CALIBRATION'!$D$4*A1193^0.5</f>
        <v>25.007414954500831</v>
      </c>
      <c r="I1193" s="56">
        <f>H1193^'IM CALIBRATION'!$Q$15*ABS(B1193)*(1/'CCS figures 3b table 1 9a'!C1193+1/'IM CALIBRATION'!$D$5)^0.5</f>
        <v>14.42864136780436</v>
      </c>
    </row>
    <row r="1194" spans="1:9">
      <c r="A1194" s="113">
        <v>8248</v>
      </c>
      <c r="B1194" s="67">
        <v>23</v>
      </c>
      <c r="C1194" s="67">
        <v>184000</v>
      </c>
      <c r="D1194" s="67">
        <v>25.332999999999998</v>
      </c>
      <c r="E1194" s="112">
        <f>I1194*'IM CALIBRATION'!$Q$17</f>
        <v>8176.0572999090182</v>
      </c>
      <c r="F1194" s="111">
        <f>(H1194*'IM CALIBRATION'!$Q$32+'IM CALIBRATION'!$Q$33)*ABS(B1194)*(1/'CCS figures 3b table 1 9a'!C1194+1/'IM CALIBRATION'!$D$5)^0.5</f>
        <v>8243.161441341681</v>
      </c>
      <c r="G1194" t="s">
        <v>28</v>
      </c>
      <c r="H1194" s="56">
        <f>D1194-0.001*'IM CALIBRATION'!$D$4*A1194^0.5</f>
        <v>25.190414954500831</v>
      </c>
      <c r="I1194" s="56">
        <f>H1194^'IM CALIBRATION'!$Q$15*ABS(B1194)*(1/'CCS figures 3b table 1 9a'!C1194+1/'IM CALIBRATION'!$D$5)^0.5</f>
        <v>14.467902173164353</v>
      </c>
    </row>
    <row r="1195" spans="1:9">
      <c r="A1195" s="113">
        <v>8248</v>
      </c>
      <c r="B1195" s="67">
        <v>23</v>
      </c>
      <c r="C1195" s="67">
        <v>184000</v>
      </c>
      <c r="D1195" s="67">
        <v>25.515000000000001</v>
      </c>
      <c r="E1195" s="112">
        <f>I1195*'IM CALIBRATION'!$Q$17</f>
        <v>8198.022949314367</v>
      </c>
      <c r="F1195" s="111">
        <f>(H1195*'IM CALIBRATION'!$Q$32+'IM CALIBRATION'!$Q$33)*ABS(B1195)*(1/'CCS figures 3b table 1 9a'!C1195+1/'IM CALIBRATION'!$D$5)^0.5</f>
        <v>8270.1812000049267</v>
      </c>
      <c r="G1195" t="s">
        <v>28</v>
      </c>
      <c r="H1195" s="56">
        <f>D1195-0.001*'IM CALIBRATION'!$D$4*A1195^0.5</f>
        <v>25.372414954500833</v>
      </c>
      <c r="I1195" s="56">
        <f>H1195^'IM CALIBRATION'!$Q$15*ABS(B1195)*(1/'CCS figures 3b table 1 9a'!C1195+1/'IM CALIBRATION'!$D$5)^0.5</f>
        <v>14.506771380547494</v>
      </c>
    </row>
    <row r="1196" spans="1:9">
      <c r="A1196" s="113">
        <v>8248</v>
      </c>
      <c r="B1196" s="67">
        <v>23</v>
      </c>
      <c r="C1196" s="67">
        <v>184000</v>
      </c>
      <c r="D1196" s="67">
        <v>25.696999999999999</v>
      </c>
      <c r="E1196" s="112">
        <f>I1196*'IM CALIBRATION'!$Q$17</f>
        <v>8219.8899786513866</v>
      </c>
      <c r="F1196" s="111">
        <f>(H1196*'IM CALIBRATION'!$Q$32+'IM CALIBRATION'!$Q$33)*ABS(B1196)*(1/'CCS figures 3b table 1 9a'!C1196+1/'IM CALIBRATION'!$D$5)^0.5</f>
        <v>8297.2009586681706</v>
      </c>
      <c r="G1196" t="s">
        <v>28</v>
      </c>
      <c r="H1196" s="56">
        <f>D1196-0.001*'IM CALIBRATION'!$D$4*A1196^0.5</f>
        <v>25.554414954500832</v>
      </c>
      <c r="I1196" s="56">
        <f>H1196^'IM CALIBRATION'!$Q$15*ABS(B1196)*(1/'CCS figures 3b table 1 9a'!C1196+1/'IM CALIBRATION'!$D$5)^0.5</f>
        <v>14.545466075271472</v>
      </c>
    </row>
    <row r="1197" spans="1:9">
      <c r="A1197" s="113">
        <v>8248</v>
      </c>
      <c r="B1197" s="67">
        <v>23</v>
      </c>
      <c r="C1197" s="67">
        <v>184000</v>
      </c>
      <c r="D1197" s="67">
        <v>25.879000000000001</v>
      </c>
      <c r="E1197" s="112">
        <f>I1197*'IM CALIBRATION'!$Q$17</f>
        <v>8241.6595283775732</v>
      </c>
      <c r="F1197" s="111">
        <f>(H1197*'IM CALIBRATION'!$Q$32+'IM CALIBRATION'!$Q$33)*ABS(B1197)*(1/'CCS figures 3b table 1 9a'!C1197+1/'IM CALIBRATION'!$D$5)^0.5</f>
        <v>8324.2207173314164</v>
      </c>
      <c r="G1197" t="s">
        <v>28</v>
      </c>
      <c r="H1197" s="56">
        <f>D1197-0.001*'IM CALIBRATION'!$D$4*A1197^0.5</f>
        <v>25.736414954500834</v>
      </c>
      <c r="I1197" s="56">
        <f>H1197^'IM CALIBRATION'!$Q$15*ABS(B1197)*(1/'CCS figures 3b table 1 9a'!C1197+1/'IM CALIBRATION'!$D$5)^0.5</f>
        <v>14.583988275427259</v>
      </c>
    </row>
    <row r="1198" spans="1:9">
      <c r="A1198" s="113">
        <v>8248</v>
      </c>
      <c r="B1198" s="67">
        <v>23</v>
      </c>
      <c r="C1198" s="67">
        <v>184000</v>
      </c>
      <c r="D1198" s="67">
        <v>26.062000000000001</v>
      </c>
      <c r="E1198" s="112">
        <f>I1198*'IM CALIBRATION'!$Q$17</f>
        <v>8263.4515371236848</v>
      </c>
      <c r="F1198" s="111">
        <f>(H1198*'IM CALIBRATION'!$Q$32+'IM CALIBRATION'!$Q$33)*ABS(B1198)*(1/'CCS figures 3b table 1 9a'!C1198+1/'IM CALIBRATION'!$D$5)^0.5</f>
        <v>8351.3889362070986</v>
      </c>
      <c r="G1198" t="s">
        <v>28</v>
      </c>
      <c r="H1198" s="56">
        <f>D1198-0.001*'IM CALIBRATION'!$D$4*A1198^0.5</f>
        <v>25.919414954500834</v>
      </c>
      <c r="I1198" s="56">
        <f>H1198^'IM CALIBRATION'!$Q$15*ABS(B1198)*(1/'CCS figures 3b table 1 9a'!C1198+1/'IM CALIBRATION'!$D$5)^0.5</f>
        <v>14.622550217831821</v>
      </c>
    </row>
    <row r="1199" spans="1:9">
      <c r="A1199" s="113">
        <v>8248</v>
      </c>
      <c r="B1199" s="67">
        <v>23</v>
      </c>
      <c r="C1199" s="67">
        <v>184000</v>
      </c>
      <c r="D1199" s="67">
        <v>26.244</v>
      </c>
      <c r="E1199" s="112">
        <f>I1199*'IM CALIBRATION'!$Q$17</f>
        <v>8285.0289445495146</v>
      </c>
      <c r="F1199" s="111">
        <f>(H1199*'IM CALIBRATION'!$Q$32+'IM CALIBRATION'!$Q$33)*ABS(B1199)*(1/'CCS figures 3b table 1 9a'!C1199+1/'IM CALIBRATION'!$D$5)^0.5</f>
        <v>8378.4086948703443</v>
      </c>
      <c r="G1199" t="s">
        <v>28</v>
      </c>
      <c r="H1199" s="56">
        <f>D1199-0.001*'IM CALIBRATION'!$D$4*A1199^0.5</f>
        <v>26.101414954500832</v>
      </c>
      <c r="I1199" s="56">
        <f>H1199^'IM CALIBRATION'!$Q$15*ABS(B1199)*(1/'CCS figures 3b table 1 9a'!C1199+1/'IM CALIBRATION'!$D$5)^0.5</f>
        <v>14.660732413520556</v>
      </c>
    </row>
    <row r="1200" spans="1:9">
      <c r="A1200" s="113">
        <v>8248</v>
      </c>
      <c r="B1200" s="67">
        <v>23</v>
      </c>
      <c r="C1200" s="67">
        <v>184000</v>
      </c>
      <c r="D1200" s="67">
        <v>26.425999999999998</v>
      </c>
      <c r="E1200" s="112">
        <f>I1200*'IM CALIBRATION'!$Q$17</f>
        <v>8306.5121748847432</v>
      </c>
      <c r="F1200" s="111">
        <f>(H1200*'IM CALIBRATION'!$Q$32+'IM CALIBRATION'!$Q$33)*ABS(B1200)*(1/'CCS figures 3b table 1 9a'!C1200+1/'IM CALIBRATION'!$D$5)^0.5</f>
        <v>8405.4284535335901</v>
      </c>
      <c r="G1200" t="s">
        <v>28</v>
      </c>
      <c r="H1200" s="56">
        <f>D1200-0.001*'IM CALIBRATION'!$D$4*A1200^0.5</f>
        <v>26.283414954500831</v>
      </c>
      <c r="I1200" s="56">
        <f>H1200^'IM CALIBRATION'!$Q$15*ABS(B1200)*(1/'CCS figures 3b table 1 9a'!C1200+1/'IM CALIBRATION'!$D$5)^0.5</f>
        <v>14.698747958599611</v>
      </c>
    </row>
    <row r="1201" spans="1:9">
      <c r="A1201" s="113">
        <v>8248</v>
      </c>
      <c r="B1201" s="67">
        <v>23</v>
      </c>
      <c r="C1201" s="67">
        <v>184000</v>
      </c>
      <c r="D1201" s="67">
        <v>26.608000000000001</v>
      </c>
      <c r="E1201" s="112">
        <f>I1201*'IM CALIBRATION'!$Q$17</f>
        <v>8327.9022870653607</v>
      </c>
      <c r="F1201" s="111">
        <f>(H1201*'IM CALIBRATION'!$Q$32+'IM CALIBRATION'!$Q$33)*ABS(B1201)*(1/'CCS figures 3b table 1 9a'!C1201+1/'IM CALIBRATION'!$D$5)^0.5</f>
        <v>8432.4482121968358</v>
      </c>
      <c r="G1201" t="s">
        <v>28</v>
      </c>
      <c r="H1201" s="56">
        <f>D1201-0.001*'IM CALIBRATION'!$D$4*A1201^0.5</f>
        <v>26.465414954500833</v>
      </c>
      <c r="I1201" s="56">
        <f>H1201^'IM CALIBRATION'!$Q$15*ABS(B1201)*(1/'CCS figures 3b table 1 9a'!C1201+1/'IM CALIBRATION'!$D$5)^0.5</f>
        <v>14.736598726903992</v>
      </c>
    </row>
    <row r="1202" spans="1:9">
      <c r="A1202" s="113">
        <v>8248</v>
      </c>
      <c r="B1202" s="67">
        <v>23</v>
      </c>
      <c r="C1202" s="67">
        <v>184000</v>
      </c>
      <c r="D1202" s="67">
        <v>26.791</v>
      </c>
      <c r="E1202" s="112">
        <f>I1202*'IM CALIBRATION'!$Q$17</f>
        <v>8349.3170906416326</v>
      </c>
      <c r="F1202" s="111">
        <f>(H1202*'IM CALIBRATION'!$Q$32+'IM CALIBRATION'!$Q$33)*ABS(B1202)*(1/'CCS figures 3b table 1 9a'!C1202+1/'IM CALIBRATION'!$D$5)^0.5</f>
        <v>8459.616431072518</v>
      </c>
      <c r="G1202" t="s">
        <v>28</v>
      </c>
      <c r="H1202" s="56">
        <f>D1202-0.001*'IM CALIBRATION'!$D$4*A1202^0.5</f>
        <v>26.648414954500833</v>
      </c>
      <c r="I1202" s="56">
        <f>H1202^'IM CALIBRATION'!$Q$15*ABS(B1202)*(1/'CCS figures 3b table 1 9a'!C1202+1/'IM CALIBRATION'!$D$5)^0.5</f>
        <v>14.774493187746687</v>
      </c>
    </row>
    <row r="1203" spans="1:9">
      <c r="A1203" s="113">
        <v>8248</v>
      </c>
      <c r="B1203" s="67">
        <v>23</v>
      </c>
      <c r="C1203" s="67">
        <v>184000</v>
      </c>
      <c r="D1203" s="67">
        <v>26.972999999999999</v>
      </c>
      <c r="E1203" s="112">
        <f>I1203*'IM CALIBRATION'!$Q$17</f>
        <v>8370.5235698993765</v>
      </c>
      <c r="F1203" s="111">
        <f>(H1203*'IM CALIBRATION'!$Q$32+'IM CALIBRATION'!$Q$33)*ABS(B1203)*(1/'CCS figures 3b table 1 9a'!C1203+1/'IM CALIBRATION'!$D$5)^0.5</f>
        <v>8486.6361897357638</v>
      </c>
      <c r="G1203" t="s">
        <v>28</v>
      </c>
      <c r="H1203" s="56">
        <f>D1203-0.001*'IM CALIBRATION'!$D$4*A1203^0.5</f>
        <v>26.830414954500831</v>
      </c>
      <c r="I1203" s="56">
        <f>H1203^'IM CALIBRATION'!$Q$15*ABS(B1203)*(1/'CCS figures 3b table 1 9a'!C1203+1/'IM CALIBRATION'!$D$5)^0.5</f>
        <v>14.812019009311278</v>
      </c>
    </row>
    <row r="1204" spans="1:9">
      <c r="A1204" s="113">
        <v>8248</v>
      </c>
      <c r="B1204" s="67">
        <v>23</v>
      </c>
      <c r="C1204" s="67">
        <v>184000</v>
      </c>
      <c r="D1204" s="67">
        <v>27.155000000000001</v>
      </c>
      <c r="E1204" s="112">
        <f>I1204*'IM CALIBRATION'!$Q$17</f>
        <v>8391.6400005948417</v>
      </c>
      <c r="F1204" s="111">
        <f>(H1204*'IM CALIBRATION'!$Q$32+'IM CALIBRATION'!$Q$33)*ABS(B1204)*(1/'CCS figures 3b table 1 9a'!C1204+1/'IM CALIBRATION'!$D$5)^0.5</f>
        <v>8513.6559483990095</v>
      </c>
      <c r="G1204" t="s">
        <v>28</v>
      </c>
      <c r="H1204" s="56">
        <f>D1204-0.001*'IM CALIBRATION'!$D$4*A1204^0.5</f>
        <v>27.012414954500834</v>
      </c>
      <c r="I1204" s="56">
        <f>H1204^'IM CALIBRATION'!$Q$15*ABS(B1204)*(1/'CCS figures 3b table 1 9a'!C1204+1/'IM CALIBRATION'!$D$5)^0.5</f>
        <v>14.849385485883282</v>
      </c>
    </row>
    <row r="1205" spans="1:9">
      <c r="A1205" s="113">
        <v>8248</v>
      </c>
      <c r="B1205" s="67">
        <v>23</v>
      </c>
      <c r="C1205" s="67">
        <v>184000</v>
      </c>
      <c r="D1205" s="67">
        <v>27.337</v>
      </c>
      <c r="E1205" s="112">
        <f>I1205*'IM CALIBRATION'!$Q$17</f>
        <v>8412.6673679740034</v>
      </c>
      <c r="F1205" s="111">
        <f>(H1205*'IM CALIBRATION'!$Q$32+'IM CALIBRATION'!$Q$33)*ABS(B1205)*(1/'CCS figures 3b table 1 9a'!C1205+1/'IM CALIBRATION'!$D$5)^0.5</f>
        <v>8540.6757070622534</v>
      </c>
      <c r="G1205" t="s">
        <v>28</v>
      </c>
      <c r="H1205" s="56">
        <f>D1205-0.001*'IM CALIBRATION'!$D$4*A1205^0.5</f>
        <v>27.194414954500832</v>
      </c>
      <c r="I1205" s="56">
        <f>H1205^'IM CALIBRATION'!$Q$15*ABS(B1205)*(1/'CCS figures 3b table 1 9a'!C1205+1/'IM CALIBRATION'!$D$5)^0.5</f>
        <v>14.886594360899885</v>
      </c>
    </row>
    <row r="1206" spans="1:9">
      <c r="A1206" s="113">
        <v>8248</v>
      </c>
      <c r="B1206" s="67">
        <v>23</v>
      </c>
      <c r="C1206" s="67">
        <v>184000</v>
      </c>
      <c r="D1206" s="67">
        <v>27.52</v>
      </c>
      <c r="E1206" s="112">
        <f>I1206*'IM CALIBRATION'!$Q$17</f>
        <v>8433.721449353925</v>
      </c>
      <c r="F1206" s="111">
        <f>(H1206*'IM CALIBRATION'!$Q$32+'IM CALIBRATION'!$Q$33)*ABS(B1206)*(1/'CCS figures 3b table 1 9a'!C1206+1/'IM CALIBRATION'!$D$5)^0.5</f>
        <v>8567.8439259379338</v>
      </c>
      <c r="G1206" t="s">
        <v>28</v>
      </c>
      <c r="H1206" s="56">
        <f>D1206-0.001*'IM CALIBRATION'!$D$4*A1206^0.5</f>
        <v>27.377414954500832</v>
      </c>
      <c r="I1206" s="56">
        <f>H1206^'IM CALIBRATION'!$Q$15*ABS(B1206)*(1/'CCS figures 3b table 1 9a'!C1206+1/'IM CALIBRATION'!$D$5)^0.5</f>
        <v>14.923850507545767</v>
      </c>
    </row>
    <row r="1207" spans="1:9">
      <c r="A1207" s="113">
        <v>8248</v>
      </c>
      <c r="B1207" s="67">
        <v>23</v>
      </c>
      <c r="C1207" s="67">
        <v>184000</v>
      </c>
      <c r="D1207" s="67">
        <v>27.702000000000002</v>
      </c>
      <c r="E1207" s="112">
        <f>I1207*'IM CALIBRATION'!$Q$17</f>
        <v>8454.5731008843068</v>
      </c>
      <c r="F1207" s="111">
        <f>(H1207*'IM CALIBRATION'!$Q$32+'IM CALIBRATION'!$Q$33)*ABS(B1207)*(1/'CCS figures 3b table 1 9a'!C1207+1/'IM CALIBRATION'!$D$5)^0.5</f>
        <v>8594.8636846011814</v>
      </c>
      <c r="G1207" t="s">
        <v>28</v>
      </c>
      <c r="H1207" s="56">
        <f>D1207-0.001*'IM CALIBRATION'!$D$4*A1207^0.5</f>
        <v>27.559414954500834</v>
      </c>
      <c r="I1207" s="56">
        <f>H1207^'IM CALIBRATION'!$Q$15*ABS(B1207)*(1/'CCS figures 3b table 1 9a'!C1207+1/'IM CALIBRATION'!$D$5)^0.5</f>
        <v>14.960748445442292</v>
      </c>
    </row>
    <row r="1208" spans="1:9">
      <c r="A1208" s="113">
        <v>8248</v>
      </c>
      <c r="B1208" s="67">
        <v>23</v>
      </c>
      <c r="C1208" s="67">
        <v>184000</v>
      </c>
      <c r="D1208" s="67">
        <v>27.884</v>
      </c>
      <c r="E1208" s="112">
        <f>I1208*'IM CALIBRATION'!$Q$17</f>
        <v>8475.3385478501204</v>
      </c>
      <c r="F1208" s="111">
        <f>(H1208*'IM CALIBRATION'!$Q$32+'IM CALIBRATION'!$Q$33)*ABS(B1208)*(1/'CCS figures 3b table 1 9a'!C1208+1/'IM CALIBRATION'!$D$5)^0.5</f>
        <v>8621.8834432644271</v>
      </c>
      <c r="G1208" t="s">
        <v>28</v>
      </c>
      <c r="H1208" s="56">
        <f>D1208-0.001*'IM CALIBRATION'!$D$4*A1208^0.5</f>
        <v>27.741414954500833</v>
      </c>
      <c r="I1208" s="56">
        <f>H1208^'IM CALIBRATION'!$Q$15*ABS(B1208)*(1/'CCS figures 3b table 1 9a'!C1208+1/'IM CALIBRATION'!$D$5)^0.5</f>
        <v>14.997493840473558</v>
      </c>
    </row>
    <row r="1209" spans="1:9">
      <c r="A1209" s="113">
        <v>8248</v>
      </c>
      <c r="B1209" s="67">
        <v>23</v>
      </c>
      <c r="C1209" s="67">
        <v>184000</v>
      </c>
      <c r="D1209" s="67">
        <v>28.065999999999999</v>
      </c>
      <c r="E1209" s="112">
        <f>I1209*'IM CALIBRATION'!$Q$17</f>
        <v>8496.0187087038903</v>
      </c>
      <c r="F1209" s="111">
        <f>(H1209*'IM CALIBRATION'!$Q$32+'IM CALIBRATION'!$Q$33)*ABS(B1209)*(1/'CCS figures 3b table 1 9a'!C1209+1/'IM CALIBRATION'!$D$5)^0.5</f>
        <v>8648.9032019276729</v>
      </c>
      <c r="G1209" t="s">
        <v>28</v>
      </c>
      <c r="H1209" s="56">
        <f>D1209-0.001*'IM CALIBRATION'!$D$4*A1209^0.5</f>
        <v>27.923414954500831</v>
      </c>
      <c r="I1209" s="56">
        <f>H1209^'IM CALIBRATION'!$Q$15*ABS(B1209)*(1/'CCS figures 3b table 1 9a'!C1209+1/'IM CALIBRATION'!$D$5)^0.5</f>
        <v>15.034088317882734</v>
      </c>
    </row>
    <row r="1210" spans="1:9">
      <c r="A1210" s="113">
        <v>8248</v>
      </c>
      <c r="B1210" s="67">
        <v>23</v>
      </c>
      <c r="C1210" s="67">
        <v>184000</v>
      </c>
      <c r="D1210" s="67">
        <v>28.248999999999999</v>
      </c>
      <c r="E1210" s="112">
        <f>I1210*'IM CALIBRATION'!$Q$17</f>
        <v>8516.7274183641985</v>
      </c>
      <c r="F1210" s="111">
        <f>(H1210*'IM CALIBRATION'!$Q$32+'IM CALIBRATION'!$Q$33)*ABS(B1210)*(1/'CCS figures 3b table 1 9a'!C1210+1/'IM CALIBRATION'!$D$5)^0.5</f>
        <v>8676.0714208033532</v>
      </c>
      <c r="G1210" t="s">
        <v>28</v>
      </c>
      <c r="H1210" s="56">
        <f>D1210-0.001*'IM CALIBRATION'!$D$4*A1210^0.5</f>
        <v>28.106414954500831</v>
      </c>
      <c r="I1210" s="56">
        <f>H1210^'IM CALIBRATION'!$Q$15*ABS(B1210)*(1/'CCS figures 3b table 1 9a'!C1210+1/'IM CALIBRATION'!$D$5)^0.5</f>
        <v>15.070733313692774</v>
      </c>
    </row>
    <row r="1211" spans="1:9">
      <c r="A1211" s="113">
        <v>8248</v>
      </c>
      <c r="B1211" s="67">
        <v>23</v>
      </c>
      <c r="C1211" s="67">
        <v>184000</v>
      </c>
      <c r="D1211" s="67">
        <v>28.431000000000001</v>
      </c>
      <c r="E1211" s="112">
        <f>I1211*'IM CALIBRATION'!$Q$17</f>
        <v>8537.2392435897345</v>
      </c>
      <c r="F1211" s="111">
        <f>(H1211*'IM CALIBRATION'!$Q$32+'IM CALIBRATION'!$Q$33)*ABS(B1211)*(1/'CCS figures 3b table 1 9a'!C1211+1/'IM CALIBRATION'!$D$5)^0.5</f>
        <v>8703.091179466599</v>
      </c>
      <c r="G1211" t="s">
        <v>28</v>
      </c>
      <c r="H1211" s="56">
        <f>D1211-0.001*'IM CALIBRATION'!$D$4*A1211^0.5</f>
        <v>28.288414954500833</v>
      </c>
      <c r="I1211" s="56">
        <f>H1211^'IM CALIBRATION'!$Q$15*ABS(B1211)*(1/'CCS figures 3b table 1 9a'!C1211+1/'IM CALIBRATION'!$D$5)^0.5</f>
        <v>15.107029913615012</v>
      </c>
    </row>
    <row r="1212" spans="1:9">
      <c r="A1212" s="113">
        <v>8248</v>
      </c>
      <c r="B1212" s="67">
        <v>23</v>
      </c>
      <c r="C1212" s="67">
        <v>184000</v>
      </c>
      <c r="D1212" s="67">
        <v>28.613</v>
      </c>
      <c r="E1212" s="112">
        <f>I1212*'IM CALIBRATION'!$Q$17</f>
        <v>8557.6684500980427</v>
      </c>
      <c r="F1212" s="111">
        <f>(H1212*'IM CALIBRATION'!$Q$32+'IM CALIBRATION'!$Q$33)*ABS(B1212)*(1/'CCS figures 3b table 1 9a'!C1212+1/'IM CALIBRATION'!$D$5)^0.5</f>
        <v>8730.1109381298447</v>
      </c>
      <c r="G1212" t="s">
        <v>28</v>
      </c>
      <c r="H1212" s="56">
        <f>D1212-0.001*'IM CALIBRATION'!$D$4*A1212^0.5</f>
        <v>28.470414954500832</v>
      </c>
      <c r="I1212" s="56">
        <f>H1212^'IM CALIBRATION'!$Q$15*ABS(B1212)*(1/'CCS figures 3b table 1 9a'!C1212+1/'IM CALIBRATION'!$D$5)^0.5</f>
        <v>15.143180315990598</v>
      </c>
    </row>
    <row r="1213" spans="1:9">
      <c r="A1213" s="113">
        <v>8248</v>
      </c>
      <c r="B1213" s="67">
        <v>23</v>
      </c>
      <c r="C1213" s="67">
        <v>184000</v>
      </c>
      <c r="D1213" s="67">
        <v>28.795000000000002</v>
      </c>
      <c r="E1213" s="112">
        <f>I1213*'IM CALIBRATION'!$Q$17</f>
        <v>8578.015895642151</v>
      </c>
      <c r="F1213" s="111">
        <f>(H1213*'IM CALIBRATION'!$Q$32+'IM CALIBRATION'!$Q$33)*ABS(B1213)*(1/'CCS figures 3b table 1 9a'!C1213+1/'IM CALIBRATION'!$D$5)^0.5</f>
        <v>8757.1306967930923</v>
      </c>
      <c r="G1213" t="s">
        <v>28</v>
      </c>
      <c r="H1213" s="56">
        <f>D1213-0.001*'IM CALIBRATION'!$D$4*A1213^0.5</f>
        <v>28.652414954500834</v>
      </c>
      <c r="I1213" s="56">
        <f>H1213^'IM CALIBRATION'!$Q$15*ABS(B1213)*(1/'CCS figures 3b table 1 9a'!C1213+1/'IM CALIBRATION'!$D$5)^0.5</f>
        <v>15.17918603865221</v>
      </c>
    </row>
    <row r="1214" spans="1:9">
      <c r="A1214" s="113">
        <v>8248</v>
      </c>
      <c r="B1214" s="67">
        <v>23</v>
      </c>
      <c r="C1214" s="67">
        <v>184000</v>
      </c>
      <c r="D1214" s="67">
        <v>28.978000000000002</v>
      </c>
      <c r="E1214" s="112">
        <f>I1214*'IM CALIBRATION'!$Q$17</f>
        <v>8598.3935562541228</v>
      </c>
      <c r="F1214" s="111">
        <f>(H1214*'IM CALIBRATION'!$Q$32+'IM CALIBRATION'!$Q$33)*ABS(B1214)*(1/'CCS figures 3b table 1 9a'!C1214+1/'IM CALIBRATION'!$D$5)^0.5</f>
        <v>8784.2989156687727</v>
      </c>
      <c r="G1214" t="s">
        <v>28</v>
      </c>
      <c r="H1214" s="56">
        <f>D1214-0.001*'IM CALIBRATION'!$D$4*A1214^0.5</f>
        <v>28.835414954500834</v>
      </c>
      <c r="I1214" s="56">
        <f>H1214^'IM CALIBRATION'!$Q$15*ABS(B1214)*(1/'CCS figures 3b table 1 9a'!C1214+1/'IM CALIBRATION'!$D$5)^0.5</f>
        <v>15.215245228239251</v>
      </c>
    </row>
    <row r="1215" spans="1:9">
      <c r="A1215" s="113">
        <v>8248</v>
      </c>
      <c r="B1215" s="67">
        <v>23</v>
      </c>
      <c r="C1215" s="67">
        <v>184000</v>
      </c>
      <c r="D1215" s="67">
        <v>29.16</v>
      </c>
      <c r="E1215" s="112">
        <f>I1215*'IM CALIBRATION'!$Q$17</f>
        <v>8618.5795585313826</v>
      </c>
      <c r="F1215" s="111">
        <f>(H1215*'IM CALIBRATION'!$Q$32+'IM CALIBRATION'!$Q$33)*ABS(B1215)*(1/'CCS figures 3b table 1 9a'!C1215+1/'IM CALIBRATION'!$D$5)^0.5</f>
        <v>8811.3186743320184</v>
      </c>
      <c r="G1215" t="s">
        <v>28</v>
      </c>
      <c r="H1215" s="56">
        <f>D1215-0.001*'IM CALIBRATION'!$D$4*A1215^0.5</f>
        <v>29.017414954500833</v>
      </c>
      <c r="I1215" s="56">
        <f>H1215^'IM CALIBRATION'!$Q$15*ABS(B1215)*(1/'CCS figures 3b table 1 9a'!C1215+1/'IM CALIBRATION'!$D$5)^0.5</f>
        <v>15.250965269758275</v>
      </c>
    </row>
    <row r="1216" spans="1:9">
      <c r="A1216" s="113">
        <v>8248</v>
      </c>
      <c r="B1216" s="67">
        <v>23</v>
      </c>
      <c r="C1216" s="67">
        <v>184000</v>
      </c>
      <c r="D1216" s="67">
        <v>29.341999999999999</v>
      </c>
      <c r="E1216" s="112">
        <f>I1216*'IM CALIBRATION'!$Q$17</f>
        <v>8638.6862931263367</v>
      </c>
      <c r="F1216" s="111">
        <f>(H1216*'IM CALIBRATION'!$Q$32+'IM CALIBRATION'!$Q$33)*ABS(B1216)*(1/'CCS figures 3b table 1 9a'!C1216+1/'IM CALIBRATION'!$D$5)^0.5</f>
        <v>8838.3384329952642</v>
      </c>
      <c r="G1216" t="s">
        <v>28</v>
      </c>
      <c r="H1216" s="56">
        <f>D1216-0.001*'IM CALIBRATION'!$D$4*A1216^0.5</f>
        <v>29.199414954500831</v>
      </c>
      <c r="I1216" s="56">
        <f>H1216^'IM CALIBRATION'!$Q$15*ABS(B1216)*(1/'CCS figures 3b table 1 9a'!C1216+1/'IM CALIBRATION'!$D$5)^0.5</f>
        <v>15.286545043538091</v>
      </c>
    </row>
    <row r="1217" spans="1:9">
      <c r="A1217" s="113">
        <v>8248</v>
      </c>
      <c r="B1217" s="67">
        <v>23</v>
      </c>
      <c r="C1217" s="67">
        <v>184000</v>
      </c>
      <c r="D1217" s="67">
        <v>29.524000000000001</v>
      </c>
      <c r="E1217" s="112">
        <f>I1217*'IM CALIBRATION'!$Q$17</f>
        <v>8658.7145624946697</v>
      </c>
      <c r="F1217" s="111">
        <f>(H1217*'IM CALIBRATION'!$Q$32+'IM CALIBRATION'!$Q$33)*ABS(B1217)*(1/'CCS figures 3b table 1 9a'!C1217+1/'IM CALIBRATION'!$D$5)^0.5</f>
        <v>8865.3581916585099</v>
      </c>
      <c r="G1217" t="s">
        <v>28</v>
      </c>
      <c r="H1217" s="56">
        <f>D1217-0.001*'IM CALIBRATION'!$D$4*A1217^0.5</f>
        <v>29.381414954500833</v>
      </c>
      <c r="I1217" s="56">
        <f>H1217^'IM CALIBRATION'!$Q$15*ABS(B1217)*(1/'CCS figures 3b table 1 9a'!C1217+1/'IM CALIBRATION'!$D$5)^0.5</f>
        <v>15.321985969560229</v>
      </c>
    </row>
    <row r="1218" spans="1:9">
      <c r="A1218" s="113">
        <v>8248</v>
      </c>
      <c r="B1218" s="67">
        <v>23</v>
      </c>
      <c r="C1218" s="67">
        <v>184000</v>
      </c>
      <c r="D1218" s="67">
        <v>29.707000000000001</v>
      </c>
      <c r="E1218" s="112">
        <f>I1218*'IM CALIBRATION'!$Q$17</f>
        <v>8678.7745615759104</v>
      </c>
      <c r="F1218" s="111">
        <f>(H1218*'IM CALIBRATION'!$Q$32+'IM CALIBRATION'!$Q$33)*ABS(B1218)*(1/'CCS figures 3b table 1 9a'!C1218+1/'IM CALIBRATION'!$D$5)^0.5</f>
        <v>8892.5264105341903</v>
      </c>
      <c r="G1218" t="s">
        <v>28</v>
      </c>
      <c r="H1218" s="56">
        <f>D1218-0.001*'IM CALIBRATION'!$D$4*A1218^0.5</f>
        <v>29.564414954500833</v>
      </c>
      <c r="I1218" s="56">
        <f>H1218^'IM CALIBRATION'!$Q$15*ABS(B1218)*(1/'CCS figures 3b table 1 9a'!C1218+1/'IM CALIBRATION'!$D$5)^0.5</f>
        <v>15.357483042740524</v>
      </c>
    </row>
    <row r="1219" spans="1:9">
      <c r="A1219" s="113">
        <v>8248</v>
      </c>
      <c r="B1219" s="67">
        <v>23</v>
      </c>
      <c r="C1219" s="67">
        <v>184000</v>
      </c>
      <c r="D1219" s="67">
        <v>29.888999999999999</v>
      </c>
      <c r="E1219" s="112">
        <f>I1219*'IM CALIBRATION'!$Q$17</f>
        <v>8698.6478356100652</v>
      </c>
      <c r="F1219" s="111">
        <f>(H1219*'IM CALIBRATION'!$Q$32+'IM CALIBRATION'!$Q$33)*ABS(B1219)*(1/'CCS figures 3b table 1 9a'!C1219+1/'IM CALIBRATION'!$D$5)^0.5</f>
        <v>8919.546169197436</v>
      </c>
      <c r="G1219" t="s">
        <v>28</v>
      </c>
      <c r="H1219" s="56">
        <f>D1219-0.001*'IM CALIBRATION'!$D$4*A1219^0.5</f>
        <v>29.746414954500832</v>
      </c>
      <c r="I1219" s="56">
        <f>H1219^'IM CALIBRATION'!$Q$15*ABS(B1219)*(1/'CCS figures 3b table 1 9a'!C1219+1/'IM CALIBRATION'!$D$5)^0.5</f>
        <v>15.392649697527769</v>
      </c>
    </row>
    <row r="1220" spans="1:9">
      <c r="A1220" s="113">
        <v>8248</v>
      </c>
      <c r="B1220" s="67">
        <v>23</v>
      </c>
      <c r="C1220" s="67">
        <v>184000</v>
      </c>
      <c r="D1220" s="67">
        <v>30.071000000000002</v>
      </c>
      <c r="E1220" s="112">
        <f>I1220*'IM CALIBRATION'!$Q$17</f>
        <v>8718.4449788963848</v>
      </c>
      <c r="F1220" s="111">
        <f>(H1220*'IM CALIBRATION'!$Q$32+'IM CALIBRATION'!$Q$33)*ABS(B1220)*(1/'CCS figures 3b table 1 9a'!C1220+1/'IM CALIBRATION'!$D$5)^0.5</f>
        <v>8946.5659278606818</v>
      </c>
      <c r="G1220" t="s">
        <v>28</v>
      </c>
      <c r="H1220" s="56">
        <f>D1220-0.001*'IM CALIBRATION'!$D$4*A1220^0.5</f>
        <v>29.928414954500834</v>
      </c>
      <c r="I1220" s="56">
        <f>H1220^'IM CALIBRATION'!$Q$15*ABS(B1220)*(1/'CCS figures 3b table 1 9a'!C1220+1/'IM CALIBRATION'!$D$5)^0.5</f>
        <v>15.427681635522843</v>
      </c>
    </row>
    <row r="1221" spans="1:9">
      <c r="A1221" s="113">
        <v>8248</v>
      </c>
      <c r="B1221" s="67">
        <v>23</v>
      </c>
      <c r="C1221" s="67">
        <v>184000</v>
      </c>
      <c r="D1221" s="67">
        <v>30.253</v>
      </c>
      <c r="E1221" s="112">
        <f>I1221*'IM CALIBRATION'!$Q$17</f>
        <v>8738.1667433967486</v>
      </c>
      <c r="F1221" s="111">
        <f>(H1221*'IM CALIBRATION'!$Q$32+'IM CALIBRATION'!$Q$33)*ABS(B1221)*(1/'CCS figures 3b table 1 9a'!C1221+1/'IM CALIBRATION'!$D$5)^0.5</f>
        <v>8973.5856865239275</v>
      </c>
      <c r="G1221" t="s">
        <v>28</v>
      </c>
      <c r="H1221" s="56">
        <f>D1221-0.001*'IM CALIBRATION'!$D$4*A1221^0.5</f>
        <v>30.110414954500833</v>
      </c>
      <c r="I1221" s="56">
        <f>H1221^'IM CALIBRATION'!$Q$15*ABS(B1221)*(1/'CCS figures 3b table 1 9a'!C1221+1/'IM CALIBRATION'!$D$5)^0.5</f>
        <v>15.46258018735621</v>
      </c>
    </row>
    <row r="1222" spans="1:9">
      <c r="A1222" s="113">
        <v>8248</v>
      </c>
      <c r="B1222" s="67">
        <v>23</v>
      </c>
      <c r="C1222" s="67">
        <v>184000</v>
      </c>
      <c r="D1222" s="67">
        <v>30.436</v>
      </c>
      <c r="E1222" s="112">
        <f>I1222*'IM CALIBRATION'!$Q$17</f>
        <v>8757.9216155664581</v>
      </c>
      <c r="F1222" s="111">
        <f>(H1222*'IM CALIBRATION'!$Q$32+'IM CALIBRATION'!$Q$33)*ABS(B1222)*(1/'CCS figures 3b table 1 9a'!C1222+1/'IM CALIBRATION'!$D$5)^0.5</f>
        <v>9000.7539053996097</v>
      </c>
      <c r="G1222" t="s">
        <v>28</v>
      </c>
      <c r="H1222" s="56">
        <f>D1222-0.001*'IM CALIBRATION'!$D$4*A1222^0.5</f>
        <v>30.293414954500832</v>
      </c>
      <c r="I1222" s="56">
        <f>H1222^'IM CALIBRATION'!$Q$15*ABS(B1222)*(1/'CCS figures 3b table 1 9a'!C1222+1/'IM CALIBRATION'!$D$5)^0.5</f>
        <v>15.497537324703806</v>
      </c>
    </row>
    <row r="1223" spans="1:9">
      <c r="A1223" s="113">
        <v>8248</v>
      </c>
      <c r="B1223" s="67">
        <v>23</v>
      </c>
      <c r="C1223" s="67">
        <v>184000</v>
      </c>
      <c r="D1223" s="67">
        <v>30.617999999999999</v>
      </c>
      <c r="E1223" s="112">
        <f>I1223*'IM CALIBRATION'!$Q$17</f>
        <v>8777.494426853098</v>
      </c>
      <c r="F1223" s="111">
        <f>(H1223*'IM CALIBRATION'!$Q$32+'IM CALIBRATION'!$Q$33)*ABS(B1223)*(1/'CCS figures 3b table 1 9a'!C1223+1/'IM CALIBRATION'!$D$5)^0.5</f>
        <v>9027.7736640628536</v>
      </c>
      <c r="G1223" t="s">
        <v>28</v>
      </c>
      <c r="H1223" s="56">
        <f>D1223-0.001*'IM CALIBRATION'!$D$4*A1223^0.5</f>
        <v>30.475414954500831</v>
      </c>
      <c r="I1223" s="56">
        <f>H1223^'IM CALIBRATION'!$Q$15*ABS(B1223)*(1/'CCS figures 3b table 1 9a'!C1223+1/'IM CALIBRATION'!$D$5)^0.5</f>
        <v>15.532172297106953</v>
      </c>
    </row>
    <row r="1224" spans="1:9">
      <c r="A1224" s="113">
        <v>8248</v>
      </c>
      <c r="B1224" s="67">
        <v>23</v>
      </c>
      <c r="C1224" s="67">
        <v>184000</v>
      </c>
      <c r="D1224" s="67">
        <v>30.8</v>
      </c>
      <c r="E1224" s="112">
        <f>I1224*'IM CALIBRATION'!$Q$17</f>
        <v>8796.9940486626729</v>
      </c>
      <c r="F1224" s="111">
        <f>(H1224*'IM CALIBRATION'!$Q$32+'IM CALIBRATION'!$Q$33)*ABS(B1224)*(1/'CCS figures 3b table 1 9a'!C1224+1/'IM CALIBRATION'!$D$5)^0.5</f>
        <v>9054.7934227260994</v>
      </c>
      <c r="G1224" t="s">
        <v>28</v>
      </c>
      <c r="H1224" s="56">
        <f>D1224-0.001*'IM CALIBRATION'!$D$4*A1224^0.5</f>
        <v>30.657414954500833</v>
      </c>
      <c r="I1224" s="56">
        <f>H1224^'IM CALIBRATION'!$Q$15*ABS(B1224)*(1/'CCS figures 3b table 1 9a'!C1224+1/'IM CALIBRATION'!$D$5)^0.5</f>
        <v>15.566677757429225</v>
      </c>
    </row>
    <row r="1225" spans="1:9">
      <c r="A1225" s="113">
        <v>8248</v>
      </c>
      <c r="B1225" s="67">
        <v>23</v>
      </c>
      <c r="C1225" s="67">
        <v>184000</v>
      </c>
      <c r="D1225" s="67">
        <v>30.983000000000001</v>
      </c>
      <c r="E1225" s="112">
        <f>I1225*'IM CALIBRATION'!$Q$17</f>
        <v>8816.5277303267212</v>
      </c>
      <c r="F1225" s="111">
        <f>(H1225*'IM CALIBRATION'!$Q$32+'IM CALIBRATION'!$Q$33)*ABS(B1225)*(1/'CCS figures 3b table 1 9a'!C1225+1/'IM CALIBRATION'!$D$5)^0.5</f>
        <v>9081.9616416017798</v>
      </c>
      <c r="G1225" t="s">
        <v>28</v>
      </c>
      <c r="H1225" s="56">
        <f>D1225-0.001*'IM CALIBRATION'!$D$4*A1225^0.5</f>
        <v>30.840414954500833</v>
      </c>
      <c r="I1225" s="56">
        <f>H1225^'IM CALIBRATION'!$Q$15*ABS(B1225)*(1/'CCS figures 3b table 1 9a'!C1225+1/'IM CALIBRATION'!$D$5)^0.5</f>
        <v>15.601243488200257</v>
      </c>
    </row>
    <row r="1226" spans="1:9">
      <c r="A1226" s="113">
        <v>8248</v>
      </c>
      <c r="B1226" s="67">
        <v>23</v>
      </c>
      <c r="C1226" s="67">
        <v>184000</v>
      </c>
      <c r="D1226" s="67">
        <v>31.164999999999999</v>
      </c>
      <c r="E1226" s="112">
        <f>I1226*'IM CALIBRATION'!$Q$17</f>
        <v>8835.8826869698223</v>
      </c>
      <c r="F1226" s="111">
        <f>(H1226*'IM CALIBRATION'!$Q$32+'IM CALIBRATION'!$Q$33)*ABS(B1226)*(1/'CCS figures 3b table 1 9a'!C1226+1/'IM CALIBRATION'!$D$5)^0.5</f>
        <v>9108.9814002650255</v>
      </c>
      <c r="G1226" t="s">
        <v>28</v>
      </c>
      <c r="H1226" s="56">
        <f>D1226-0.001*'IM CALIBRATION'!$D$4*A1226^0.5</f>
        <v>31.022414954500832</v>
      </c>
      <c r="I1226" s="56">
        <f>H1226^'IM CALIBRATION'!$Q$15*ABS(B1226)*(1/'CCS figures 3b table 1 9a'!C1226+1/'IM CALIBRATION'!$D$5)^0.5</f>
        <v>15.635492956985333</v>
      </c>
    </row>
    <row r="1227" spans="1:9">
      <c r="A1227" s="113">
        <v>8248</v>
      </c>
      <c r="B1227" s="67">
        <v>23</v>
      </c>
      <c r="C1227" s="67">
        <v>184000</v>
      </c>
      <c r="D1227" s="67">
        <v>31.347000000000001</v>
      </c>
      <c r="E1227" s="112">
        <f>I1227*'IM CALIBRATION'!$Q$17</f>
        <v>8855.1665425848969</v>
      </c>
      <c r="F1227" s="111">
        <f>(H1227*'IM CALIBRATION'!$Q$32+'IM CALIBRATION'!$Q$33)*ABS(B1227)*(1/'CCS figures 3b table 1 9a'!C1227+1/'IM CALIBRATION'!$D$5)^0.5</f>
        <v>9136.0011589282749</v>
      </c>
      <c r="G1227" t="s">
        <v>28</v>
      </c>
      <c r="H1227" s="56">
        <f>D1227-0.001*'IM CALIBRATION'!$D$4*A1227^0.5</f>
        <v>31.204414954500834</v>
      </c>
      <c r="I1227" s="56">
        <f>H1227^'IM CALIBRATION'!$Q$15*ABS(B1227)*(1/'CCS figures 3b table 1 9a'!C1227+1/'IM CALIBRATION'!$D$5)^0.5</f>
        <v>15.669616609294303</v>
      </c>
    </row>
    <row r="1228" spans="1:9">
      <c r="A1228" s="113">
        <v>8248</v>
      </c>
      <c r="B1228" s="67">
        <v>23</v>
      </c>
      <c r="C1228" s="67">
        <v>184000</v>
      </c>
      <c r="D1228" s="67">
        <v>31.529</v>
      </c>
      <c r="E1228" s="112">
        <f>I1228*'IM CALIBRATION'!$Q$17</f>
        <v>8874.3799707884173</v>
      </c>
      <c r="F1228" s="111">
        <f>(H1228*'IM CALIBRATION'!$Q$32+'IM CALIBRATION'!$Q$33)*ABS(B1228)*(1/'CCS figures 3b table 1 9a'!C1228+1/'IM CALIBRATION'!$D$5)^0.5</f>
        <v>9163.020917591517</v>
      </c>
      <c r="G1228" t="s">
        <v>28</v>
      </c>
      <c r="H1228" s="56">
        <f>D1228-0.001*'IM CALIBRATION'!$D$4*A1228^0.5</f>
        <v>31.386414954500832</v>
      </c>
      <c r="I1228" s="56">
        <f>H1228^'IM CALIBRATION'!$Q$15*ABS(B1228)*(1/'CCS figures 3b table 1 9a'!C1228+1/'IM CALIBRATION'!$D$5)^0.5</f>
        <v>15.703615637121903</v>
      </c>
    </row>
    <row r="1229" spans="1:9">
      <c r="A1229" s="113">
        <v>8248</v>
      </c>
      <c r="B1229" s="67">
        <v>23</v>
      </c>
      <c r="C1229" s="67">
        <v>184000</v>
      </c>
      <c r="D1229" s="67">
        <v>31.712</v>
      </c>
      <c r="E1229" s="112">
        <f>I1229*'IM CALIBRATION'!$Q$17</f>
        <v>8893.6286284192738</v>
      </c>
      <c r="F1229" s="111">
        <f>(H1229*'IM CALIBRATION'!$Q$32+'IM CALIBRATION'!$Q$33)*ABS(B1229)*(1/'CCS figures 3b table 1 9a'!C1229+1/'IM CALIBRATION'!$D$5)^0.5</f>
        <v>9190.1891364671992</v>
      </c>
      <c r="G1229" t="s">
        <v>28</v>
      </c>
      <c r="H1229" s="56">
        <f>D1229-0.001*'IM CALIBRATION'!$D$4*A1229^0.5</f>
        <v>31.569414954500832</v>
      </c>
      <c r="I1229" s="56">
        <f>H1229^'IM CALIBRATION'!$Q$15*ABS(B1229)*(1/'CCS figures 3b table 1 9a'!C1229+1/'IM CALIBRATION'!$D$5)^0.5</f>
        <v>15.737677005010196</v>
      </c>
    </row>
    <row r="1230" spans="1:9">
      <c r="A1230" s="113">
        <v>8248</v>
      </c>
      <c r="B1230" s="67">
        <v>23</v>
      </c>
      <c r="C1230" s="67">
        <v>184000</v>
      </c>
      <c r="D1230" s="67">
        <v>31.893999999999998</v>
      </c>
      <c r="E1230" s="112">
        <f>I1230*'IM CALIBRATION'!$Q$17</f>
        <v>8912.702803944263</v>
      </c>
      <c r="F1230" s="111">
        <f>(H1230*'IM CALIBRATION'!$Q$32+'IM CALIBRATION'!$Q$33)*ABS(B1230)*(1/'CCS figures 3b table 1 9a'!C1230+1/'IM CALIBRATION'!$D$5)^0.5</f>
        <v>9217.2088951304449</v>
      </c>
      <c r="G1230" t="s">
        <v>28</v>
      </c>
      <c r="H1230" s="56">
        <f>D1230-0.001*'IM CALIBRATION'!$D$4*A1230^0.5</f>
        <v>31.751414954500831</v>
      </c>
      <c r="I1230" s="56">
        <f>H1230^'IM CALIBRATION'!$Q$15*ABS(B1230)*(1/'CCS figures 3b table 1 9a'!C1230+1/'IM CALIBRATION'!$D$5)^0.5</f>
        <v>15.771429618942145</v>
      </c>
    </row>
    <row r="1231" spans="1:9">
      <c r="A1231" s="113">
        <v>8248</v>
      </c>
      <c r="B1231" s="67">
        <v>23</v>
      </c>
      <c r="C1231" s="67">
        <v>184000</v>
      </c>
      <c r="D1231" s="67">
        <v>32.076000000000001</v>
      </c>
      <c r="E1231" s="112">
        <f>I1231*'IM CALIBRATION'!$Q$17</f>
        <v>8931.7085158017271</v>
      </c>
      <c r="F1231" s="111">
        <f>(H1231*'IM CALIBRATION'!$Q$32+'IM CALIBRATION'!$Q$33)*ABS(B1231)*(1/'CCS figures 3b table 1 9a'!C1231+1/'IM CALIBRATION'!$D$5)^0.5</f>
        <v>9244.2286537936907</v>
      </c>
      <c r="G1231" t="s">
        <v>28</v>
      </c>
      <c r="H1231" s="56">
        <f>D1231-0.001*'IM CALIBRATION'!$D$4*A1231^0.5</f>
        <v>31.933414954500833</v>
      </c>
      <c r="I1231" s="56">
        <f>H1231^'IM CALIBRATION'!$Q$15*ABS(B1231)*(1/'CCS figures 3b table 1 9a'!C1231+1/'IM CALIBRATION'!$D$5)^0.5</f>
        <v>15.805061083326352</v>
      </c>
    </row>
    <row r="1232" spans="1:9">
      <c r="A1232" s="113">
        <v>8248</v>
      </c>
      <c r="B1232" s="67">
        <v>23</v>
      </c>
      <c r="C1232" s="67">
        <v>184000</v>
      </c>
      <c r="D1232" s="67">
        <v>32.258000000000003</v>
      </c>
      <c r="E1232" s="112">
        <f>I1232*'IM CALIBRATION'!$Q$17</f>
        <v>8950.6463978403081</v>
      </c>
      <c r="F1232" s="111">
        <f>(H1232*'IM CALIBRATION'!$Q$32+'IM CALIBRATION'!$Q$33)*ABS(B1232)*(1/'CCS figures 3b table 1 9a'!C1232+1/'IM CALIBRATION'!$D$5)^0.5</f>
        <v>9271.2484124569382</v>
      </c>
      <c r="G1232" t="s">
        <v>28</v>
      </c>
      <c r="H1232" s="56">
        <f>D1232-0.001*'IM CALIBRATION'!$D$4*A1232^0.5</f>
        <v>32.115414954500835</v>
      </c>
      <c r="I1232" s="56">
        <f>H1232^'IM CALIBRATION'!$Q$15*ABS(B1232)*(1/'CCS figures 3b table 1 9a'!C1232+1/'IM CALIBRATION'!$D$5)^0.5</f>
        <v>15.838572519786586</v>
      </c>
    </row>
    <row r="1233" spans="1:9">
      <c r="A1233" s="113">
        <v>8248</v>
      </c>
      <c r="B1233" s="67">
        <v>23</v>
      </c>
      <c r="C1233" s="67">
        <v>184000</v>
      </c>
      <c r="D1233" s="67">
        <v>32.44</v>
      </c>
      <c r="E1233" s="112">
        <f>I1233*'IM CALIBRATION'!$Q$17</f>
        <v>8969.5170744878124</v>
      </c>
      <c r="F1233" s="111">
        <f>(H1233*'IM CALIBRATION'!$Q$32+'IM CALIBRATION'!$Q$33)*ABS(B1233)*(1/'CCS figures 3b table 1 9a'!C1233+1/'IM CALIBRATION'!$D$5)^0.5</f>
        <v>9298.2681711201822</v>
      </c>
      <c r="G1233" t="s">
        <v>28</v>
      </c>
      <c r="H1233" s="56">
        <f>D1233-0.001*'IM CALIBRATION'!$D$4*A1233^0.5</f>
        <v>32.29741495450083</v>
      </c>
      <c r="I1233" s="56">
        <f>H1233^'IM CALIBRATION'!$Q$15*ABS(B1233)*(1/'CCS figures 3b table 1 9a'!C1233+1/'IM CALIBRATION'!$D$5)^0.5</f>
        <v>15.871965033276007</v>
      </c>
    </row>
    <row r="1234" spans="1:9">
      <c r="A1234" s="113">
        <v>8248</v>
      </c>
      <c r="B1234" s="67">
        <v>23</v>
      </c>
      <c r="C1234" s="67">
        <v>184000</v>
      </c>
      <c r="D1234" s="67">
        <v>32.622999999999998</v>
      </c>
      <c r="E1234" s="112">
        <f>I1234*'IM CALIBRATION'!$Q$17</f>
        <v>8988.4242972779721</v>
      </c>
      <c r="F1234" s="111">
        <f>(H1234*'IM CALIBRATION'!$Q$32+'IM CALIBRATION'!$Q$33)*ABS(B1234)*(1/'CCS figures 3b table 1 9a'!C1234+1/'IM CALIBRATION'!$D$5)^0.5</f>
        <v>9325.4363899958607</v>
      </c>
      <c r="G1234" t="s">
        <v>28</v>
      </c>
      <c r="H1234" s="56">
        <f>D1234-0.001*'IM CALIBRATION'!$D$4*A1234^0.5</f>
        <v>32.48041495450083</v>
      </c>
      <c r="I1234" s="56">
        <f>H1234^'IM CALIBRATION'!$Q$15*ABS(B1234)*(1/'CCS figures 3b table 1 9a'!C1234+1/'IM CALIBRATION'!$D$5)^0.5</f>
        <v>15.905422216813273</v>
      </c>
    </row>
    <row r="1235" spans="1:9">
      <c r="A1235" s="113">
        <v>8248</v>
      </c>
      <c r="B1235" s="67">
        <v>23</v>
      </c>
      <c r="C1235" s="67">
        <v>184000</v>
      </c>
      <c r="D1235" s="67">
        <v>32.805</v>
      </c>
      <c r="E1235" s="112">
        <f>I1235*'IM CALIBRATION'!$Q$17</f>
        <v>9007.1620388078845</v>
      </c>
      <c r="F1235" s="111">
        <f>(H1235*'IM CALIBRATION'!$Q$32+'IM CALIBRATION'!$Q$33)*ABS(B1235)*(1/'CCS figures 3b table 1 9a'!C1235+1/'IM CALIBRATION'!$D$5)^0.5</f>
        <v>9352.4561486591101</v>
      </c>
      <c r="G1235" t="s">
        <v>28</v>
      </c>
      <c r="H1235" s="56">
        <f>D1235-0.001*'IM CALIBRATION'!$D$4*A1235^0.5</f>
        <v>32.662414954500832</v>
      </c>
      <c r="I1235" s="56">
        <f>H1235^'IM CALIBRATION'!$Q$15*ABS(B1235)*(1/'CCS figures 3b table 1 9a'!C1235+1/'IM CALIBRATION'!$D$5)^0.5</f>
        <v>15.93857949561608</v>
      </c>
    </row>
    <row r="1236" spans="1:9">
      <c r="A1236" s="113">
        <v>8248</v>
      </c>
      <c r="B1236" s="67">
        <v>23</v>
      </c>
      <c r="C1236" s="67">
        <v>184000</v>
      </c>
      <c r="D1236" s="67">
        <v>32.987000000000002</v>
      </c>
      <c r="E1236" s="112">
        <f>I1236*'IM CALIBRATION'!$Q$17</f>
        <v>9025.8343968603858</v>
      </c>
      <c r="F1236" s="111">
        <f>(H1236*'IM CALIBRATION'!$Q$32+'IM CALIBRATION'!$Q$33)*ABS(B1236)*(1/'CCS figures 3b table 1 9a'!C1236+1/'IM CALIBRATION'!$D$5)^0.5</f>
        <v>9379.475907322354</v>
      </c>
      <c r="G1236" t="s">
        <v>28</v>
      </c>
      <c r="H1236" s="56">
        <f>D1236-0.001*'IM CALIBRATION'!$D$4*A1236^0.5</f>
        <v>32.844414954500834</v>
      </c>
      <c r="I1236" s="56">
        <f>H1236^'IM CALIBRATION'!$Q$15*ABS(B1236)*(1/'CCS figures 3b table 1 9a'!C1236+1/'IM CALIBRATION'!$D$5)^0.5</f>
        <v>15.971621075406487</v>
      </c>
    </row>
    <row r="1237" spans="1:9">
      <c r="A1237" s="113">
        <v>8248</v>
      </c>
      <c r="B1237" s="67">
        <v>23</v>
      </c>
      <c r="C1237" s="67">
        <v>184000</v>
      </c>
      <c r="D1237" s="67">
        <v>33.168999999999997</v>
      </c>
      <c r="E1237" s="112">
        <f>I1237*'IM CALIBRATION'!$Q$17</f>
        <v>9044.44196000601</v>
      </c>
      <c r="F1237" s="111">
        <f>(H1237*'IM CALIBRATION'!$Q$32+'IM CALIBRATION'!$Q$33)*ABS(B1237)*(1/'CCS figures 3b table 1 9a'!C1237+1/'IM CALIBRATION'!$D$5)^0.5</f>
        <v>9406.4956659855998</v>
      </c>
      <c r="G1237" t="s">
        <v>28</v>
      </c>
      <c r="H1237" s="56">
        <f>D1237-0.001*'IM CALIBRATION'!$D$4*A1237^0.5</f>
        <v>33.026414954500829</v>
      </c>
      <c r="I1237" s="56">
        <f>H1237^'IM CALIBRATION'!$Q$15*ABS(B1237)*(1/'CCS figures 3b table 1 9a'!C1237+1/'IM CALIBRATION'!$D$5)^0.5</f>
        <v>16.004547997686604</v>
      </c>
    </row>
    <row r="1238" spans="1:9">
      <c r="A1238" s="113">
        <v>8248</v>
      </c>
      <c r="B1238" s="67">
        <v>23</v>
      </c>
      <c r="C1238" s="67">
        <v>184000</v>
      </c>
      <c r="D1238" s="67">
        <v>33.351999999999997</v>
      </c>
      <c r="E1238" s="112">
        <f>I1238*'IM CALIBRATION'!$Q$17</f>
        <v>9063.0870185132771</v>
      </c>
      <c r="F1238" s="111">
        <f>(H1238*'IM CALIBRATION'!$Q$32+'IM CALIBRATION'!$Q$33)*ABS(B1238)*(1/'CCS figures 3b table 1 9a'!C1238+1/'IM CALIBRATION'!$D$5)^0.5</f>
        <v>9433.663884861282</v>
      </c>
      <c r="G1238" t="s">
        <v>28</v>
      </c>
      <c r="H1238" s="56">
        <f>D1238-0.001*'IM CALIBRATION'!$D$4*A1238^0.5</f>
        <v>33.209414954500829</v>
      </c>
      <c r="I1238" s="56">
        <f>H1238^'IM CALIBRATION'!$Q$15*ABS(B1238)*(1/'CCS figures 3b table 1 9a'!C1238+1/'IM CALIBRATION'!$D$5)^0.5</f>
        <v>16.037541269700373</v>
      </c>
    </row>
    <row r="1239" spans="1:9">
      <c r="A1239" s="113">
        <v>8248</v>
      </c>
      <c r="B1239" s="67">
        <v>23</v>
      </c>
      <c r="C1239" s="67">
        <v>184000</v>
      </c>
      <c r="D1239" s="67">
        <v>33.533999999999999</v>
      </c>
      <c r="E1239" s="112">
        <f>I1239*'IM CALIBRATION'!$Q$17</f>
        <v>9081.5663755743335</v>
      </c>
      <c r="F1239" s="111">
        <f>(H1239*'IM CALIBRATION'!$Q$32+'IM CALIBRATION'!$Q$33)*ABS(B1239)*(1/'CCS figures 3b table 1 9a'!C1239+1/'IM CALIBRATION'!$D$5)^0.5</f>
        <v>9460.6836435245259</v>
      </c>
      <c r="G1239" t="s">
        <v>28</v>
      </c>
      <c r="H1239" s="56">
        <f>D1239-0.001*'IM CALIBRATION'!$D$4*A1239^0.5</f>
        <v>33.391414954500831</v>
      </c>
      <c r="I1239" s="56">
        <f>H1239^'IM CALIBRATION'!$Q$15*ABS(B1239)*(1/'CCS figures 3b table 1 9a'!C1239+1/'IM CALIBRATION'!$D$5)^0.5</f>
        <v>16.070241325531111</v>
      </c>
    </row>
    <row r="1240" spans="1:9">
      <c r="A1240" s="113">
        <v>8248</v>
      </c>
      <c r="B1240" s="67">
        <v>23</v>
      </c>
      <c r="C1240" s="67">
        <v>184000</v>
      </c>
      <c r="D1240" s="67">
        <v>33.716000000000001</v>
      </c>
      <c r="E1240" s="112">
        <f>I1240*'IM CALIBRATION'!$Q$17</f>
        <v>9099.982656143442</v>
      </c>
      <c r="F1240" s="111">
        <f>(H1240*'IM CALIBRATION'!$Q$32+'IM CALIBRATION'!$Q$33)*ABS(B1240)*(1/'CCS figures 3b table 1 9a'!C1240+1/'IM CALIBRATION'!$D$5)^0.5</f>
        <v>9487.7034021877735</v>
      </c>
      <c r="G1240" t="s">
        <v>28</v>
      </c>
      <c r="H1240" s="56">
        <f>D1240-0.001*'IM CALIBRATION'!$D$4*A1240^0.5</f>
        <v>33.573414954500834</v>
      </c>
      <c r="I1240" s="56">
        <f>H1240^'IM CALIBRATION'!$Q$15*ABS(B1240)*(1/'CCS figures 3b table 1 9a'!C1240+1/'IM CALIBRATION'!$D$5)^0.5</f>
        <v>16.102829764664282</v>
      </c>
    </row>
    <row r="1241" spans="1:9">
      <c r="A1241" s="113">
        <v>8248</v>
      </c>
      <c r="B1241" s="67">
        <v>23</v>
      </c>
      <c r="C1241" s="67">
        <v>184000</v>
      </c>
      <c r="D1241" s="67">
        <v>33.898000000000003</v>
      </c>
      <c r="E1241" s="112">
        <f>I1241*'IM CALIBRATION'!$Q$17</f>
        <v>9118.3364157157084</v>
      </c>
      <c r="F1241" s="111">
        <f>(H1241*'IM CALIBRATION'!$Q$32+'IM CALIBRATION'!$Q$33)*ABS(B1241)*(1/'CCS figures 3b table 1 9a'!C1241+1/'IM CALIBRATION'!$D$5)^0.5</f>
        <v>9514.7231608510192</v>
      </c>
      <c r="G1241" t="s">
        <v>28</v>
      </c>
      <c r="H1241" s="56">
        <f>D1241-0.001*'IM CALIBRATION'!$D$4*A1241^0.5</f>
        <v>33.755414954500836</v>
      </c>
      <c r="I1241" s="56">
        <f>H1241^'IM CALIBRATION'!$Q$15*ABS(B1241)*(1/'CCS figures 3b table 1 9a'!C1241+1/'IM CALIBRATION'!$D$5)^0.5</f>
        <v>16.135307570073532</v>
      </c>
    </row>
    <row r="1242" spans="1:9">
      <c r="A1242" s="113">
        <v>8248</v>
      </c>
      <c r="B1242" s="67">
        <v>23</v>
      </c>
      <c r="C1242" s="67">
        <v>184000</v>
      </c>
      <c r="D1242" s="67">
        <v>34.081000000000003</v>
      </c>
      <c r="E1242" s="112">
        <f>I1242*'IM CALIBRATION'!$Q$17</f>
        <v>9136.728536058894</v>
      </c>
      <c r="F1242" s="111">
        <f>(H1242*'IM CALIBRATION'!$Q$32+'IM CALIBRATION'!$Q$33)*ABS(B1242)*(1/'CCS figures 3b table 1 9a'!C1242+1/'IM CALIBRATION'!$D$5)^0.5</f>
        <v>9541.8913797266996</v>
      </c>
      <c r="G1242" t="s">
        <v>28</v>
      </c>
      <c r="H1242" s="56">
        <f>D1242-0.001*'IM CALIBRATION'!$D$4*A1242^0.5</f>
        <v>33.938414954500836</v>
      </c>
      <c r="I1242" s="56">
        <f>H1242^'IM CALIBRATION'!$Q$15*ABS(B1242)*(1/'CCS figures 3b table 1 9a'!C1242+1/'IM CALIBRATION'!$D$5)^0.5</f>
        <v>16.167853256597187</v>
      </c>
    </row>
    <row r="1243" spans="1:9">
      <c r="A1243" s="113">
        <v>8248</v>
      </c>
      <c r="B1243" s="67">
        <v>23</v>
      </c>
      <c r="C1243" s="67">
        <v>184000</v>
      </c>
      <c r="D1243" s="67">
        <v>34.262999999999998</v>
      </c>
      <c r="E1243" s="112">
        <f>I1243*'IM CALIBRATION'!$Q$17</f>
        <v>9154.9585527832969</v>
      </c>
      <c r="F1243" s="111">
        <f>(H1243*'IM CALIBRATION'!$Q$32+'IM CALIBRATION'!$Q$33)*ABS(B1243)*(1/'CCS figures 3b table 1 9a'!C1243+1/'IM CALIBRATION'!$D$5)^0.5</f>
        <v>9568.9111383899472</v>
      </c>
      <c r="G1243" t="s">
        <v>28</v>
      </c>
      <c r="H1243" s="56">
        <f>D1243-0.001*'IM CALIBRATION'!$D$4*A1243^0.5</f>
        <v>34.120414954500831</v>
      </c>
      <c r="I1243" s="56">
        <f>H1243^'IM CALIBRATION'!$Q$15*ABS(B1243)*(1/'CCS figures 3b table 1 9a'!C1243+1/'IM CALIBRATION'!$D$5)^0.5</f>
        <v>16.200112093455726</v>
      </c>
    </row>
    <row r="1244" spans="1:9">
      <c r="A1244" s="113">
        <v>8248</v>
      </c>
      <c r="B1244" s="67">
        <v>23</v>
      </c>
      <c r="C1244" s="67">
        <v>184000</v>
      </c>
      <c r="D1244" s="67">
        <v>34.445</v>
      </c>
      <c r="E1244" s="112">
        <f>I1244*'IM CALIBRATION'!$Q$17</f>
        <v>9173.1276713723546</v>
      </c>
      <c r="F1244" s="111">
        <f>(H1244*'IM CALIBRATION'!$Q$32+'IM CALIBRATION'!$Q$33)*ABS(B1244)*(1/'CCS figures 3b table 1 9a'!C1244+1/'IM CALIBRATION'!$D$5)^0.5</f>
        <v>9595.9308970531893</v>
      </c>
      <c r="G1244" t="s">
        <v>28</v>
      </c>
      <c r="H1244" s="56">
        <f>D1244-0.001*'IM CALIBRATION'!$D$4*A1244^0.5</f>
        <v>34.302414954500833</v>
      </c>
      <c r="I1244" s="56">
        <f>H1244^'IM CALIBRATION'!$Q$15*ABS(B1244)*(1/'CCS figures 3b table 1 9a'!C1244+1/'IM CALIBRATION'!$D$5)^0.5</f>
        <v>16.232263168316958</v>
      </c>
    </row>
    <row r="1245" spans="1:9">
      <c r="A1245" s="113">
        <v>8248</v>
      </c>
      <c r="B1245" s="67">
        <v>23</v>
      </c>
      <c r="C1245" s="67">
        <v>184000</v>
      </c>
      <c r="D1245" s="67">
        <v>34.627000000000002</v>
      </c>
      <c r="E1245" s="112">
        <f>I1245*'IM CALIBRATION'!$Q$17</f>
        <v>9191.2364167580345</v>
      </c>
      <c r="F1245" s="111">
        <f>(H1245*'IM CALIBRATION'!$Q$32+'IM CALIBRATION'!$Q$33)*ABS(B1245)*(1/'CCS figures 3b table 1 9a'!C1245+1/'IM CALIBRATION'!$D$5)^0.5</f>
        <v>9622.9506557164386</v>
      </c>
      <c r="G1245" t="s">
        <v>28</v>
      </c>
      <c r="H1245" s="56">
        <f>D1245-0.001*'IM CALIBRATION'!$D$4*A1245^0.5</f>
        <v>34.484414954500835</v>
      </c>
      <c r="I1245" s="56">
        <f>H1245^'IM CALIBRATION'!$Q$15*ABS(B1245)*(1/'CCS figures 3b table 1 9a'!C1245+1/'IM CALIBRATION'!$D$5)^0.5</f>
        <v>16.26430741007168</v>
      </c>
    </row>
    <row r="1246" spans="1:9">
      <c r="A1246" s="113">
        <v>8248</v>
      </c>
      <c r="B1246" s="67">
        <v>23</v>
      </c>
      <c r="C1246" s="67">
        <v>184000</v>
      </c>
      <c r="D1246" s="67">
        <v>34.81</v>
      </c>
      <c r="E1246" s="112">
        <f>I1246*'IM CALIBRATION'!$Q$17</f>
        <v>9209.3843119340399</v>
      </c>
      <c r="F1246" s="111">
        <f>(H1246*'IM CALIBRATION'!$Q$32+'IM CALIBRATION'!$Q$33)*ABS(B1246)*(1/'CCS figures 3b table 1 9a'!C1246+1/'IM CALIBRATION'!$D$5)^0.5</f>
        <v>9650.1188745921172</v>
      </c>
      <c r="G1246" t="s">
        <v>28</v>
      </c>
      <c r="H1246" s="56">
        <f>D1246-0.001*'IM CALIBRATION'!$D$4*A1246^0.5</f>
        <v>34.667414954500835</v>
      </c>
      <c r="I1246" s="56">
        <f>H1246^'IM CALIBRATION'!$Q$15*ABS(B1246)*(1/'CCS figures 3b table 1 9a'!C1246+1/'IM CALIBRATION'!$D$5)^0.5</f>
        <v>16.296420929146237</v>
      </c>
    </row>
    <row r="1247" spans="1:9">
      <c r="A1247" s="113">
        <v>8248</v>
      </c>
      <c r="B1247" s="67">
        <v>23</v>
      </c>
      <c r="C1247" s="67">
        <v>184000</v>
      </c>
      <c r="D1247" s="67">
        <v>34.991999999999997</v>
      </c>
      <c r="E1247" s="112">
        <f>I1247*'IM CALIBRATION'!$Q$17</f>
        <v>9227.3735321052663</v>
      </c>
      <c r="F1247" s="111">
        <f>(H1247*'IM CALIBRATION'!$Q$32+'IM CALIBRATION'!$Q$33)*ABS(B1247)*(1/'CCS figures 3b table 1 9a'!C1247+1/'IM CALIBRATION'!$D$5)^0.5</f>
        <v>9677.1386332553629</v>
      </c>
      <c r="G1247" t="s">
        <v>28</v>
      </c>
      <c r="H1247" s="56">
        <f>D1247-0.001*'IM CALIBRATION'!$D$4*A1247^0.5</f>
        <v>34.84941495450083</v>
      </c>
      <c r="I1247" s="56">
        <f>H1247^'IM CALIBRATION'!$Q$15*ABS(B1247)*(1/'CCS figures 3b table 1 9a'!C1247+1/'IM CALIBRATION'!$D$5)^0.5</f>
        <v>16.328253665642801</v>
      </c>
    </row>
    <row r="1248" spans="1:9">
      <c r="A1248" s="113">
        <v>8248</v>
      </c>
      <c r="B1248" s="67">
        <v>23</v>
      </c>
      <c r="C1248" s="67">
        <v>184000</v>
      </c>
      <c r="D1248" s="67">
        <v>35.173999999999999</v>
      </c>
      <c r="E1248" s="112">
        <f>I1248*'IM CALIBRATION'!$Q$17</f>
        <v>9245.3039135645249</v>
      </c>
      <c r="F1248" s="111">
        <f>(H1248*'IM CALIBRATION'!$Q$32+'IM CALIBRATION'!$Q$33)*ABS(B1248)*(1/'CCS figures 3b table 1 9a'!C1248+1/'IM CALIBRATION'!$D$5)^0.5</f>
        <v>9704.1583919186105</v>
      </c>
      <c r="G1248" t="s">
        <v>28</v>
      </c>
      <c r="H1248" s="56">
        <f>D1248-0.001*'IM CALIBRATION'!$D$4*A1248^0.5</f>
        <v>35.031414954500832</v>
      </c>
      <c r="I1248" s="56">
        <f>H1248^'IM CALIBRATION'!$Q$15*ABS(B1248)*(1/'CCS figures 3b table 1 9a'!C1248+1/'IM CALIBRATION'!$D$5)^0.5</f>
        <v>16.359982284384621</v>
      </c>
    </row>
    <row r="1249" spans="1:9">
      <c r="A1249" s="113">
        <v>8248</v>
      </c>
      <c r="B1249" s="67">
        <v>23</v>
      </c>
      <c r="C1249" s="67">
        <v>184000</v>
      </c>
      <c r="D1249" s="67">
        <v>35.356000000000002</v>
      </c>
      <c r="E1249" s="112">
        <f>I1249*'IM CALIBRATION'!$Q$17</f>
        <v>9263.1759529545343</v>
      </c>
      <c r="F1249" s="111">
        <f>(H1249*'IM CALIBRATION'!$Q$32+'IM CALIBRATION'!$Q$33)*ABS(B1249)*(1/'CCS figures 3b table 1 9a'!C1249+1/'IM CALIBRATION'!$D$5)^0.5</f>
        <v>9731.1781505818544</v>
      </c>
      <c r="G1249" t="s">
        <v>28</v>
      </c>
      <c r="H1249" s="56">
        <f>D1249-0.001*'IM CALIBRATION'!$D$4*A1249^0.5</f>
        <v>35.213414954500834</v>
      </c>
      <c r="I1249" s="56">
        <f>H1249^'IM CALIBRATION'!$Q$15*ABS(B1249)*(1/'CCS figures 3b table 1 9a'!C1249+1/'IM CALIBRATION'!$D$5)^0.5</f>
        <v>16.391607664203384</v>
      </c>
    </row>
    <row r="1250" spans="1:9">
      <c r="A1250" s="113">
        <v>8248</v>
      </c>
      <c r="B1250" s="67">
        <v>23</v>
      </c>
      <c r="C1250" s="67">
        <v>184000</v>
      </c>
      <c r="D1250" s="67">
        <v>35.539000000000001</v>
      </c>
      <c r="E1250" s="112">
        <f>I1250*'IM CALIBRATION'!$Q$17</f>
        <v>9281.0878614221456</v>
      </c>
      <c r="F1250" s="111">
        <f>(H1250*'IM CALIBRATION'!$Q$32+'IM CALIBRATION'!$Q$33)*ABS(B1250)*(1/'CCS figures 3b table 1 9a'!C1250+1/'IM CALIBRATION'!$D$5)^0.5</f>
        <v>9758.3463694575385</v>
      </c>
      <c r="G1250" t="s">
        <v>28</v>
      </c>
      <c r="H1250" s="56">
        <f>D1250-0.001*'IM CALIBRATION'!$D$4*A1250^0.5</f>
        <v>35.396414954500834</v>
      </c>
      <c r="I1250" s="56">
        <f>H1250^'IM CALIBRATION'!$Q$15*ABS(B1250)*(1/'CCS figures 3b table 1 9a'!C1250+1/'IM CALIBRATION'!$D$5)^0.5</f>
        <v>16.423303594153257</v>
      </c>
    </row>
    <row r="1251" spans="1:9">
      <c r="A1251" s="113">
        <v>8248</v>
      </c>
      <c r="B1251" s="67">
        <v>23</v>
      </c>
      <c r="C1251" s="67">
        <v>184000</v>
      </c>
      <c r="D1251" s="67">
        <v>35.720999999999997</v>
      </c>
      <c r="E1251" s="112">
        <f>I1251*'IM CALIBRATION'!$Q$17</f>
        <v>9298.8443659039604</v>
      </c>
      <c r="F1251" s="111">
        <f>(H1251*'IM CALIBRATION'!$Q$32+'IM CALIBRATION'!$Q$33)*ABS(B1251)*(1/'CCS figures 3b table 1 9a'!C1251+1/'IM CALIBRATION'!$D$5)^0.5</f>
        <v>9785.3661281207824</v>
      </c>
      <c r="G1251" t="s">
        <v>28</v>
      </c>
      <c r="H1251" s="56">
        <f>D1251-0.001*'IM CALIBRATION'!$D$4*A1251^0.5</f>
        <v>35.578414954500829</v>
      </c>
      <c r="I1251" s="56">
        <f>H1251^'IM CALIBRATION'!$Q$15*ABS(B1251)*(1/'CCS figures 3b table 1 9a'!C1251+1/'IM CALIBRATION'!$D$5)^0.5</f>
        <v>16.454724529740769</v>
      </c>
    </row>
    <row r="1252" spans="1:9">
      <c r="A1252" s="113">
        <v>8248</v>
      </c>
      <c r="B1252" s="67">
        <v>23</v>
      </c>
      <c r="C1252" s="67">
        <v>184000</v>
      </c>
      <c r="D1252" s="67">
        <v>35.902999999999999</v>
      </c>
      <c r="E1252" s="112">
        <f>I1252*'IM CALIBRATION'!$Q$17</f>
        <v>9316.5439809463296</v>
      </c>
      <c r="F1252" s="111">
        <f>(H1252*'IM CALIBRATION'!$Q$32+'IM CALIBRATION'!$Q$33)*ABS(B1252)*(1/'CCS figures 3b table 1 9a'!C1252+1/'IM CALIBRATION'!$D$5)^0.5</f>
        <v>9812.3858867840263</v>
      </c>
      <c r="G1252" t="s">
        <v>28</v>
      </c>
      <c r="H1252" s="56">
        <f>D1252-0.001*'IM CALIBRATION'!$D$4*A1252^0.5</f>
        <v>35.760414954500831</v>
      </c>
      <c r="I1252" s="56">
        <f>H1252^'IM CALIBRATION'!$Q$15*ABS(B1252)*(1/'CCS figures 3b table 1 9a'!C1252+1/'IM CALIBRATION'!$D$5)^0.5</f>
        <v>16.486044796899186</v>
      </c>
    </row>
    <row r="1253" spans="1:9">
      <c r="A1253" s="113">
        <v>8248</v>
      </c>
      <c r="B1253" s="67">
        <v>23</v>
      </c>
      <c r="C1253" s="67">
        <v>184000</v>
      </c>
      <c r="D1253" s="67">
        <v>36.085000000000001</v>
      </c>
      <c r="E1253" s="112">
        <f>I1253*'IM CALIBRATION'!$Q$17</f>
        <v>9334.1871769651116</v>
      </c>
      <c r="F1253" s="111">
        <f>(H1253*'IM CALIBRATION'!$Q$32+'IM CALIBRATION'!$Q$33)*ABS(B1253)*(1/'CCS figures 3b table 1 9a'!C1253+1/'IM CALIBRATION'!$D$5)^0.5</f>
        <v>9839.4056454472739</v>
      </c>
      <c r="G1253" t="s">
        <v>28</v>
      </c>
      <c r="H1253" s="56">
        <f>D1253-0.001*'IM CALIBRATION'!$D$4*A1253^0.5</f>
        <v>35.942414954500833</v>
      </c>
      <c r="I1253" s="56">
        <f>H1253^'IM CALIBRATION'!$Q$15*ABS(B1253)*(1/'CCS figures 3b table 1 9a'!C1253+1/'IM CALIBRATION'!$D$5)^0.5</f>
        <v>16.517265228050583</v>
      </c>
    </row>
    <row r="1254" spans="1:9">
      <c r="A1254" s="113">
        <v>8248</v>
      </c>
      <c r="B1254" s="67">
        <v>23</v>
      </c>
      <c r="C1254" s="67">
        <v>184000</v>
      </c>
      <c r="D1254" s="67">
        <v>36.268000000000001</v>
      </c>
      <c r="E1254" s="112">
        <f>I1254*'IM CALIBRATION'!$Q$17</f>
        <v>9351.8708976027501</v>
      </c>
      <c r="F1254" s="111">
        <f>(H1254*'IM CALIBRATION'!$Q$32+'IM CALIBRATION'!$Q$33)*ABS(B1254)*(1/'CCS figures 3b table 1 9a'!C1254+1/'IM CALIBRATION'!$D$5)^0.5</f>
        <v>9866.5738643229543</v>
      </c>
      <c r="G1254" t="s">
        <v>28</v>
      </c>
      <c r="H1254" s="56">
        <f>D1254-0.001*'IM CALIBRATION'!$D$4*A1254^0.5</f>
        <v>36.125414954500833</v>
      </c>
      <c r="I1254" s="56">
        <f>H1254^'IM CALIBRATION'!$Q$15*ABS(B1254)*(1/'CCS figures 3b table 1 9a'!C1254+1/'IM CALIBRATION'!$D$5)^0.5</f>
        <v>16.548557369342912</v>
      </c>
    </row>
    <row r="1255" spans="1:9">
      <c r="A1255" s="113">
        <v>8600</v>
      </c>
      <c r="B1255" s="67">
        <v>22</v>
      </c>
      <c r="C1255" s="67">
        <v>184000</v>
      </c>
      <c r="D1255" s="67">
        <v>1.0940000000000001</v>
      </c>
      <c r="E1255" s="112">
        <f>I1255*'IM CALIBRATION'!$Q$17</f>
        <v>2303.7789613716573</v>
      </c>
      <c r="F1255" s="111">
        <f>(H1255*'IM CALIBRATION'!$Q$32+'IM CALIBRATION'!$Q$33)*ABS(B1255)*(1/'CCS figures 3b table 1 9a'!C1255+1/'IM CALIBRATION'!$D$5)^0.5</f>
        <v>4442.2661831813302</v>
      </c>
      <c r="G1255" t="s">
        <v>28</v>
      </c>
      <c r="H1255" s="56">
        <f>D1255-0.001*'IM CALIBRATION'!$D$4*A1255^0.5</f>
        <v>0.9484041896207176</v>
      </c>
      <c r="I1255" s="56">
        <f>H1255^'IM CALIBRATION'!$Q$15*ABS(B1255)*(1/'CCS figures 3b table 1 9a'!C1255+1/'IM CALIBRATION'!$D$5)^0.5</f>
        <v>4.0766407840720751</v>
      </c>
    </row>
    <row r="1256" spans="1:9">
      <c r="A1256" s="113">
        <v>8600</v>
      </c>
      <c r="B1256" s="67">
        <v>22</v>
      </c>
      <c r="C1256" s="67">
        <v>184000</v>
      </c>
      <c r="D1256" s="67">
        <v>1.276</v>
      </c>
      <c r="E1256" s="112">
        <f>I1256*'IM CALIBRATION'!$Q$17</f>
        <v>2459.5443434070357</v>
      </c>
      <c r="F1256" s="111">
        <f>(H1256*'IM CALIBRATION'!$Q$32+'IM CALIBRATION'!$Q$33)*ABS(B1256)*(1/'CCS figures 3b table 1 9a'!C1256+1/'IM CALIBRATION'!$D$5)^0.5</f>
        <v>4468.1111697287824</v>
      </c>
      <c r="G1256" t="s">
        <v>28</v>
      </c>
      <c r="H1256" s="56">
        <f>D1256-0.001*'IM CALIBRATION'!$D$4*A1256^0.5</f>
        <v>1.1304041896207175</v>
      </c>
      <c r="I1256" s="56">
        <f>H1256^'IM CALIBRATION'!$Q$15*ABS(B1256)*(1/'CCS figures 3b table 1 9a'!C1256+1/'IM CALIBRATION'!$D$5)^0.5</f>
        <v>4.3522746533795358</v>
      </c>
    </row>
    <row r="1257" spans="1:9">
      <c r="A1257" s="113">
        <v>8600</v>
      </c>
      <c r="B1257" s="67">
        <v>22</v>
      </c>
      <c r="C1257" s="67">
        <v>184000</v>
      </c>
      <c r="D1257" s="67">
        <v>1.458</v>
      </c>
      <c r="E1257" s="112">
        <f>I1257*'IM CALIBRATION'!$Q$17</f>
        <v>2600.2640989702631</v>
      </c>
      <c r="F1257" s="111">
        <f>(H1257*'IM CALIBRATION'!$Q$32+'IM CALIBRATION'!$Q$33)*ABS(B1257)*(1/'CCS figures 3b table 1 9a'!C1257+1/'IM CALIBRATION'!$D$5)^0.5</f>
        <v>4493.9561562762356</v>
      </c>
      <c r="G1257" t="s">
        <v>28</v>
      </c>
      <c r="H1257" s="56">
        <f>D1257-0.001*'IM CALIBRATION'!$D$4*A1257^0.5</f>
        <v>1.3124041896207175</v>
      </c>
      <c r="I1257" s="56">
        <f>H1257^'IM CALIBRATION'!$Q$15*ABS(B1257)*(1/'CCS figures 3b table 1 9a'!C1257+1/'IM CALIBRATION'!$D$5)^0.5</f>
        <v>4.6012846080117065</v>
      </c>
    </row>
    <row r="1258" spans="1:9">
      <c r="A1258" s="113">
        <v>8600</v>
      </c>
      <c r="B1258" s="67">
        <v>22</v>
      </c>
      <c r="C1258" s="67">
        <v>184000</v>
      </c>
      <c r="D1258" s="67">
        <v>1.64</v>
      </c>
      <c r="E1258" s="112">
        <f>I1258*'IM CALIBRATION'!$Q$17</f>
        <v>2729.2118111872651</v>
      </c>
      <c r="F1258" s="111">
        <f>(H1258*'IM CALIBRATION'!$Q$32+'IM CALIBRATION'!$Q$33)*ABS(B1258)*(1/'CCS figures 3b table 1 9a'!C1258+1/'IM CALIBRATION'!$D$5)^0.5</f>
        <v>4519.8011428236869</v>
      </c>
      <c r="G1258" t="s">
        <v>28</v>
      </c>
      <c r="H1258" s="56">
        <f>D1258-0.001*'IM CALIBRATION'!$D$4*A1258^0.5</f>
        <v>1.4944041896207174</v>
      </c>
      <c r="I1258" s="56">
        <f>H1258^'IM CALIBRATION'!$Q$15*ABS(B1258)*(1/'CCS figures 3b table 1 9a'!C1258+1/'IM CALIBRATION'!$D$5)^0.5</f>
        <v>4.8294634009648449</v>
      </c>
    </row>
    <row r="1259" spans="1:9">
      <c r="A1259" s="113">
        <v>8600</v>
      </c>
      <c r="B1259" s="67">
        <v>22</v>
      </c>
      <c r="C1259" s="67">
        <v>184000</v>
      </c>
      <c r="D1259" s="67">
        <v>1.8220000000000001</v>
      </c>
      <c r="E1259" s="112">
        <f>I1259*'IM CALIBRATION'!$Q$17</f>
        <v>2848.6451312270683</v>
      </c>
      <c r="F1259" s="111">
        <f>(H1259*'IM CALIBRATION'!$Q$32+'IM CALIBRATION'!$Q$33)*ABS(B1259)*(1/'CCS figures 3b table 1 9a'!C1259+1/'IM CALIBRATION'!$D$5)^0.5</f>
        <v>4545.64612937114</v>
      </c>
      <c r="G1259" t="s">
        <v>28</v>
      </c>
      <c r="H1259" s="56">
        <f>D1259-0.001*'IM CALIBRATION'!$D$4*A1259^0.5</f>
        <v>1.6764041896207176</v>
      </c>
      <c r="I1259" s="56">
        <f>H1259^'IM CALIBRATION'!$Q$15*ABS(B1259)*(1/'CCS figures 3b table 1 9a'!C1259+1/'IM CALIBRATION'!$D$5)^0.5</f>
        <v>5.0408060478138745</v>
      </c>
    </row>
    <row r="1260" spans="1:9">
      <c r="A1260" s="113">
        <v>8600</v>
      </c>
      <c r="B1260" s="67">
        <v>22</v>
      </c>
      <c r="C1260" s="67">
        <v>184000</v>
      </c>
      <c r="D1260" s="67">
        <v>2.0049999999999999</v>
      </c>
      <c r="E1260" s="112">
        <f>I1260*'IM CALIBRATION'!$Q$17</f>
        <v>2960.7891181788582</v>
      </c>
      <c r="F1260" s="111">
        <f>(H1260*'IM CALIBRATION'!$Q$32+'IM CALIBRATION'!$Q$33)*ABS(B1260)*(1/'CCS figures 3b table 1 9a'!C1260+1/'IM CALIBRATION'!$D$5)^0.5</f>
        <v>4571.6331213391823</v>
      </c>
      <c r="G1260" t="s">
        <v>28</v>
      </c>
      <c r="H1260" s="56">
        <f>D1260-0.001*'IM CALIBRATION'!$D$4*A1260^0.5</f>
        <v>1.8594041896207174</v>
      </c>
      <c r="I1260" s="56">
        <f>H1260^'IM CALIBRATION'!$Q$15*ABS(B1260)*(1/'CCS figures 3b table 1 9a'!C1260+1/'IM CALIBRATION'!$D$5)^0.5</f>
        <v>5.2392498909783747</v>
      </c>
    </row>
    <row r="1261" spans="1:9">
      <c r="A1261" s="113">
        <v>8600</v>
      </c>
      <c r="B1261" s="67">
        <v>22</v>
      </c>
      <c r="C1261" s="67">
        <v>184000</v>
      </c>
      <c r="D1261" s="67">
        <v>2.1869999999999998</v>
      </c>
      <c r="E1261" s="112">
        <f>I1261*'IM CALIBRATION'!$Q$17</f>
        <v>3065.6453663309758</v>
      </c>
      <c r="F1261" s="111">
        <f>(H1261*'IM CALIBRATION'!$Q$32+'IM CALIBRATION'!$Q$33)*ABS(B1261)*(1/'CCS figures 3b table 1 9a'!C1261+1/'IM CALIBRATION'!$D$5)^0.5</f>
        <v>4597.4781078866354</v>
      </c>
      <c r="G1261" t="s">
        <v>28</v>
      </c>
      <c r="H1261" s="56">
        <f>D1261-0.001*'IM CALIBRATION'!$D$4*A1261^0.5</f>
        <v>2.0414041896207173</v>
      </c>
      <c r="I1261" s="56">
        <f>H1261^'IM CALIBRATION'!$Q$15*ABS(B1261)*(1/'CCS figures 3b table 1 9a'!C1261+1/'IM CALIBRATION'!$D$5)^0.5</f>
        <v>5.4247977516234762</v>
      </c>
    </row>
    <row r="1262" spans="1:9">
      <c r="A1262" s="113">
        <v>8600</v>
      </c>
      <c r="B1262" s="67">
        <v>22</v>
      </c>
      <c r="C1262" s="67">
        <v>184000</v>
      </c>
      <c r="D1262" s="67">
        <v>2.3690000000000002</v>
      </c>
      <c r="E1262" s="112">
        <f>I1262*'IM CALIBRATION'!$Q$17</f>
        <v>3164.7885467182195</v>
      </c>
      <c r="F1262" s="111">
        <f>(H1262*'IM CALIBRATION'!$Q$32+'IM CALIBRATION'!$Q$33)*ABS(B1262)*(1/'CCS figures 3b table 1 9a'!C1262+1/'IM CALIBRATION'!$D$5)^0.5</f>
        <v>4623.3230944340867</v>
      </c>
      <c r="G1262" t="s">
        <v>28</v>
      </c>
      <c r="H1262" s="56">
        <f>D1262-0.001*'IM CALIBRATION'!$D$4*A1262^0.5</f>
        <v>2.2234041896207177</v>
      </c>
      <c r="I1262" s="56">
        <f>H1262^'IM CALIBRATION'!$Q$15*ABS(B1262)*(1/'CCS figures 3b table 1 9a'!C1262+1/'IM CALIBRATION'!$D$5)^0.5</f>
        <v>5.6002360811707748</v>
      </c>
    </row>
    <row r="1263" spans="1:9">
      <c r="A1263" s="113">
        <v>8600</v>
      </c>
      <c r="B1263" s="67">
        <v>22</v>
      </c>
      <c r="C1263" s="67">
        <v>184000</v>
      </c>
      <c r="D1263" s="67">
        <v>2.552</v>
      </c>
      <c r="E1263" s="112">
        <f>I1263*'IM CALIBRATION'!$Q$17</f>
        <v>3259.4670241540289</v>
      </c>
      <c r="F1263" s="111">
        <f>(H1263*'IM CALIBRATION'!$Q$32+'IM CALIBRATION'!$Q$33)*ABS(B1263)*(1/'CCS figures 3b table 1 9a'!C1263+1/'IM CALIBRATION'!$D$5)^0.5</f>
        <v>4649.3100864021299</v>
      </c>
      <c r="G1263" t="s">
        <v>28</v>
      </c>
      <c r="H1263" s="56">
        <f>D1263-0.001*'IM CALIBRATION'!$D$4*A1263^0.5</f>
        <v>2.4064041896207176</v>
      </c>
      <c r="I1263" s="56">
        <f>H1263^'IM CALIBRATION'!$Q$15*ABS(B1263)*(1/'CCS figures 3b table 1 9a'!C1263+1/'IM CALIBRATION'!$D$5)^0.5</f>
        <v>5.7677739174651315</v>
      </c>
    </row>
    <row r="1264" spans="1:9">
      <c r="A1264" s="113">
        <v>8600</v>
      </c>
      <c r="B1264" s="67">
        <v>22</v>
      </c>
      <c r="C1264" s="67">
        <v>184000</v>
      </c>
      <c r="D1264" s="67">
        <v>2.734</v>
      </c>
      <c r="E1264" s="112">
        <f>I1264*'IM CALIBRATION'!$Q$17</f>
        <v>3349.2472372038678</v>
      </c>
      <c r="F1264" s="111">
        <f>(H1264*'IM CALIBRATION'!$Q$32+'IM CALIBRATION'!$Q$33)*ABS(B1264)*(1/'CCS figures 3b table 1 9a'!C1264+1/'IM CALIBRATION'!$D$5)^0.5</f>
        <v>4675.155072949583</v>
      </c>
      <c r="G1264" t="s">
        <v>28</v>
      </c>
      <c r="H1264" s="56">
        <f>D1264-0.001*'IM CALIBRATION'!$D$4*A1264^0.5</f>
        <v>2.5884041896207175</v>
      </c>
      <c r="I1264" s="56">
        <f>H1264^'IM CALIBRATION'!$Q$15*ABS(B1264)*(1/'CCS figures 3b table 1 9a'!C1264+1/'IM CALIBRATION'!$D$5)^0.5</f>
        <v>5.9266440539923515</v>
      </c>
    </row>
    <row r="1265" spans="1:9">
      <c r="A1265" s="113">
        <v>8600</v>
      </c>
      <c r="B1265" s="67">
        <v>22</v>
      </c>
      <c r="C1265" s="67">
        <v>184000</v>
      </c>
      <c r="D1265" s="67">
        <v>2.9159999999999999</v>
      </c>
      <c r="E1265" s="112">
        <f>I1265*'IM CALIBRATION'!$Q$17</f>
        <v>3435.1493298441969</v>
      </c>
      <c r="F1265" s="111">
        <f>(H1265*'IM CALIBRATION'!$Q$32+'IM CALIBRATION'!$Q$33)*ABS(B1265)*(1/'CCS figures 3b table 1 9a'!C1265+1/'IM CALIBRATION'!$D$5)^0.5</f>
        <v>4701.0000594970352</v>
      </c>
      <c r="G1265" t="s">
        <v>28</v>
      </c>
      <c r="H1265" s="56">
        <f>D1265-0.001*'IM CALIBRATION'!$D$4*A1265^0.5</f>
        <v>2.7704041896207174</v>
      </c>
      <c r="I1265" s="56">
        <f>H1265^'IM CALIBRATION'!$Q$15*ABS(B1265)*(1/'CCS figures 3b table 1 9a'!C1265+1/'IM CALIBRATION'!$D$5)^0.5</f>
        <v>6.0786516815323655</v>
      </c>
    </row>
    <row r="1266" spans="1:9">
      <c r="A1266" s="113">
        <v>8600</v>
      </c>
      <c r="B1266" s="67">
        <v>22</v>
      </c>
      <c r="C1266" s="67">
        <v>184000</v>
      </c>
      <c r="D1266" s="67">
        <v>3.0979999999999999</v>
      </c>
      <c r="E1266" s="112">
        <f>I1266*'IM CALIBRATION'!$Q$17</f>
        <v>3517.580059214933</v>
      </c>
      <c r="F1266" s="111">
        <f>(H1266*'IM CALIBRATION'!$Q$32+'IM CALIBRATION'!$Q$33)*ABS(B1266)*(1/'CCS figures 3b table 1 9a'!C1266+1/'IM CALIBRATION'!$D$5)^0.5</f>
        <v>4726.8450460444883</v>
      </c>
      <c r="G1266" t="s">
        <v>28</v>
      </c>
      <c r="H1266" s="56">
        <f>D1266-0.001*'IM CALIBRATION'!$D$4*A1266^0.5</f>
        <v>2.9524041896207174</v>
      </c>
      <c r="I1266" s="56">
        <f>H1266^'IM CALIBRATION'!$Q$15*ABS(B1266)*(1/'CCS figures 3b table 1 9a'!C1266+1/'IM CALIBRATION'!$D$5)^0.5</f>
        <v>6.224516575191033</v>
      </c>
    </row>
    <row r="1267" spans="1:9">
      <c r="A1267" s="113">
        <v>8600</v>
      </c>
      <c r="B1267" s="67">
        <v>22</v>
      </c>
      <c r="C1267" s="67">
        <v>184000</v>
      </c>
      <c r="D1267" s="67">
        <v>3.28</v>
      </c>
      <c r="E1267" s="112">
        <f>I1267*'IM CALIBRATION'!$Q$17</f>
        <v>3596.8814465332107</v>
      </c>
      <c r="F1267" s="111">
        <f>(H1267*'IM CALIBRATION'!$Q$32+'IM CALIBRATION'!$Q$33)*ABS(B1267)*(1/'CCS figures 3b table 1 9a'!C1267+1/'IM CALIBRATION'!$D$5)^0.5</f>
        <v>4752.6900325919405</v>
      </c>
      <c r="G1267" t="s">
        <v>28</v>
      </c>
      <c r="H1267" s="56">
        <f>D1267-0.001*'IM CALIBRATION'!$D$4*A1267^0.5</f>
        <v>3.1344041896207173</v>
      </c>
      <c r="I1267" s="56">
        <f>H1267^'IM CALIBRATION'!$Q$15*ABS(B1267)*(1/'CCS figures 3b table 1 9a'!C1267+1/'IM CALIBRATION'!$D$5)^0.5</f>
        <v>6.3648439569389348</v>
      </c>
    </row>
    <row r="1268" spans="1:9">
      <c r="A1268" s="113">
        <v>8600</v>
      </c>
      <c r="B1268" s="67">
        <v>22</v>
      </c>
      <c r="C1268" s="67">
        <v>184000</v>
      </c>
      <c r="D1268" s="67">
        <v>3.4630000000000001</v>
      </c>
      <c r="E1268" s="112">
        <f>I1268*'IM CALIBRATION'!$Q$17</f>
        <v>3673.7569548352335</v>
      </c>
      <c r="F1268" s="111">
        <f>(H1268*'IM CALIBRATION'!$Q$32+'IM CALIBRATION'!$Q$33)*ABS(B1268)*(1/'CCS figures 3b table 1 9a'!C1268+1/'IM CALIBRATION'!$D$5)^0.5</f>
        <v>4778.6770245599837</v>
      </c>
      <c r="G1268" t="s">
        <v>28</v>
      </c>
      <c r="H1268" s="56">
        <f>D1268-0.001*'IM CALIBRATION'!$D$4*A1268^0.5</f>
        <v>3.3174041896207176</v>
      </c>
      <c r="I1268" s="56">
        <f>H1268^'IM CALIBRATION'!$Q$15*ABS(B1268)*(1/'CCS figures 3b table 1 9a'!C1268+1/'IM CALIBRATION'!$D$5)^0.5</f>
        <v>6.500878636348328</v>
      </c>
    </row>
    <row r="1269" spans="1:9">
      <c r="A1269" s="113">
        <v>8600</v>
      </c>
      <c r="B1269" s="67">
        <v>22</v>
      </c>
      <c r="C1269" s="67">
        <v>184000</v>
      </c>
      <c r="D1269" s="67">
        <v>3.645</v>
      </c>
      <c r="E1269" s="112">
        <f>I1269*'IM CALIBRATION'!$Q$17</f>
        <v>3747.6169029756129</v>
      </c>
      <c r="F1269" s="111">
        <f>(H1269*'IM CALIBRATION'!$Q$32+'IM CALIBRATION'!$Q$33)*ABS(B1269)*(1/'CCS figures 3b table 1 9a'!C1269+1/'IM CALIBRATION'!$D$5)^0.5</f>
        <v>4804.522011107435</v>
      </c>
      <c r="G1269" t="s">
        <v>28</v>
      </c>
      <c r="H1269" s="56">
        <f>D1269-0.001*'IM CALIBRATION'!$D$4*A1269^0.5</f>
        <v>3.4994041896207175</v>
      </c>
      <c r="I1269" s="56">
        <f>H1269^'IM CALIBRATION'!$Q$15*ABS(B1269)*(1/'CCS figures 3b table 1 9a'!C1269+1/'IM CALIBRATION'!$D$5)^0.5</f>
        <v>6.6315771460348847</v>
      </c>
    </row>
    <row r="1270" spans="1:9">
      <c r="A1270" s="113">
        <v>8600</v>
      </c>
      <c r="B1270" s="67">
        <v>22</v>
      </c>
      <c r="C1270" s="67">
        <v>184000</v>
      </c>
      <c r="D1270" s="67">
        <v>3.827</v>
      </c>
      <c r="E1270" s="112">
        <f>I1270*'IM CALIBRATION'!$Q$17</f>
        <v>3819.1046157944857</v>
      </c>
      <c r="F1270" s="111">
        <f>(H1270*'IM CALIBRATION'!$Q$32+'IM CALIBRATION'!$Q$33)*ABS(B1270)*(1/'CCS figures 3b table 1 9a'!C1270+1/'IM CALIBRATION'!$D$5)^0.5</f>
        <v>4830.3669976548881</v>
      </c>
      <c r="G1270" t="s">
        <v>28</v>
      </c>
      <c r="H1270" s="56">
        <f>D1270-0.001*'IM CALIBRATION'!$D$4*A1270^0.5</f>
        <v>3.6814041896207175</v>
      </c>
      <c r="I1270" s="56">
        <f>H1270^'IM CALIBRATION'!$Q$15*ABS(B1270)*(1/'CCS figures 3b table 1 9a'!C1270+1/'IM CALIBRATION'!$D$5)^0.5</f>
        <v>6.7580778783203872</v>
      </c>
    </row>
    <row r="1271" spans="1:9">
      <c r="A1271" s="113">
        <v>8600</v>
      </c>
      <c r="B1271" s="67">
        <v>22</v>
      </c>
      <c r="C1271" s="67">
        <v>184000</v>
      </c>
      <c r="D1271" s="67">
        <v>4.01</v>
      </c>
      <c r="E1271" s="112">
        <f>I1271*'IM CALIBRATION'!$Q$17</f>
        <v>3888.7832359954114</v>
      </c>
      <c r="F1271" s="111">
        <f>(H1271*'IM CALIBRATION'!$Q$32+'IM CALIBRATION'!$Q$33)*ABS(B1271)*(1/'CCS figures 3b table 1 9a'!C1271+1/'IM CALIBRATION'!$D$5)^0.5</f>
        <v>4856.3539896229304</v>
      </c>
      <c r="G1271" t="s">
        <v>28</v>
      </c>
      <c r="H1271" s="56">
        <f>D1271-0.001*'IM CALIBRATION'!$D$4*A1271^0.5</f>
        <v>3.8644041896207173</v>
      </c>
      <c r="I1271" s="56">
        <f>H1271^'IM CALIBRATION'!$Q$15*ABS(B1271)*(1/'CCS figures 3b table 1 9a'!C1271+1/'IM CALIBRATION'!$D$5)^0.5</f>
        <v>6.8813773396193296</v>
      </c>
    </row>
    <row r="1272" spans="1:9">
      <c r="A1272" s="113">
        <v>8600</v>
      </c>
      <c r="B1272" s="67">
        <v>22</v>
      </c>
      <c r="C1272" s="67">
        <v>184000</v>
      </c>
      <c r="D1272" s="67">
        <v>4.1920000000000002</v>
      </c>
      <c r="E1272" s="112">
        <f>I1272*'IM CALIBRATION'!$Q$17</f>
        <v>3956.0570619892655</v>
      </c>
      <c r="F1272" s="111">
        <f>(H1272*'IM CALIBRATION'!$Q$32+'IM CALIBRATION'!$Q$33)*ABS(B1272)*(1/'CCS figures 3b table 1 9a'!C1272+1/'IM CALIBRATION'!$D$5)^0.5</f>
        <v>4882.1989761703835</v>
      </c>
      <c r="G1272" t="s">
        <v>28</v>
      </c>
      <c r="H1272" s="56">
        <f>D1272-0.001*'IM CALIBRATION'!$D$4*A1272^0.5</f>
        <v>4.0464041896207172</v>
      </c>
      <c r="I1272" s="56">
        <f>H1272^'IM CALIBRATION'!$Q$15*ABS(B1272)*(1/'CCS figures 3b table 1 9a'!C1272+1/'IM CALIBRATION'!$D$5)^0.5</f>
        <v>7.0004214091006425</v>
      </c>
    </row>
    <row r="1273" spans="1:9">
      <c r="A1273" s="113">
        <v>8600</v>
      </c>
      <c r="B1273" s="67">
        <v>22</v>
      </c>
      <c r="C1273" s="67">
        <v>184000</v>
      </c>
      <c r="D1273" s="67">
        <v>4.3739999999999997</v>
      </c>
      <c r="E1273" s="112">
        <f>I1273*'IM CALIBRATION'!$Q$17</f>
        <v>4021.4584427804898</v>
      </c>
      <c r="F1273" s="111">
        <f>(H1273*'IM CALIBRATION'!$Q$32+'IM CALIBRATION'!$Q$33)*ABS(B1273)*(1/'CCS figures 3b table 1 9a'!C1273+1/'IM CALIBRATION'!$D$5)^0.5</f>
        <v>4908.0439627178348</v>
      </c>
      <c r="G1273" t="s">
        <v>28</v>
      </c>
      <c r="H1273" s="56">
        <f>D1273-0.001*'IM CALIBRATION'!$D$4*A1273^0.5</f>
        <v>4.2284041896207167</v>
      </c>
      <c r="I1273" s="56">
        <f>H1273^'IM CALIBRATION'!$Q$15*ABS(B1273)*(1/'CCS figures 3b table 1 9a'!C1273+1/'IM CALIBRATION'!$D$5)^0.5</f>
        <v>7.1161521023392806</v>
      </c>
    </row>
    <row r="1274" spans="1:9">
      <c r="A1274" s="113">
        <v>8600</v>
      </c>
      <c r="B1274" s="67">
        <v>22</v>
      </c>
      <c r="C1274" s="67">
        <v>184000</v>
      </c>
      <c r="D1274" s="67">
        <v>4.556</v>
      </c>
      <c r="E1274" s="112">
        <f>I1274*'IM CALIBRATION'!$Q$17</f>
        <v>4085.116856097241</v>
      </c>
      <c r="F1274" s="111">
        <f>(H1274*'IM CALIBRATION'!$Q$32+'IM CALIBRATION'!$Q$33)*ABS(B1274)*(1/'CCS figures 3b table 1 9a'!C1274+1/'IM CALIBRATION'!$D$5)^0.5</f>
        <v>4933.8889492652879</v>
      </c>
      <c r="G1274" t="s">
        <v>28</v>
      </c>
      <c r="H1274" s="56">
        <f>D1274-0.001*'IM CALIBRATION'!$D$4*A1274^0.5</f>
        <v>4.4104041896207171</v>
      </c>
      <c r="I1274" s="56">
        <f>H1274^'IM CALIBRATION'!$Q$15*ABS(B1274)*(1/'CCS figures 3b table 1 9a'!C1274+1/'IM CALIBRATION'!$D$5)^0.5</f>
        <v>7.2287985360153106</v>
      </c>
    </row>
    <row r="1275" spans="1:9">
      <c r="A1275" s="113">
        <v>8600</v>
      </c>
      <c r="B1275" s="67">
        <v>22</v>
      </c>
      <c r="C1275" s="67">
        <v>184000</v>
      </c>
      <c r="D1275" s="67">
        <v>4.7389999999999999</v>
      </c>
      <c r="E1275" s="112">
        <f>I1275*'IM CALIBRATION'!$Q$17</f>
        <v>4147.484442255537</v>
      </c>
      <c r="F1275" s="111">
        <f>(H1275*'IM CALIBRATION'!$Q$32+'IM CALIBRATION'!$Q$33)*ABS(B1275)*(1/'CCS figures 3b table 1 9a'!C1275+1/'IM CALIBRATION'!$D$5)^0.5</f>
        <v>4959.8759412333302</v>
      </c>
      <c r="G1275" t="s">
        <v>28</v>
      </c>
      <c r="H1275" s="56">
        <f>D1275-0.001*'IM CALIBRATION'!$D$4*A1275^0.5</f>
        <v>4.5934041896207169</v>
      </c>
      <c r="I1275" s="56">
        <f>H1275^'IM CALIBRATION'!$Q$15*ABS(B1275)*(1/'CCS figures 3b table 1 9a'!C1275+1/'IM CALIBRATION'!$D$5)^0.5</f>
        <v>7.3391607928117093</v>
      </c>
    </row>
    <row r="1276" spans="1:9">
      <c r="A1276" s="113">
        <v>8600</v>
      </c>
      <c r="B1276" s="67">
        <v>22</v>
      </c>
      <c r="C1276" s="67">
        <v>184000</v>
      </c>
      <c r="D1276" s="67">
        <v>4.9210000000000003</v>
      </c>
      <c r="E1276" s="112">
        <f>I1276*'IM CALIBRATION'!$Q$17</f>
        <v>4207.9837456385358</v>
      </c>
      <c r="F1276" s="111">
        <f>(H1276*'IM CALIBRATION'!$Q$32+'IM CALIBRATION'!$Q$33)*ABS(B1276)*(1/'CCS figures 3b table 1 9a'!C1276+1/'IM CALIBRATION'!$D$5)^0.5</f>
        <v>4985.7209277807824</v>
      </c>
      <c r="G1276" t="s">
        <v>28</v>
      </c>
      <c r="H1276" s="56">
        <f>D1276-0.001*'IM CALIBRATION'!$D$4*A1276^0.5</f>
        <v>4.7754041896207173</v>
      </c>
      <c r="I1276" s="56">
        <f>H1276^'IM CALIBRATION'!$Q$15*ABS(B1276)*(1/'CCS figures 3b table 1 9a'!C1276+1/'IM CALIBRATION'!$D$5)^0.5</f>
        <v>7.446217038968344</v>
      </c>
    </row>
    <row r="1277" spans="1:9">
      <c r="A1277" s="113">
        <v>8600</v>
      </c>
      <c r="B1277" s="67">
        <v>22</v>
      </c>
      <c r="C1277" s="67">
        <v>184000</v>
      </c>
      <c r="D1277" s="67">
        <v>5.1029999999999998</v>
      </c>
      <c r="E1277" s="112">
        <f>I1277*'IM CALIBRATION'!$Q$17</f>
        <v>4267.0533307127189</v>
      </c>
      <c r="F1277" s="111">
        <f>(H1277*'IM CALIBRATION'!$Q$32+'IM CALIBRATION'!$Q$33)*ABS(B1277)*(1/'CCS figures 3b table 1 9a'!C1277+1/'IM CALIBRATION'!$D$5)^0.5</f>
        <v>5011.5659143282364</v>
      </c>
      <c r="G1277" t="s">
        <v>28</v>
      </c>
      <c r="H1277" s="56">
        <f>D1277-0.001*'IM CALIBRATION'!$D$4*A1277^0.5</f>
        <v>4.9574041896207168</v>
      </c>
      <c r="I1277" s="56">
        <f>H1277^'IM CALIBRATION'!$Q$15*ABS(B1277)*(1/'CCS figures 3b table 1 9a'!C1277+1/'IM CALIBRATION'!$D$5)^0.5</f>
        <v>7.5507433340901011</v>
      </c>
    </row>
    <row r="1278" spans="1:9">
      <c r="A1278" s="113">
        <v>8600</v>
      </c>
      <c r="B1278" s="67">
        <v>22</v>
      </c>
      <c r="C1278" s="67">
        <v>184000</v>
      </c>
      <c r="D1278" s="67">
        <v>5.2850000000000001</v>
      </c>
      <c r="E1278" s="112">
        <f>I1278*'IM CALIBRATION'!$Q$17</f>
        <v>4324.7776754158012</v>
      </c>
      <c r="F1278" s="111">
        <f>(H1278*'IM CALIBRATION'!$Q$32+'IM CALIBRATION'!$Q$33)*ABS(B1278)*(1/'CCS figures 3b table 1 9a'!C1278+1/'IM CALIBRATION'!$D$5)^0.5</f>
        <v>5037.4109008756877</v>
      </c>
      <c r="G1278" t="s">
        <v>28</v>
      </c>
      <c r="H1278" s="56">
        <f>D1278-0.001*'IM CALIBRATION'!$D$4*A1278^0.5</f>
        <v>5.1394041896207172</v>
      </c>
      <c r="I1278" s="56">
        <f>H1278^'IM CALIBRATION'!$Q$15*ABS(B1278)*(1/'CCS figures 3b table 1 9a'!C1278+1/'IM CALIBRATION'!$D$5)^0.5</f>
        <v>7.6528891656981441</v>
      </c>
    </row>
    <row r="1279" spans="1:9">
      <c r="A1279" s="113">
        <v>8600</v>
      </c>
      <c r="B1279" s="67">
        <v>22</v>
      </c>
      <c r="C1279" s="67">
        <v>184000</v>
      </c>
      <c r="D1279" s="67">
        <v>5.468</v>
      </c>
      <c r="E1279" s="112">
        <f>I1279*'IM CALIBRATION'!$Q$17</f>
        <v>4381.540304550871</v>
      </c>
      <c r="F1279" s="111">
        <f>(H1279*'IM CALIBRATION'!$Q$32+'IM CALIBRATION'!$Q$33)*ABS(B1279)*(1/'CCS figures 3b table 1 9a'!C1279+1/'IM CALIBRATION'!$D$5)^0.5</f>
        <v>5063.3978928437309</v>
      </c>
      <c r="G1279" t="s">
        <v>28</v>
      </c>
      <c r="H1279" s="56">
        <f>D1279-0.001*'IM CALIBRATION'!$D$4*A1279^0.5</f>
        <v>5.322404189620717</v>
      </c>
      <c r="I1279" s="56">
        <f>H1279^'IM CALIBRATION'!$Q$15*ABS(B1279)*(1/'CCS figures 3b table 1 9a'!C1279+1/'IM CALIBRATION'!$D$5)^0.5</f>
        <v>7.7533331982304183</v>
      </c>
    </row>
    <row r="1280" spans="1:9">
      <c r="A1280" s="113">
        <v>8600</v>
      </c>
      <c r="B1280" s="67">
        <v>22</v>
      </c>
      <c r="C1280" s="67">
        <v>184000</v>
      </c>
      <c r="D1280" s="67">
        <v>5.65</v>
      </c>
      <c r="E1280" s="112">
        <f>I1280*'IM CALIBRATION'!$Q$17</f>
        <v>4436.7910425266218</v>
      </c>
      <c r="F1280" s="111">
        <f>(H1280*'IM CALIBRATION'!$Q$32+'IM CALIBRATION'!$Q$33)*ABS(B1280)*(1/'CCS figures 3b table 1 9a'!C1280+1/'IM CALIBRATION'!$D$5)^0.5</f>
        <v>5089.2428793911831</v>
      </c>
      <c r="G1280" t="s">
        <v>28</v>
      </c>
      <c r="H1280" s="56">
        <f>D1280-0.001*'IM CALIBRATION'!$D$4*A1280^0.5</f>
        <v>5.5044041896207174</v>
      </c>
      <c r="I1280" s="56">
        <f>H1280^'IM CALIBRATION'!$Q$15*ABS(B1280)*(1/'CCS figures 3b table 1 9a'!C1280+1/'IM CALIBRATION'!$D$5)^0.5</f>
        <v>7.8511018711624434</v>
      </c>
    </row>
    <row r="1281" spans="1:9">
      <c r="A1281" s="113">
        <v>8600</v>
      </c>
      <c r="B1281" s="67">
        <v>22</v>
      </c>
      <c r="C1281" s="67">
        <v>184000</v>
      </c>
      <c r="D1281" s="67">
        <v>5.8319999999999999</v>
      </c>
      <c r="E1281" s="112">
        <f>I1281*'IM CALIBRATION'!$Q$17</f>
        <v>4490.9073199610948</v>
      </c>
      <c r="F1281" s="111">
        <f>(H1281*'IM CALIBRATION'!$Q$32+'IM CALIBRATION'!$Q$33)*ABS(B1281)*(1/'CCS figures 3b table 1 9a'!C1281+1/'IM CALIBRATION'!$D$5)^0.5</f>
        <v>5115.0878659386362</v>
      </c>
      <c r="G1281" t="s">
        <v>28</v>
      </c>
      <c r="H1281" s="56">
        <f>D1281-0.001*'IM CALIBRATION'!$D$4*A1281^0.5</f>
        <v>5.6864041896207169</v>
      </c>
      <c r="I1281" s="56">
        <f>H1281^'IM CALIBRATION'!$Q$15*ABS(B1281)*(1/'CCS figures 3b table 1 9a'!C1281+1/'IM CALIBRATION'!$D$5)^0.5</f>
        <v>7.9468630649968475</v>
      </c>
    </row>
    <row r="1282" spans="1:9">
      <c r="A1282" s="113">
        <v>8600</v>
      </c>
      <c r="B1282" s="67">
        <v>22</v>
      </c>
      <c r="C1282" s="67">
        <v>184000</v>
      </c>
      <c r="D1282" s="67">
        <v>6.0140000000000002</v>
      </c>
      <c r="E1282" s="112">
        <f>I1282*'IM CALIBRATION'!$Q$17</f>
        <v>4543.9476549779811</v>
      </c>
      <c r="F1282" s="111">
        <f>(H1282*'IM CALIBRATION'!$Q$32+'IM CALIBRATION'!$Q$33)*ABS(B1282)*(1/'CCS figures 3b table 1 9a'!C1282+1/'IM CALIBRATION'!$D$5)^0.5</f>
        <v>5140.9328524860875</v>
      </c>
      <c r="G1282" t="s">
        <v>28</v>
      </c>
      <c r="H1282" s="56">
        <f>D1282-0.001*'IM CALIBRATION'!$D$4*A1282^0.5</f>
        <v>5.8684041896207173</v>
      </c>
      <c r="I1282" s="56">
        <f>H1282^'IM CALIBRATION'!$Q$15*ABS(B1282)*(1/'CCS figures 3b table 1 9a'!C1282+1/'IM CALIBRATION'!$D$5)^0.5</f>
        <v>8.0407203301929595</v>
      </c>
    </row>
    <row r="1283" spans="1:9">
      <c r="A1283" s="113">
        <v>8600</v>
      </c>
      <c r="B1283" s="67">
        <v>22</v>
      </c>
      <c r="C1283" s="67">
        <v>184000</v>
      </c>
      <c r="D1283" s="67">
        <v>6.1959999999999997</v>
      </c>
      <c r="E1283" s="112">
        <f>I1283*'IM CALIBRATION'!$Q$17</f>
        <v>4595.9658415195636</v>
      </c>
      <c r="F1283" s="111">
        <f>(H1283*'IM CALIBRATION'!$Q$32+'IM CALIBRATION'!$Q$33)*ABS(B1283)*(1/'CCS figures 3b table 1 9a'!C1283+1/'IM CALIBRATION'!$D$5)^0.5</f>
        <v>5166.7778390335407</v>
      </c>
      <c r="G1283" t="s">
        <v>28</v>
      </c>
      <c r="H1283" s="56">
        <f>D1283-0.001*'IM CALIBRATION'!$D$4*A1283^0.5</f>
        <v>6.0504041896207168</v>
      </c>
      <c r="I1283" s="56">
        <f>H1283^'IM CALIBRATION'!$Q$15*ABS(B1283)*(1/'CCS figures 3b table 1 9a'!C1283+1/'IM CALIBRATION'!$D$5)^0.5</f>
        <v>8.1327688575580268</v>
      </c>
    </row>
    <row r="1284" spans="1:9">
      <c r="A1284" s="113">
        <v>8600</v>
      </c>
      <c r="B1284" s="67">
        <v>22</v>
      </c>
      <c r="C1284" s="67">
        <v>184000</v>
      </c>
      <c r="D1284" s="67">
        <v>6.3789999999999996</v>
      </c>
      <c r="E1284" s="112">
        <f>I1284*'IM CALIBRATION'!$Q$17</f>
        <v>4647.2893303233213</v>
      </c>
      <c r="F1284" s="111">
        <f>(H1284*'IM CALIBRATION'!$Q$32+'IM CALIBRATION'!$Q$33)*ABS(B1284)*(1/'CCS figures 3b table 1 9a'!C1284+1/'IM CALIBRATION'!$D$5)^0.5</f>
        <v>5192.7648310015829</v>
      </c>
      <c r="G1284" t="s">
        <v>28</v>
      </c>
      <c r="H1284" s="56">
        <f>D1284-0.001*'IM CALIBRATION'!$D$4*A1284^0.5</f>
        <v>6.2334041896207166</v>
      </c>
      <c r="I1284" s="56">
        <f>H1284^'IM CALIBRATION'!$Q$15*ABS(B1284)*(1/'CCS figures 3b table 1 9a'!C1284+1/'IM CALIBRATION'!$D$5)^0.5</f>
        <v>8.2235880859416781</v>
      </c>
    </row>
    <row r="1285" spans="1:9">
      <c r="A1285" s="113">
        <v>8600</v>
      </c>
      <c r="B1285" s="67">
        <v>22</v>
      </c>
      <c r="C1285" s="67">
        <v>184000</v>
      </c>
      <c r="D1285" s="67">
        <v>6.5609999999999999</v>
      </c>
      <c r="E1285" s="112">
        <f>I1285*'IM CALIBRATION'!$Q$17</f>
        <v>4697.4032191189463</v>
      </c>
      <c r="F1285" s="111">
        <f>(H1285*'IM CALIBRATION'!$Q$32+'IM CALIBRATION'!$Q$33)*ABS(B1285)*(1/'CCS figures 3b table 1 9a'!C1285+1/'IM CALIBRATION'!$D$5)^0.5</f>
        <v>5218.6098175490361</v>
      </c>
      <c r="G1285" t="s">
        <v>28</v>
      </c>
      <c r="H1285" s="56">
        <f>D1285-0.001*'IM CALIBRATION'!$D$4*A1285^0.5</f>
        <v>6.415404189620717</v>
      </c>
      <c r="I1285" s="56">
        <f>H1285^'IM CALIBRATION'!$Q$15*ABS(B1285)*(1/'CCS figures 3b table 1 9a'!C1285+1/'IM CALIBRATION'!$D$5)^0.5</f>
        <v>8.3122668725519446</v>
      </c>
    </row>
    <row r="1286" spans="1:9">
      <c r="A1286" s="113">
        <v>8600</v>
      </c>
      <c r="B1286" s="67">
        <v>22</v>
      </c>
      <c r="C1286" s="67">
        <v>184000</v>
      </c>
      <c r="D1286" s="67">
        <v>6.7430000000000003</v>
      </c>
      <c r="E1286" s="112">
        <f>I1286*'IM CALIBRATION'!$Q$17</f>
        <v>4746.6329981590443</v>
      </c>
      <c r="F1286" s="111">
        <f>(H1286*'IM CALIBRATION'!$Q$32+'IM CALIBRATION'!$Q$33)*ABS(B1286)*(1/'CCS figures 3b table 1 9a'!C1286+1/'IM CALIBRATION'!$D$5)^0.5</f>
        <v>5244.4548040964883</v>
      </c>
      <c r="G1286" t="s">
        <v>28</v>
      </c>
      <c r="H1286" s="56">
        <f>D1286-0.001*'IM CALIBRATION'!$D$4*A1286^0.5</f>
        <v>6.5974041896207174</v>
      </c>
      <c r="I1286" s="56">
        <f>H1286^'IM CALIBRATION'!$Q$15*ABS(B1286)*(1/'CCS figures 3b table 1 9a'!C1286+1/'IM CALIBRATION'!$D$5)^0.5</f>
        <v>8.399381187072045</v>
      </c>
    </row>
    <row r="1287" spans="1:9">
      <c r="A1287" s="113">
        <v>8600</v>
      </c>
      <c r="B1287" s="67">
        <v>22</v>
      </c>
      <c r="C1287" s="67">
        <v>184000</v>
      </c>
      <c r="D1287" s="67">
        <v>6.9249999999999998</v>
      </c>
      <c r="E1287" s="112">
        <f>I1287*'IM CALIBRATION'!$Q$17</f>
        <v>4795.0180254909565</v>
      </c>
      <c r="F1287" s="111">
        <f>(H1287*'IM CALIBRATION'!$Q$32+'IM CALIBRATION'!$Q$33)*ABS(B1287)*(1/'CCS figures 3b table 1 9a'!C1287+1/'IM CALIBRATION'!$D$5)^0.5</f>
        <v>5270.2997906439405</v>
      </c>
      <c r="G1287" t="s">
        <v>28</v>
      </c>
      <c r="H1287" s="56">
        <f>D1287-0.001*'IM CALIBRATION'!$D$4*A1287^0.5</f>
        <v>6.7794041896207169</v>
      </c>
      <c r="I1287" s="56">
        <f>H1287^'IM CALIBRATION'!$Q$15*ABS(B1287)*(1/'CCS figures 3b table 1 9a'!C1287+1/'IM CALIBRATION'!$D$5)^0.5</f>
        <v>8.4850006753419933</v>
      </c>
    </row>
    <row r="1288" spans="1:9">
      <c r="A1288" s="113">
        <v>8600</v>
      </c>
      <c r="B1288" s="67">
        <v>22</v>
      </c>
      <c r="C1288" s="67">
        <v>184000</v>
      </c>
      <c r="D1288" s="67">
        <v>7.1079999999999997</v>
      </c>
      <c r="E1288" s="112">
        <f>I1288*'IM CALIBRATION'!$Q$17</f>
        <v>4842.8541485788373</v>
      </c>
      <c r="F1288" s="111">
        <f>(H1288*'IM CALIBRATION'!$Q$32+'IM CALIBRATION'!$Q$33)*ABS(B1288)*(1/'CCS figures 3b table 1 9a'!C1288+1/'IM CALIBRATION'!$D$5)^0.5</f>
        <v>5296.2867826119827</v>
      </c>
      <c r="G1288" t="s">
        <v>28</v>
      </c>
      <c r="H1288" s="56">
        <f>D1288-0.001*'IM CALIBRATION'!$D$4*A1288^0.5</f>
        <v>6.9624041896207167</v>
      </c>
      <c r="I1288" s="56">
        <f>H1288^'IM CALIBRATION'!$Q$15*ABS(B1288)*(1/'CCS figures 3b table 1 9a'!C1288+1/'IM CALIBRATION'!$D$5)^0.5</f>
        <v>8.5696488527938079</v>
      </c>
    </row>
    <row r="1289" spans="1:9">
      <c r="A1289" s="113">
        <v>8600</v>
      </c>
      <c r="B1289" s="67">
        <v>22</v>
      </c>
      <c r="C1289" s="67">
        <v>184000</v>
      </c>
      <c r="D1289" s="67">
        <v>7.29</v>
      </c>
      <c r="E1289" s="112">
        <f>I1289*'IM CALIBRATION'!$Q$17</f>
        <v>4889.6528279569202</v>
      </c>
      <c r="F1289" s="111">
        <f>(H1289*'IM CALIBRATION'!$Q$32+'IM CALIBRATION'!$Q$33)*ABS(B1289)*(1/'CCS figures 3b table 1 9a'!C1289+1/'IM CALIBRATION'!$D$5)^0.5</f>
        <v>5322.1317691594359</v>
      </c>
      <c r="G1289" t="s">
        <v>28</v>
      </c>
      <c r="H1289" s="56">
        <f>D1289-0.001*'IM CALIBRATION'!$D$4*A1289^0.5</f>
        <v>7.1444041896207171</v>
      </c>
      <c r="I1289" s="56">
        <f>H1289^'IM CALIBRATION'!$Q$15*ABS(B1289)*(1/'CCS figures 3b table 1 9a'!C1289+1/'IM CALIBRATION'!$D$5)^0.5</f>
        <v>8.6524612268072492</v>
      </c>
    </row>
    <row r="1290" spans="1:9">
      <c r="A1290" s="113">
        <v>8600</v>
      </c>
      <c r="B1290" s="67">
        <v>22</v>
      </c>
      <c r="C1290" s="67">
        <v>184000</v>
      </c>
      <c r="D1290" s="67">
        <v>7.4720000000000004</v>
      </c>
      <c r="E1290" s="112">
        <f>I1290*'IM CALIBRATION'!$Q$17</f>
        <v>4935.7094828271547</v>
      </c>
      <c r="F1290" s="111">
        <f>(H1290*'IM CALIBRATION'!$Q$32+'IM CALIBRATION'!$Q$33)*ABS(B1290)*(1/'CCS figures 3b table 1 9a'!C1290+1/'IM CALIBRATION'!$D$5)^0.5</f>
        <v>5347.9767557068881</v>
      </c>
      <c r="G1290" t="s">
        <v>28</v>
      </c>
      <c r="H1290" s="56">
        <f>D1290-0.001*'IM CALIBRATION'!$D$4*A1290^0.5</f>
        <v>7.3264041896207175</v>
      </c>
      <c r="I1290" s="56">
        <f>H1290^'IM CALIBRATION'!$Q$15*ABS(B1290)*(1/'CCS figures 3b table 1 9a'!C1290+1/'IM CALIBRATION'!$D$5)^0.5</f>
        <v>8.7339605549850443</v>
      </c>
    </row>
    <row r="1291" spans="1:9">
      <c r="A1291" s="113">
        <v>8600</v>
      </c>
      <c r="B1291" s="67">
        <v>22</v>
      </c>
      <c r="C1291" s="67">
        <v>184000</v>
      </c>
      <c r="D1291" s="67">
        <v>7.6550000000000002</v>
      </c>
      <c r="E1291" s="112">
        <f>I1291*'IM CALIBRATION'!$Q$17</f>
        <v>4981.3011131317971</v>
      </c>
      <c r="F1291" s="111">
        <f>(H1291*'IM CALIBRATION'!$Q$32+'IM CALIBRATION'!$Q$33)*ABS(B1291)*(1/'CCS figures 3b table 1 9a'!C1291+1/'IM CALIBRATION'!$D$5)^0.5</f>
        <v>5373.9637476749303</v>
      </c>
      <c r="G1291" t="s">
        <v>28</v>
      </c>
      <c r="H1291" s="56">
        <f>D1291-0.001*'IM CALIBRATION'!$D$4*A1291^0.5</f>
        <v>7.5094041896207173</v>
      </c>
      <c r="I1291" s="56">
        <f>H1291^'IM CALIBRATION'!$Q$15*ABS(B1291)*(1/'CCS figures 3b table 1 9a'!C1291+1/'IM CALIBRATION'!$D$5)^0.5</f>
        <v>8.8146370012190971</v>
      </c>
    </row>
    <row r="1292" spans="1:9">
      <c r="A1292" s="113">
        <v>8600</v>
      </c>
      <c r="B1292" s="67">
        <v>22</v>
      </c>
      <c r="C1292" s="67">
        <v>184000</v>
      </c>
      <c r="D1292" s="67">
        <v>7.8369999999999997</v>
      </c>
      <c r="E1292" s="112">
        <f>I1292*'IM CALIBRATION'!$Q$17</f>
        <v>5025.9574606467622</v>
      </c>
      <c r="F1292" s="111">
        <f>(H1292*'IM CALIBRATION'!$Q$32+'IM CALIBRATION'!$Q$33)*ABS(B1292)*(1/'CCS figures 3b table 1 9a'!C1292+1/'IM CALIBRATION'!$D$5)^0.5</f>
        <v>5399.8087342223844</v>
      </c>
      <c r="G1292" t="s">
        <v>28</v>
      </c>
      <c r="H1292" s="56">
        <f>D1292-0.001*'IM CALIBRATION'!$D$4*A1292^0.5</f>
        <v>7.6914041896207168</v>
      </c>
      <c r="I1292" s="56">
        <f>H1292^'IM CALIBRATION'!$Q$15*ABS(B1292)*(1/'CCS figures 3b table 1 9a'!C1292+1/'IM CALIBRATION'!$D$5)^0.5</f>
        <v>8.8936584223708959</v>
      </c>
    </row>
    <row r="1293" spans="1:9">
      <c r="A1293" s="113">
        <v>8600</v>
      </c>
      <c r="B1293" s="67">
        <v>22</v>
      </c>
      <c r="C1293" s="67">
        <v>184000</v>
      </c>
      <c r="D1293" s="67">
        <v>8.0190000000000001</v>
      </c>
      <c r="E1293" s="112">
        <f>I1293*'IM CALIBRATION'!$Q$17</f>
        <v>5069.9557473692194</v>
      </c>
      <c r="F1293" s="111">
        <f>(H1293*'IM CALIBRATION'!$Q$32+'IM CALIBRATION'!$Q$33)*ABS(B1293)*(1/'CCS figures 3b table 1 9a'!C1293+1/'IM CALIBRATION'!$D$5)^0.5</f>
        <v>5425.6537207698357</v>
      </c>
      <c r="G1293" t="s">
        <v>28</v>
      </c>
      <c r="H1293" s="56">
        <f>D1293-0.001*'IM CALIBRATION'!$D$4*A1293^0.5</f>
        <v>7.8734041896207172</v>
      </c>
      <c r="I1293" s="56">
        <f>H1293^'IM CALIBRATION'!$Q$15*ABS(B1293)*(1/'CCS figures 3b table 1 9a'!C1293+1/'IM CALIBRATION'!$D$5)^0.5</f>
        <v>8.9715153752685257</v>
      </c>
    </row>
    <row r="1294" spans="1:9">
      <c r="A1294" s="113">
        <v>8600</v>
      </c>
      <c r="B1294" s="67">
        <v>22</v>
      </c>
      <c r="C1294" s="67">
        <v>184000</v>
      </c>
      <c r="D1294" s="67">
        <v>8.2010000000000005</v>
      </c>
      <c r="E1294" s="112">
        <f>I1294*'IM CALIBRATION'!$Q$17</f>
        <v>5113.3205530961877</v>
      </c>
      <c r="F1294" s="111">
        <f>(H1294*'IM CALIBRATION'!$Q$32+'IM CALIBRATION'!$Q$33)*ABS(B1294)*(1/'CCS figures 3b table 1 9a'!C1294+1/'IM CALIBRATION'!$D$5)^0.5</f>
        <v>5451.4987073172888</v>
      </c>
      <c r="G1294" t="s">
        <v>28</v>
      </c>
      <c r="H1294" s="56">
        <f>D1294-0.001*'IM CALIBRATION'!$D$4*A1294^0.5</f>
        <v>8.0554041896207185</v>
      </c>
      <c r="I1294" s="56">
        <f>H1294^'IM CALIBRATION'!$Q$15*ABS(B1294)*(1/'CCS figures 3b table 1 9a'!C1294+1/'IM CALIBRATION'!$D$5)^0.5</f>
        <v>9.0482513549714856</v>
      </c>
    </row>
    <row r="1295" spans="1:9">
      <c r="A1295" s="113">
        <v>8600</v>
      </c>
      <c r="B1295" s="67">
        <v>22</v>
      </c>
      <c r="C1295" s="67">
        <v>184000</v>
      </c>
      <c r="D1295" s="67">
        <v>8.3840000000000003</v>
      </c>
      <c r="E1295" s="112">
        <f>I1295*'IM CALIBRATION'!$Q$17</f>
        <v>5156.3082779409515</v>
      </c>
      <c r="F1295" s="111">
        <f>(H1295*'IM CALIBRATION'!$Q$32+'IM CALIBRATION'!$Q$33)*ABS(B1295)*(1/'CCS figures 3b table 1 9a'!C1295+1/'IM CALIBRATION'!$D$5)^0.5</f>
        <v>5477.485699285332</v>
      </c>
      <c r="G1295" t="s">
        <v>28</v>
      </c>
      <c r="H1295" s="56">
        <f>D1295-0.001*'IM CALIBRATION'!$D$4*A1295^0.5</f>
        <v>8.2384041896207183</v>
      </c>
      <c r="I1295" s="56">
        <f>H1295^'IM CALIBRATION'!$Q$15*ABS(B1295)*(1/'CCS figures 3b table 1 9a'!C1295+1/'IM CALIBRATION'!$D$5)^0.5</f>
        <v>9.1243200730451566</v>
      </c>
    </row>
    <row r="1296" spans="1:9">
      <c r="A1296" s="113">
        <v>8600</v>
      </c>
      <c r="B1296" s="67">
        <v>22</v>
      </c>
      <c r="C1296" s="67">
        <v>184000</v>
      </c>
      <c r="D1296" s="67">
        <v>8.5660000000000007</v>
      </c>
      <c r="E1296" s="112">
        <f>I1296*'IM CALIBRATION'!$Q$17</f>
        <v>5198.4710040894988</v>
      </c>
      <c r="F1296" s="111">
        <f>(H1296*'IM CALIBRATION'!$Q$32+'IM CALIBRATION'!$Q$33)*ABS(B1296)*(1/'CCS figures 3b table 1 9a'!C1296+1/'IM CALIBRATION'!$D$5)^0.5</f>
        <v>5503.3306858327833</v>
      </c>
      <c r="G1296" t="s">
        <v>28</v>
      </c>
      <c r="H1296" s="56">
        <f>D1296-0.001*'IM CALIBRATION'!$D$4*A1296^0.5</f>
        <v>8.4204041896207187</v>
      </c>
      <c r="I1296" s="56">
        <f>H1296^'IM CALIBRATION'!$Q$15*ABS(B1296)*(1/'CCS figures 3b table 1 9a'!C1296+1/'IM CALIBRATION'!$D$5)^0.5</f>
        <v>9.198928918714314</v>
      </c>
    </row>
    <row r="1297" spans="1:9">
      <c r="A1297" s="113">
        <v>8600</v>
      </c>
      <c r="B1297" s="67">
        <v>22</v>
      </c>
      <c r="C1297" s="67">
        <v>184000</v>
      </c>
      <c r="D1297" s="67">
        <v>8.7479999999999993</v>
      </c>
      <c r="E1297" s="112">
        <f>I1297*'IM CALIBRATION'!$Q$17</f>
        <v>5240.0658537768322</v>
      </c>
      <c r="F1297" s="111">
        <f>(H1297*'IM CALIBRATION'!$Q$32+'IM CALIBRATION'!$Q$33)*ABS(B1297)*(1/'CCS figures 3b table 1 9a'!C1297+1/'IM CALIBRATION'!$D$5)^0.5</f>
        <v>5529.1756723802355</v>
      </c>
      <c r="G1297" t="s">
        <v>28</v>
      </c>
      <c r="H1297" s="56">
        <f>D1297-0.001*'IM CALIBRATION'!$D$4*A1297^0.5</f>
        <v>8.6024041896207173</v>
      </c>
      <c r="I1297" s="56">
        <f>H1297^'IM CALIBRATION'!$Q$15*ABS(B1297)*(1/'CCS figures 3b table 1 9a'!C1297+1/'IM CALIBRATION'!$D$5)^0.5</f>
        <v>9.2725328813712924</v>
      </c>
    </row>
    <row r="1298" spans="1:9">
      <c r="A1298" s="113">
        <v>8600</v>
      </c>
      <c r="B1298" s="67">
        <v>22</v>
      </c>
      <c r="C1298" s="67">
        <v>184000</v>
      </c>
      <c r="D1298" s="67">
        <v>8.93</v>
      </c>
      <c r="E1298" s="112">
        <f>I1298*'IM CALIBRATION'!$Q$17</f>
        <v>5281.112252066453</v>
      </c>
      <c r="F1298" s="111">
        <f>(H1298*'IM CALIBRATION'!$Q$32+'IM CALIBRATION'!$Q$33)*ABS(B1298)*(1/'CCS figures 3b table 1 9a'!C1298+1/'IM CALIBRATION'!$D$5)^0.5</f>
        <v>5555.0206589276886</v>
      </c>
      <c r="G1298" t="s">
        <v>28</v>
      </c>
      <c r="H1298" s="56">
        <f>D1298-0.001*'IM CALIBRATION'!$D$4*A1298^0.5</f>
        <v>8.7844041896207177</v>
      </c>
      <c r="I1298" s="56">
        <f>H1298^'IM CALIBRATION'!$Q$15*ABS(B1298)*(1/'CCS figures 3b table 1 9a'!C1298+1/'IM CALIBRATION'!$D$5)^0.5</f>
        <v>9.3451663345421228</v>
      </c>
    </row>
    <row r="1299" spans="1:9">
      <c r="A1299" s="113">
        <v>8600</v>
      </c>
      <c r="B1299" s="67">
        <v>22</v>
      </c>
      <c r="C1299" s="67">
        <v>184000</v>
      </c>
      <c r="D1299" s="67">
        <v>9.1129999999999995</v>
      </c>
      <c r="E1299" s="112">
        <f>I1299*'IM CALIBRATION'!$Q$17</f>
        <v>5321.8497587256079</v>
      </c>
      <c r="F1299" s="111">
        <f>(H1299*'IM CALIBRATION'!$Q$32+'IM CALIBRATION'!$Q$33)*ABS(B1299)*(1/'CCS figures 3b table 1 9a'!C1299+1/'IM CALIBRATION'!$D$5)^0.5</f>
        <v>5581.0076508957318</v>
      </c>
      <c r="G1299" t="s">
        <v>28</v>
      </c>
      <c r="H1299" s="56">
        <f>D1299-0.001*'IM CALIBRATION'!$D$4*A1299^0.5</f>
        <v>8.9674041896207175</v>
      </c>
      <c r="I1299" s="56">
        <f>H1299^'IM CALIBRATION'!$Q$15*ABS(B1299)*(1/'CCS figures 3b table 1 9a'!C1299+1/'IM CALIBRATION'!$D$5)^0.5</f>
        <v>9.4172531900402916</v>
      </c>
    </row>
    <row r="1300" spans="1:9">
      <c r="A1300" s="113">
        <v>8600</v>
      </c>
      <c r="B1300" s="67">
        <v>22</v>
      </c>
      <c r="C1300" s="67">
        <v>184000</v>
      </c>
      <c r="D1300" s="67">
        <v>9.2949999999999999</v>
      </c>
      <c r="E1300" s="112">
        <f>I1300*'IM CALIBRATION'!$Q$17</f>
        <v>5361.8506327717605</v>
      </c>
      <c r="F1300" s="111">
        <f>(H1300*'IM CALIBRATION'!$Q$32+'IM CALIBRATION'!$Q$33)*ABS(B1300)*(1/'CCS figures 3b table 1 9a'!C1300+1/'IM CALIBRATION'!$D$5)^0.5</f>
        <v>5606.8526374431831</v>
      </c>
      <c r="G1300" t="s">
        <v>28</v>
      </c>
      <c r="H1300" s="56">
        <f>D1300-0.001*'IM CALIBRATION'!$D$4*A1300^0.5</f>
        <v>9.1494041896207179</v>
      </c>
      <c r="I1300" s="56">
        <f>H1300^'IM CALIBRATION'!$Q$15*ABS(B1300)*(1/'CCS figures 3b table 1 9a'!C1300+1/'IM CALIBRATION'!$D$5)^0.5</f>
        <v>9.4880365409039449</v>
      </c>
    </row>
    <row r="1301" spans="1:9">
      <c r="A1301" s="113">
        <v>8600</v>
      </c>
      <c r="B1301" s="67">
        <v>22</v>
      </c>
      <c r="C1301" s="67">
        <v>184000</v>
      </c>
      <c r="D1301" s="67">
        <v>9.4770000000000003</v>
      </c>
      <c r="E1301" s="112">
        <f>I1301*'IM CALIBRATION'!$Q$17</f>
        <v>5401.355414914804</v>
      </c>
      <c r="F1301" s="111">
        <f>(H1301*'IM CALIBRATION'!$Q$32+'IM CALIBRATION'!$Q$33)*ABS(B1301)*(1/'CCS figures 3b table 1 9a'!C1301+1/'IM CALIBRATION'!$D$5)^0.5</f>
        <v>5632.6976239906362</v>
      </c>
      <c r="G1301" t="s">
        <v>28</v>
      </c>
      <c r="H1301" s="56">
        <f>D1301-0.001*'IM CALIBRATION'!$D$4*A1301^0.5</f>
        <v>9.3314041896207183</v>
      </c>
      <c r="I1301" s="56">
        <f>H1301^'IM CALIBRATION'!$Q$15*ABS(B1301)*(1/'CCS figures 3b table 1 9a'!C1301+1/'IM CALIBRATION'!$D$5)^0.5</f>
        <v>9.5579420347688284</v>
      </c>
    </row>
    <row r="1302" spans="1:9">
      <c r="A1302" s="113">
        <v>8600</v>
      </c>
      <c r="B1302" s="67">
        <v>22</v>
      </c>
      <c r="C1302" s="67">
        <v>184000</v>
      </c>
      <c r="D1302" s="67">
        <v>9.6590000000000007</v>
      </c>
      <c r="E1302" s="112">
        <f>I1302*'IM CALIBRATION'!$Q$17</f>
        <v>5440.3797567444572</v>
      </c>
      <c r="F1302" s="111">
        <f>(H1302*'IM CALIBRATION'!$Q$32+'IM CALIBRATION'!$Q$33)*ABS(B1302)*(1/'CCS figures 3b table 1 9a'!C1302+1/'IM CALIBRATION'!$D$5)^0.5</f>
        <v>5658.5426105380884</v>
      </c>
      <c r="G1302" t="s">
        <v>28</v>
      </c>
      <c r="H1302" s="56">
        <f>D1302-0.001*'IM CALIBRATION'!$D$4*A1302^0.5</f>
        <v>9.5134041896207187</v>
      </c>
      <c r="I1302" s="56">
        <f>H1302^'IM CALIBRATION'!$Q$15*ABS(B1302)*(1/'CCS figures 3b table 1 9a'!C1302+1/'IM CALIBRATION'!$D$5)^0.5</f>
        <v>9.6269973678289134</v>
      </c>
    </row>
    <row r="1303" spans="1:9">
      <c r="A1303" s="113">
        <v>8600</v>
      </c>
      <c r="B1303" s="67">
        <v>22</v>
      </c>
      <c r="C1303" s="67">
        <v>184000</v>
      </c>
      <c r="D1303" s="67">
        <v>9.8420000000000005</v>
      </c>
      <c r="E1303" s="112">
        <f>I1303*'IM CALIBRATION'!$Q$17</f>
        <v>5479.1491294723846</v>
      </c>
      <c r="F1303" s="111">
        <f>(H1303*'IM CALIBRATION'!$Q$32+'IM CALIBRATION'!$Q$33)*ABS(B1303)*(1/'CCS figures 3b table 1 9a'!C1303+1/'IM CALIBRATION'!$D$5)^0.5</f>
        <v>5684.5296025061316</v>
      </c>
      <c r="G1303" t="s">
        <v>28</v>
      </c>
      <c r="H1303" s="56">
        <f>D1303-0.001*'IM CALIBRATION'!$D$4*A1303^0.5</f>
        <v>9.6964041896207185</v>
      </c>
      <c r="I1303" s="56">
        <f>H1303^'IM CALIBRATION'!$Q$15*ABS(B1303)*(1/'CCS figures 3b table 1 9a'!C1303+1/'IM CALIBRATION'!$D$5)^0.5</f>
        <v>9.6956015215631144</v>
      </c>
    </row>
    <row r="1304" spans="1:9">
      <c r="A1304" s="113">
        <v>8600</v>
      </c>
      <c r="B1304" s="67">
        <v>22</v>
      </c>
      <c r="C1304" s="67">
        <v>184000</v>
      </c>
      <c r="D1304" s="67">
        <v>10.023999999999999</v>
      </c>
      <c r="E1304" s="112">
        <f>I1304*'IM CALIBRATION'!$Q$17</f>
        <v>5517.2540273072354</v>
      </c>
      <c r="F1304" s="111">
        <f>(H1304*'IM CALIBRATION'!$Q$32+'IM CALIBRATION'!$Q$33)*ABS(B1304)*(1/'CCS figures 3b table 1 9a'!C1304+1/'IM CALIBRATION'!$D$5)^0.5</f>
        <v>5710.3745890535829</v>
      </c>
      <c r="G1304" t="s">
        <v>28</v>
      </c>
      <c r="H1304" s="56">
        <f>D1304-0.001*'IM CALIBRATION'!$D$4*A1304^0.5</f>
        <v>9.8784041896207171</v>
      </c>
      <c r="I1304" s="56">
        <f>H1304^'IM CALIBRATION'!$Q$15*ABS(B1304)*(1/'CCS figures 3b table 1 9a'!C1304+1/'IM CALIBRATION'!$D$5)^0.5</f>
        <v>9.7630298570028842</v>
      </c>
    </row>
    <row r="1305" spans="1:9">
      <c r="A1305" s="113">
        <v>8600</v>
      </c>
      <c r="B1305" s="67">
        <v>22</v>
      </c>
      <c r="C1305" s="67">
        <v>184000</v>
      </c>
      <c r="D1305" s="67">
        <v>10.206</v>
      </c>
      <c r="E1305" s="112">
        <f>I1305*'IM CALIBRATION'!$Q$17</f>
        <v>5554.9210263519717</v>
      </c>
      <c r="F1305" s="111">
        <f>(H1305*'IM CALIBRATION'!$Q$32+'IM CALIBRATION'!$Q$33)*ABS(B1305)*(1/'CCS figures 3b table 1 9a'!C1305+1/'IM CALIBRATION'!$D$5)^0.5</f>
        <v>5736.2195756010369</v>
      </c>
      <c r="G1305" t="s">
        <v>28</v>
      </c>
      <c r="H1305" s="56">
        <f>D1305-0.001*'IM CALIBRATION'!$D$4*A1305^0.5</f>
        <v>10.060404189620717</v>
      </c>
      <c r="I1305" s="56">
        <f>H1305^'IM CALIBRATION'!$Q$15*ABS(B1305)*(1/'CCS figures 3b table 1 9a'!C1305+1/'IM CALIBRATION'!$D$5)^0.5</f>
        <v>9.8296833107821264</v>
      </c>
    </row>
    <row r="1306" spans="1:9">
      <c r="A1306" s="113">
        <v>8600</v>
      </c>
      <c r="B1306" s="67">
        <v>22</v>
      </c>
      <c r="C1306" s="67">
        <v>184000</v>
      </c>
      <c r="D1306" s="67">
        <v>10.388</v>
      </c>
      <c r="E1306" s="112">
        <f>I1306*'IM CALIBRATION'!$Q$17</f>
        <v>5592.1629465482283</v>
      </c>
      <c r="F1306" s="111">
        <f>(H1306*'IM CALIBRATION'!$Q$32+'IM CALIBRATION'!$Q$33)*ABS(B1306)*(1/'CCS figures 3b table 1 9a'!C1306+1/'IM CALIBRATION'!$D$5)^0.5</f>
        <v>5762.0645621484882</v>
      </c>
      <c r="G1306" t="s">
        <v>28</v>
      </c>
      <c r="H1306" s="56">
        <f>D1306-0.001*'IM CALIBRATION'!$D$4*A1306^0.5</f>
        <v>10.242404189620718</v>
      </c>
      <c r="I1306" s="56">
        <f>H1306^'IM CALIBRATION'!$Q$15*ABS(B1306)*(1/'CCS figures 3b table 1 9a'!C1306+1/'IM CALIBRATION'!$D$5)^0.5</f>
        <v>9.8955845683658072</v>
      </c>
    </row>
    <row r="1307" spans="1:9">
      <c r="A1307" s="113">
        <v>8600</v>
      </c>
      <c r="B1307" s="67">
        <v>22</v>
      </c>
      <c r="C1307" s="67">
        <v>184000</v>
      </c>
      <c r="D1307" s="67">
        <v>10.571</v>
      </c>
      <c r="E1307" s="112">
        <f>I1307*'IM CALIBRATION'!$Q$17</f>
        <v>5629.1932514213486</v>
      </c>
      <c r="F1307" s="111">
        <f>(H1307*'IM CALIBRATION'!$Q$32+'IM CALIBRATION'!$Q$33)*ABS(B1307)*(1/'CCS figures 3b table 1 9a'!C1307+1/'IM CALIBRATION'!$D$5)^0.5</f>
        <v>5788.0515541165314</v>
      </c>
      <c r="G1307" t="s">
        <v>28</v>
      </c>
      <c r="H1307" s="56">
        <f>D1307-0.001*'IM CALIBRATION'!$D$4*A1307^0.5</f>
        <v>10.425404189620718</v>
      </c>
      <c r="I1307" s="56">
        <f>H1307^'IM CALIBRATION'!$Q$15*ABS(B1307)*(1/'CCS figures 3b table 1 9a'!C1307+1/'IM CALIBRATION'!$D$5)^0.5</f>
        <v>9.961111363090291</v>
      </c>
    </row>
    <row r="1308" spans="1:9">
      <c r="A1308" s="113">
        <v>8600</v>
      </c>
      <c r="B1308" s="67">
        <v>22</v>
      </c>
      <c r="C1308" s="67">
        <v>184000</v>
      </c>
      <c r="D1308" s="67">
        <v>10.753</v>
      </c>
      <c r="E1308" s="112">
        <f>I1308*'IM CALIBRATION'!$Q$17</f>
        <v>5665.6189571017612</v>
      </c>
      <c r="F1308" s="111">
        <f>(H1308*'IM CALIBRATION'!$Q$32+'IM CALIBRATION'!$Q$33)*ABS(B1308)*(1/'CCS figures 3b table 1 9a'!C1308+1/'IM CALIBRATION'!$D$5)^0.5</f>
        <v>5813.8965406639845</v>
      </c>
      <c r="G1308" t="s">
        <v>28</v>
      </c>
      <c r="H1308" s="56">
        <f>D1308-0.001*'IM CALIBRATION'!$D$4*A1308^0.5</f>
        <v>10.607404189620718</v>
      </c>
      <c r="I1308" s="56">
        <f>H1308^'IM CALIBRATION'!$Q$15*ABS(B1308)*(1/'CCS figures 3b table 1 9a'!C1308+1/'IM CALIBRATION'!$D$5)^0.5</f>
        <v>10.025568292272839</v>
      </c>
    </row>
    <row r="1309" spans="1:9">
      <c r="A1309" s="113">
        <v>8600</v>
      </c>
      <c r="B1309" s="67">
        <v>22</v>
      </c>
      <c r="C1309" s="67">
        <v>184000</v>
      </c>
      <c r="D1309" s="67">
        <v>10.935</v>
      </c>
      <c r="E1309" s="112">
        <f>I1309*'IM CALIBRATION'!$Q$17</f>
        <v>5701.6546790394377</v>
      </c>
      <c r="F1309" s="111">
        <f>(H1309*'IM CALIBRATION'!$Q$32+'IM CALIBRATION'!$Q$33)*ABS(B1309)*(1/'CCS figures 3b table 1 9a'!C1309+1/'IM CALIBRATION'!$D$5)^0.5</f>
        <v>5839.7415272114367</v>
      </c>
      <c r="G1309" t="s">
        <v>28</v>
      </c>
      <c r="H1309" s="56">
        <f>D1309-0.001*'IM CALIBRATION'!$D$4*A1309^0.5</f>
        <v>10.789404189620718</v>
      </c>
      <c r="I1309" s="56">
        <f>H1309^'IM CALIBRATION'!$Q$15*ABS(B1309)*(1/'CCS figures 3b table 1 9a'!C1309+1/'IM CALIBRATION'!$D$5)^0.5</f>
        <v>10.089335127632401</v>
      </c>
    </row>
    <row r="1310" spans="1:9">
      <c r="A1310" s="113">
        <v>8600</v>
      </c>
      <c r="B1310" s="67">
        <v>22</v>
      </c>
      <c r="C1310" s="67">
        <v>184000</v>
      </c>
      <c r="D1310" s="67">
        <v>11.117000000000001</v>
      </c>
      <c r="E1310" s="112">
        <f>I1310*'IM CALIBRATION'!$Q$17</f>
        <v>5737.3110669193193</v>
      </c>
      <c r="F1310" s="111">
        <f>(H1310*'IM CALIBRATION'!$Q$32+'IM CALIBRATION'!$Q$33)*ABS(B1310)*(1/'CCS figures 3b table 1 9a'!C1310+1/'IM CALIBRATION'!$D$5)^0.5</f>
        <v>5865.5865137588889</v>
      </c>
      <c r="G1310" t="s">
        <v>28</v>
      </c>
      <c r="H1310" s="56">
        <f>D1310-0.001*'IM CALIBRATION'!$D$4*A1310^0.5</f>
        <v>10.971404189620719</v>
      </c>
      <c r="I1310" s="56">
        <f>H1310^'IM CALIBRATION'!$Q$15*ABS(B1310)*(1/'CCS figures 3b table 1 9a'!C1310+1/'IM CALIBRATION'!$D$5)^0.5</f>
        <v>10.152430714266838</v>
      </c>
    </row>
    <row r="1311" spans="1:9">
      <c r="A1311" s="113">
        <v>8600</v>
      </c>
      <c r="B1311" s="67">
        <v>22</v>
      </c>
      <c r="C1311" s="67">
        <v>184000</v>
      </c>
      <c r="D1311" s="67">
        <v>11.3</v>
      </c>
      <c r="E1311" s="112">
        <f>I1311*'IM CALIBRATION'!$Q$17</f>
        <v>5772.7911930628288</v>
      </c>
      <c r="F1311" s="111">
        <f>(H1311*'IM CALIBRATION'!$Q$32+'IM CALIBRATION'!$Q$33)*ABS(B1311)*(1/'CCS figures 3b table 1 9a'!C1311+1/'IM CALIBRATION'!$D$5)^0.5</f>
        <v>5891.5735057269312</v>
      </c>
      <c r="G1311" t="s">
        <v>28</v>
      </c>
      <c r="H1311" s="56">
        <f>D1311-0.001*'IM CALIBRATION'!$D$4*A1311^0.5</f>
        <v>11.154404189620719</v>
      </c>
      <c r="I1311" s="56">
        <f>H1311^'IM CALIBRATION'!$Q$15*ABS(B1311)*(1/'CCS figures 3b table 1 9a'!C1311+1/'IM CALIBRATION'!$D$5)^0.5</f>
        <v>10.215214397808481</v>
      </c>
    </row>
    <row r="1312" spans="1:9">
      <c r="A1312" s="113">
        <v>8600</v>
      </c>
      <c r="B1312" s="67">
        <v>22</v>
      </c>
      <c r="C1312" s="67">
        <v>184000</v>
      </c>
      <c r="D1312" s="67">
        <v>11.481999999999999</v>
      </c>
      <c r="E1312" s="112">
        <f>I1312*'IM CALIBRATION'!$Q$17</f>
        <v>5807.7170933693251</v>
      </c>
      <c r="F1312" s="111">
        <f>(H1312*'IM CALIBRATION'!$Q$32+'IM CALIBRATION'!$Q$33)*ABS(B1312)*(1/'CCS figures 3b table 1 9a'!C1312+1/'IM CALIBRATION'!$D$5)^0.5</f>
        <v>5917.4184922743843</v>
      </c>
      <c r="G1312" t="s">
        <v>28</v>
      </c>
      <c r="H1312" s="56">
        <f>D1312-0.001*'IM CALIBRATION'!$D$4*A1312^0.5</f>
        <v>11.336404189620717</v>
      </c>
      <c r="I1312" s="56">
        <f>H1312^'IM CALIBRATION'!$Q$15*ABS(B1312)*(1/'CCS figures 3b table 1 9a'!C1312+1/'IM CALIBRATION'!$D$5)^0.5</f>
        <v>10.277017353733179</v>
      </c>
    </row>
    <row r="1313" spans="1:9">
      <c r="A1313" s="113">
        <v>8600</v>
      </c>
      <c r="B1313" s="67">
        <v>22</v>
      </c>
      <c r="C1313" s="67">
        <v>184000</v>
      </c>
      <c r="D1313" s="67">
        <v>11.664</v>
      </c>
      <c r="E1313" s="112">
        <f>I1313*'IM CALIBRATION'!$Q$17</f>
        <v>5842.2929949096042</v>
      </c>
      <c r="F1313" s="111">
        <f>(H1313*'IM CALIBRATION'!$Q$32+'IM CALIBRATION'!$Q$33)*ABS(B1313)*(1/'CCS figures 3b table 1 9a'!C1313+1/'IM CALIBRATION'!$D$5)^0.5</f>
        <v>5943.2634788218365</v>
      </c>
      <c r="G1313" t="s">
        <v>28</v>
      </c>
      <c r="H1313" s="56">
        <f>D1313-0.001*'IM CALIBRATION'!$D$4*A1313^0.5</f>
        <v>11.518404189620718</v>
      </c>
      <c r="I1313" s="56">
        <f>H1313^'IM CALIBRATION'!$Q$15*ABS(B1313)*(1/'CCS figures 3b table 1 9a'!C1313+1/'IM CALIBRATION'!$D$5)^0.5</f>
        <v>10.338200971054365</v>
      </c>
    </row>
    <row r="1314" spans="1:9">
      <c r="A1314" s="113">
        <v>8600</v>
      </c>
      <c r="B1314" s="67">
        <v>22</v>
      </c>
      <c r="C1314" s="67">
        <v>184000</v>
      </c>
      <c r="D1314" s="67">
        <v>11.846</v>
      </c>
      <c r="E1314" s="112">
        <f>I1314*'IM CALIBRATION'!$Q$17</f>
        <v>5876.5278534350737</v>
      </c>
      <c r="F1314" s="111">
        <f>(H1314*'IM CALIBRATION'!$Q$32+'IM CALIBRATION'!$Q$33)*ABS(B1314)*(1/'CCS figures 3b table 1 9a'!C1314+1/'IM CALIBRATION'!$D$5)^0.5</f>
        <v>5969.1084653692888</v>
      </c>
      <c r="G1314" t="s">
        <v>28</v>
      </c>
      <c r="H1314" s="56">
        <f>D1314-0.001*'IM CALIBRATION'!$D$4*A1314^0.5</f>
        <v>11.700404189620718</v>
      </c>
      <c r="I1314" s="56">
        <f>H1314^'IM CALIBRATION'!$Q$15*ABS(B1314)*(1/'CCS figures 3b table 1 9a'!C1314+1/'IM CALIBRATION'!$D$5)^0.5</f>
        <v>10.398781097378103</v>
      </c>
    </row>
    <row r="1315" spans="1:9">
      <c r="A1315" s="113">
        <v>8600</v>
      </c>
      <c r="B1315" s="67">
        <v>22</v>
      </c>
      <c r="C1315" s="67">
        <v>184000</v>
      </c>
      <c r="D1315" s="67">
        <v>12.028</v>
      </c>
      <c r="E1315" s="112">
        <f>I1315*'IM CALIBRATION'!$Q$17</f>
        <v>5910.4302604345712</v>
      </c>
      <c r="F1315" s="111">
        <f>(H1315*'IM CALIBRATION'!$Q$32+'IM CALIBRATION'!$Q$33)*ABS(B1315)*(1/'CCS figures 3b table 1 9a'!C1315+1/'IM CALIBRATION'!$D$5)^0.5</f>
        <v>5994.953451916741</v>
      </c>
      <c r="G1315" t="s">
        <v>28</v>
      </c>
      <c r="H1315" s="56">
        <f>D1315-0.001*'IM CALIBRATION'!$D$4*A1315^0.5</f>
        <v>11.882404189620718</v>
      </c>
      <c r="I1315" s="56">
        <f>H1315^'IM CALIBRATION'!$Q$15*ABS(B1315)*(1/'CCS figures 3b table 1 9a'!C1315+1/'IM CALIBRATION'!$D$5)^0.5</f>
        <v>10.458772935731412</v>
      </c>
    </row>
    <row r="1316" spans="1:9">
      <c r="A1316" s="113">
        <v>8600</v>
      </c>
      <c r="B1316" s="67">
        <v>22</v>
      </c>
      <c r="C1316" s="67">
        <v>184000</v>
      </c>
      <c r="D1316" s="67">
        <v>12.211</v>
      </c>
      <c r="E1316" s="112">
        <f>I1316*'IM CALIBRATION'!$Q$17</f>
        <v>5944.1920781069803</v>
      </c>
      <c r="F1316" s="111">
        <f>(H1316*'IM CALIBRATION'!$Q$32+'IM CALIBRATION'!$Q$33)*ABS(B1316)*(1/'CCS figures 3b table 1 9a'!C1316+1/'IM CALIBRATION'!$D$5)^0.5</f>
        <v>6020.9404438847841</v>
      </c>
      <c r="G1316" t="s">
        <v>28</v>
      </c>
      <c r="H1316" s="56">
        <f>D1316-0.001*'IM CALIBRATION'!$D$4*A1316^0.5</f>
        <v>12.065404189620718</v>
      </c>
      <c r="I1316" s="56">
        <f>H1316^'IM CALIBRATION'!$Q$15*ABS(B1316)*(1/'CCS figures 3b table 1 9a'!C1316+1/'IM CALIBRATION'!$D$5)^0.5</f>
        <v>10.518515994929158</v>
      </c>
    </row>
    <row r="1317" spans="1:9">
      <c r="A1317" s="113">
        <v>8600</v>
      </c>
      <c r="B1317" s="67">
        <v>22</v>
      </c>
      <c r="C1317" s="67">
        <v>184000</v>
      </c>
      <c r="D1317" s="67">
        <v>12.393000000000001</v>
      </c>
      <c r="E1317" s="112">
        <f>I1317*'IM CALIBRATION'!$Q$17</f>
        <v>5977.452282282683</v>
      </c>
      <c r="F1317" s="111">
        <f>(H1317*'IM CALIBRATION'!$Q$32+'IM CALIBRATION'!$Q$33)*ABS(B1317)*(1/'CCS figures 3b table 1 9a'!C1317+1/'IM CALIBRATION'!$D$5)^0.5</f>
        <v>6046.7854304322373</v>
      </c>
      <c r="G1317" t="s">
        <v>28</v>
      </c>
      <c r="H1317" s="56">
        <f>D1317-0.001*'IM CALIBRATION'!$D$4*A1317^0.5</f>
        <v>12.247404189620719</v>
      </c>
      <c r="I1317" s="56">
        <f>H1317^'IM CALIBRATION'!$Q$15*ABS(B1317)*(1/'CCS figures 3b table 1 9a'!C1317+1/'IM CALIBRATION'!$D$5)^0.5</f>
        <v>10.57737142641921</v>
      </c>
    </row>
    <row r="1318" spans="1:9">
      <c r="A1318" s="113">
        <v>8600</v>
      </c>
      <c r="B1318" s="67">
        <v>22</v>
      </c>
      <c r="C1318" s="67">
        <v>184000</v>
      </c>
      <c r="D1318" s="67">
        <v>12.574999999999999</v>
      </c>
      <c r="E1318" s="112">
        <f>I1318*'IM CALIBRATION'!$Q$17</f>
        <v>6010.4038593943396</v>
      </c>
      <c r="F1318" s="111">
        <f>(H1318*'IM CALIBRATION'!$Q$32+'IM CALIBRATION'!$Q$33)*ABS(B1318)*(1/'CCS figures 3b table 1 9a'!C1318+1/'IM CALIBRATION'!$D$5)^0.5</f>
        <v>6072.6304169796895</v>
      </c>
      <c r="G1318" t="s">
        <v>28</v>
      </c>
      <c r="H1318" s="56">
        <f>D1318-0.001*'IM CALIBRATION'!$D$4*A1318^0.5</f>
        <v>12.429404189620717</v>
      </c>
      <c r="I1318" s="56">
        <f>H1318^'IM CALIBRATION'!$Q$15*ABS(B1318)*(1/'CCS figures 3b table 1 9a'!C1318+1/'IM CALIBRATION'!$D$5)^0.5</f>
        <v>10.635680728398814</v>
      </c>
    </row>
    <row r="1319" spans="1:9">
      <c r="A1319" s="113">
        <v>8600</v>
      </c>
      <c r="B1319" s="67">
        <v>22</v>
      </c>
      <c r="C1319" s="67">
        <v>184000</v>
      </c>
      <c r="D1319" s="67">
        <v>12.757</v>
      </c>
      <c r="E1319" s="112">
        <f>I1319*'IM CALIBRATION'!$Q$17</f>
        <v>6043.0541303324253</v>
      </c>
      <c r="F1319" s="111">
        <f>(H1319*'IM CALIBRATION'!$Q$32+'IM CALIBRATION'!$Q$33)*ABS(B1319)*(1/'CCS figures 3b table 1 9a'!C1319+1/'IM CALIBRATION'!$D$5)^0.5</f>
        <v>6098.4754035271408</v>
      </c>
      <c r="G1319" t="s">
        <v>28</v>
      </c>
      <c r="H1319" s="56">
        <f>D1319-0.001*'IM CALIBRATION'!$D$4*A1319^0.5</f>
        <v>12.611404189620718</v>
      </c>
      <c r="I1319" s="56">
        <f>H1319^'IM CALIBRATION'!$Q$15*ABS(B1319)*(1/'CCS figures 3b table 1 9a'!C1319+1/'IM CALIBRATION'!$D$5)^0.5</f>
        <v>10.693456855513871</v>
      </c>
    </row>
    <row r="1320" spans="1:9">
      <c r="A1320" s="113">
        <v>8600</v>
      </c>
      <c r="B1320" s="67">
        <v>22</v>
      </c>
      <c r="C1320" s="67">
        <v>184000</v>
      </c>
      <c r="D1320" s="67">
        <v>12.94</v>
      </c>
      <c r="E1320" s="112">
        <f>I1320*'IM CALIBRATION'!$Q$17</f>
        <v>6075.5871196962153</v>
      </c>
      <c r="F1320" s="111">
        <f>(H1320*'IM CALIBRATION'!$Q$32+'IM CALIBRATION'!$Q$33)*ABS(B1320)*(1/'CCS figures 3b table 1 9a'!C1320+1/'IM CALIBRATION'!$D$5)^0.5</f>
        <v>6124.462395495184</v>
      </c>
      <c r="G1320" t="s">
        <v>28</v>
      </c>
      <c r="H1320" s="56">
        <f>D1320-0.001*'IM CALIBRATION'!$D$4*A1320^0.5</f>
        <v>12.794404189620717</v>
      </c>
      <c r="I1320" s="56">
        <f>H1320^'IM CALIBRATION'!$Q$15*ABS(B1320)*(1/'CCS figures 3b table 1 9a'!C1320+1/'IM CALIBRATION'!$D$5)^0.5</f>
        <v>10.751025447593227</v>
      </c>
    </row>
    <row r="1321" spans="1:9">
      <c r="A1321" s="113">
        <v>8600</v>
      </c>
      <c r="B1321" s="67">
        <v>22</v>
      </c>
      <c r="C1321" s="67">
        <v>184000</v>
      </c>
      <c r="D1321" s="67">
        <v>13.122</v>
      </c>
      <c r="E1321" s="112">
        <f>I1321*'IM CALIBRATION'!$Q$17</f>
        <v>6107.6540884693486</v>
      </c>
      <c r="F1321" s="111">
        <f>(H1321*'IM CALIBRATION'!$Q$32+'IM CALIBRATION'!$Q$33)*ABS(B1321)*(1/'CCS figures 3b table 1 9a'!C1321+1/'IM CALIBRATION'!$D$5)^0.5</f>
        <v>6150.3073820426371</v>
      </c>
      <c r="G1321" t="s">
        <v>28</v>
      </c>
      <c r="H1321" s="56">
        <f>D1321-0.001*'IM CALIBRATION'!$D$4*A1321^0.5</f>
        <v>12.976404189620718</v>
      </c>
      <c r="I1321" s="56">
        <f>H1321^'IM CALIBRATION'!$Q$15*ABS(B1321)*(1/'CCS figures 3b table 1 9a'!C1321+1/'IM CALIBRATION'!$D$5)^0.5</f>
        <v>10.807769395217564</v>
      </c>
    </row>
    <row r="1322" spans="1:9">
      <c r="A1322" s="113">
        <v>8600</v>
      </c>
      <c r="B1322" s="67">
        <v>22</v>
      </c>
      <c r="C1322" s="67">
        <v>184000</v>
      </c>
      <c r="D1322" s="67">
        <v>13.304</v>
      </c>
      <c r="E1322" s="112">
        <f>I1322*'IM CALIBRATION'!$Q$17</f>
        <v>6139.4401467491289</v>
      </c>
      <c r="F1322" s="111">
        <f>(H1322*'IM CALIBRATION'!$Q$32+'IM CALIBRATION'!$Q$33)*ABS(B1322)*(1/'CCS figures 3b table 1 9a'!C1322+1/'IM CALIBRATION'!$D$5)^0.5</f>
        <v>6176.1523685900893</v>
      </c>
      <c r="G1322" t="s">
        <v>28</v>
      </c>
      <c r="H1322" s="56">
        <f>D1322-0.001*'IM CALIBRATION'!$D$4*A1322^0.5</f>
        <v>13.158404189620718</v>
      </c>
      <c r="I1322" s="56">
        <f>H1322^'IM CALIBRATION'!$Q$15*ABS(B1322)*(1/'CCS figures 3b table 1 9a'!C1322+1/'IM CALIBRATION'!$D$5)^0.5</f>
        <v>10.864016259053447</v>
      </c>
    </row>
    <row r="1323" spans="1:9">
      <c r="A1323" s="113">
        <v>8600</v>
      </c>
      <c r="B1323" s="67">
        <v>22</v>
      </c>
      <c r="C1323" s="67">
        <v>184000</v>
      </c>
      <c r="D1323" s="67">
        <v>13.486000000000001</v>
      </c>
      <c r="E1323" s="112">
        <f>I1323*'IM CALIBRATION'!$Q$17</f>
        <v>6170.9515903502788</v>
      </c>
      <c r="F1323" s="111">
        <f>(H1323*'IM CALIBRATION'!$Q$32+'IM CALIBRATION'!$Q$33)*ABS(B1323)*(1/'CCS figures 3b table 1 9a'!C1323+1/'IM CALIBRATION'!$D$5)^0.5</f>
        <v>6201.9973551375424</v>
      </c>
      <c r="G1323" t="s">
        <v>28</v>
      </c>
      <c r="H1323" s="56">
        <f>D1323-0.001*'IM CALIBRATION'!$D$4*A1323^0.5</f>
        <v>13.340404189620719</v>
      </c>
      <c r="I1323" s="56">
        <f>H1323^'IM CALIBRATION'!$Q$15*ABS(B1323)*(1/'CCS figures 3b table 1 9a'!C1323+1/'IM CALIBRATION'!$D$5)^0.5</f>
        <v>10.919777179829001</v>
      </c>
    </row>
    <row r="1324" spans="1:9">
      <c r="A1324" s="113">
        <v>8600</v>
      </c>
      <c r="B1324" s="67">
        <v>22</v>
      </c>
      <c r="C1324" s="67">
        <v>184000</v>
      </c>
      <c r="D1324" s="67">
        <v>13.669</v>
      </c>
      <c r="E1324" s="112">
        <f>I1324*'IM CALIBRATION'!$Q$17</f>
        <v>6202.3654237522032</v>
      </c>
      <c r="F1324" s="111">
        <f>(H1324*'IM CALIBRATION'!$Q$32+'IM CALIBRATION'!$Q$33)*ABS(B1324)*(1/'CCS figures 3b table 1 9a'!C1324+1/'IM CALIBRATION'!$D$5)^0.5</f>
        <v>6227.9843471055838</v>
      </c>
      <c r="G1324" t="s">
        <v>28</v>
      </c>
      <c r="H1324" s="56">
        <f>D1324-0.001*'IM CALIBRATION'!$D$4*A1324^0.5</f>
        <v>13.523404189620718</v>
      </c>
      <c r="I1324" s="56">
        <f>H1324^'IM CALIBRATION'!$Q$15*ABS(B1324)*(1/'CCS figures 3b table 1 9a'!C1324+1/'IM CALIBRATION'!$D$5)^0.5</f>
        <v>10.97536537495432</v>
      </c>
    </row>
    <row r="1325" spans="1:9">
      <c r="A1325" s="113">
        <v>8600</v>
      </c>
      <c r="B1325" s="67">
        <v>22</v>
      </c>
      <c r="C1325" s="67">
        <v>184000</v>
      </c>
      <c r="D1325" s="67">
        <v>13.851000000000001</v>
      </c>
      <c r="E1325" s="112">
        <f>I1325*'IM CALIBRATION'!$Q$17</f>
        <v>6233.3442099468848</v>
      </c>
      <c r="F1325" s="111">
        <f>(H1325*'IM CALIBRATION'!$Q$32+'IM CALIBRATION'!$Q$33)*ABS(B1325)*(1/'CCS figures 3b table 1 9a'!C1325+1/'IM CALIBRATION'!$D$5)^0.5</f>
        <v>6253.8293336530378</v>
      </c>
      <c r="G1325" t="s">
        <v>28</v>
      </c>
      <c r="H1325" s="56">
        <f>D1325-0.001*'IM CALIBRATION'!$D$4*A1325^0.5</f>
        <v>13.705404189620719</v>
      </c>
      <c r="I1325" s="56">
        <f>H1325^'IM CALIBRATION'!$Q$15*ABS(B1325)*(1/'CCS figures 3b table 1 9a'!C1325+1/'IM CALIBRATION'!$D$5)^0.5</f>
        <v>11.030183734423622</v>
      </c>
    </row>
    <row r="1326" spans="1:9">
      <c r="A1326" s="113">
        <v>8600</v>
      </c>
      <c r="B1326" s="67">
        <v>22</v>
      </c>
      <c r="C1326" s="67">
        <v>184000</v>
      </c>
      <c r="D1326" s="67">
        <v>14.032999999999999</v>
      </c>
      <c r="E1326" s="112">
        <f>I1326*'IM CALIBRATION'!$Q$17</f>
        <v>6264.0659941313415</v>
      </c>
      <c r="F1326" s="111">
        <f>(H1326*'IM CALIBRATION'!$Q$32+'IM CALIBRATION'!$Q$33)*ABS(B1326)*(1/'CCS figures 3b table 1 9a'!C1326+1/'IM CALIBRATION'!$D$5)^0.5</f>
        <v>6279.6743202004891</v>
      </c>
      <c r="G1326" t="s">
        <v>28</v>
      </c>
      <c r="H1326" s="56">
        <f>D1326-0.001*'IM CALIBRATION'!$D$4*A1326^0.5</f>
        <v>13.887404189620717</v>
      </c>
      <c r="I1326" s="56">
        <f>H1326^'IM CALIBRATION'!$Q$15*ABS(B1326)*(1/'CCS figures 3b table 1 9a'!C1326+1/'IM CALIBRATION'!$D$5)^0.5</f>
        <v>11.084547317243759</v>
      </c>
    </row>
    <row r="1327" spans="1:9">
      <c r="A1327" s="113">
        <v>8600</v>
      </c>
      <c r="B1327" s="67">
        <v>22</v>
      </c>
      <c r="C1327" s="67">
        <v>184000</v>
      </c>
      <c r="D1327" s="67">
        <v>14.215</v>
      </c>
      <c r="E1327" s="112">
        <f>I1327*'IM CALIBRATION'!$Q$17</f>
        <v>6294.5362351229878</v>
      </c>
      <c r="F1327" s="111">
        <f>(H1327*'IM CALIBRATION'!$Q$32+'IM CALIBRATION'!$Q$33)*ABS(B1327)*(1/'CCS figures 3b table 1 9a'!C1327+1/'IM CALIBRATION'!$D$5)^0.5</f>
        <v>6305.5193067479413</v>
      </c>
      <c r="G1327" t="s">
        <v>28</v>
      </c>
      <c r="H1327" s="56">
        <f>D1327-0.001*'IM CALIBRATION'!$D$4*A1327^0.5</f>
        <v>14.069404189620718</v>
      </c>
      <c r="I1327" s="56">
        <f>H1327^'IM CALIBRATION'!$Q$15*ABS(B1327)*(1/'CCS figures 3b table 1 9a'!C1327+1/'IM CALIBRATION'!$D$5)^0.5</f>
        <v>11.138465783038365</v>
      </c>
    </row>
    <row r="1328" spans="1:9">
      <c r="A1328" s="113">
        <v>8600</v>
      </c>
      <c r="B1328" s="67">
        <v>22</v>
      </c>
      <c r="C1328" s="67">
        <v>184000</v>
      </c>
      <c r="D1328" s="67">
        <v>14.398</v>
      </c>
      <c r="E1328" s="112">
        <f>I1328*'IM CALIBRATION'!$Q$17</f>
        <v>6324.9256019400946</v>
      </c>
      <c r="F1328" s="111">
        <f>(H1328*'IM CALIBRATION'!$Q$32+'IM CALIBRATION'!$Q$33)*ABS(B1328)*(1/'CCS figures 3b table 1 9a'!C1328+1/'IM CALIBRATION'!$D$5)^0.5</f>
        <v>6331.5062987159845</v>
      </c>
      <c r="G1328" t="s">
        <v>28</v>
      </c>
      <c r="H1328" s="56">
        <f>D1328-0.001*'IM CALIBRATION'!$D$4*A1328^0.5</f>
        <v>14.252404189620718</v>
      </c>
      <c r="I1328" s="56">
        <f>H1328^'IM CALIBRATION'!$Q$15*ABS(B1328)*(1/'CCS figures 3b table 1 9a'!C1328+1/'IM CALIBRATION'!$D$5)^0.5</f>
        <v>11.192241138333294</v>
      </c>
    </row>
    <row r="1329" spans="1:9">
      <c r="A1329" s="113">
        <v>8600</v>
      </c>
      <c r="B1329" s="67">
        <v>22</v>
      </c>
      <c r="C1329" s="67">
        <v>184000</v>
      </c>
      <c r="D1329" s="67">
        <v>14.58</v>
      </c>
      <c r="E1329" s="112">
        <f>I1329*'IM CALIBRATION'!$Q$17</f>
        <v>6354.9070910161727</v>
      </c>
      <c r="F1329" s="111">
        <f>(H1329*'IM CALIBRATION'!$Q$32+'IM CALIBRATION'!$Q$33)*ABS(B1329)*(1/'CCS figures 3b table 1 9a'!C1329+1/'IM CALIBRATION'!$D$5)^0.5</f>
        <v>6357.3512852634367</v>
      </c>
      <c r="G1329" t="s">
        <v>28</v>
      </c>
      <c r="H1329" s="56">
        <f>D1329-0.001*'IM CALIBRATION'!$D$4*A1329^0.5</f>
        <v>14.434404189620718</v>
      </c>
      <c r="I1329" s="56">
        <f>H1329^'IM CALIBRATION'!$Q$15*ABS(B1329)*(1/'CCS figures 3b table 1 9a'!C1329+1/'IM CALIBRATION'!$D$5)^0.5</f>
        <v>11.245294735568152</v>
      </c>
    </row>
    <row r="1330" spans="1:9">
      <c r="A1330" s="113">
        <v>8600</v>
      </c>
      <c r="B1330" s="67">
        <v>22</v>
      </c>
      <c r="C1330" s="67">
        <v>184000</v>
      </c>
      <c r="D1330" s="67">
        <v>14.762</v>
      </c>
      <c r="E1330" s="112">
        <f>I1330*'IM CALIBRATION'!$Q$17</f>
        <v>6384.652364859232</v>
      </c>
      <c r="F1330" s="111">
        <f>(H1330*'IM CALIBRATION'!$Q$32+'IM CALIBRATION'!$Q$33)*ABS(B1330)*(1/'CCS figures 3b table 1 9a'!C1330+1/'IM CALIBRATION'!$D$5)^0.5</f>
        <v>6383.1962718108898</v>
      </c>
      <c r="G1330" t="s">
        <v>28</v>
      </c>
      <c r="H1330" s="56">
        <f>D1330-0.001*'IM CALIBRATION'!$D$4*A1330^0.5</f>
        <v>14.616404189620718</v>
      </c>
      <c r="I1330" s="56">
        <f>H1330^'IM CALIBRATION'!$Q$15*ABS(B1330)*(1/'CCS figures 3b table 1 9a'!C1330+1/'IM CALIBRATION'!$D$5)^0.5</f>
        <v>11.297930339293698</v>
      </c>
    </row>
    <row r="1331" spans="1:9">
      <c r="A1331" s="113">
        <v>8600</v>
      </c>
      <c r="B1331" s="67">
        <v>22</v>
      </c>
      <c r="C1331" s="67">
        <v>184000</v>
      </c>
      <c r="D1331" s="67">
        <v>14.944000000000001</v>
      </c>
      <c r="E1331" s="112">
        <f>I1331*'IM CALIBRATION'!$Q$17</f>
        <v>6414.1661914772603</v>
      </c>
      <c r="F1331" s="111">
        <f>(H1331*'IM CALIBRATION'!$Q$32+'IM CALIBRATION'!$Q$33)*ABS(B1331)*(1/'CCS figures 3b table 1 9a'!C1331+1/'IM CALIBRATION'!$D$5)^0.5</f>
        <v>6409.041258358342</v>
      </c>
      <c r="G1331" t="s">
        <v>28</v>
      </c>
      <c r="H1331" s="56">
        <f>D1331-0.001*'IM CALIBRATION'!$D$4*A1331^0.5</f>
        <v>14.798404189620719</v>
      </c>
      <c r="I1331" s="56">
        <f>H1331^'IM CALIBRATION'!$Q$15*ABS(B1331)*(1/'CCS figures 3b table 1 9a'!C1331+1/'IM CALIBRATION'!$D$5)^0.5</f>
        <v>11.350156386715126</v>
      </c>
    </row>
    <row r="1332" spans="1:9">
      <c r="A1332" s="113">
        <v>8600</v>
      </c>
      <c r="B1332" s="67">
        <v>22</v>
      </c>
      <c r="C1332" s="67">
        <v>184000</v>
      </c>
      <c r="D1332" s="67">
        <v>15.127000000000001</v>
      </c>
      <c r="E1332" s="112">
        <f>I1332*'IM CALIBRATION'!$Q$17</f>
        <v>6443.613484669293</v>
      </c>
      <c r="F1332" s="111">
        <f>(H1332*'IM CALIBRATION'!$Q$32+'IM CALIBRATION'!$Q$33)*ABS(B1332)*(1/'CCS figures 3b table 1 9a'!C1332+1/'IM CALIBRATION'!$D$5)^0.5</f>
        <v>6435.0282503263852</v>
      </c>
      <c r="G1332" t="s">
        <v>28</v>
      </c>
      <c r="H1332" s="56">
        <f>D1332-0.001*'IM CALIBRATION'!$D$4*A1332^0.5</f>
        <v>14.981404189620719</v>
      </c>
      <c r="I1332" s="56">
        <f>H1332^'IM CALIBRATION'!$Q$15*ABS(B1332)*(1/'CCS figures 3b table 1 9a'!C1332+1/'IM CALIBRATION'!$D$5)^0.5</f>
        <v>11.402264700238266</v>
      </c>
    </row>
    <row r="1333" spans="1:9">
      <c r="A1333" s="113">
        <v>8600</v>
      </c>
      <c r="B1333" s="67">
        <v>22</v>
      </c>
      <c r="C1333" s="67">
        <v>184000</v>
      </c>
      <c r="D1333" s="67">
        <v>15.308999999999999</v>
      </c>
      <c r="E1333" s="112">
        <f>I1333*'IM CALIBRATION'!$Q$17</f>
        <v>6472.6769039617902</v>
      </c>
      <c r="F1333" s="111">
        <f>(H1333*'IM CALIBRATION'!$Q$32+'IM CALIBRATION'!$Q$33)*ABS(B1333)*(1/'CCS figures 3b table 1 9a'!C1333+1/'IM CALIBRATION'!$D$5)^0.5</f>
        <v>6460.8732368738374</v>
      </c>
      <c r="G1333" t="s">
        <v>28</v>
      </c>
      <c r="H1333" s="56">
        <f>D1333-0.001*'IM CALIBRATION'!$D$4*A1333^0.5</f>
        <v>15.163404189620717</v>
      </c>
      <c r="I1333" s="56">
        <f>H1333^'IM CALIBRATION'!$Q$15*ABS(B1333)*(1/'CCS figures 3b table 1 9a'!C1333+1/'IM CALIBRATION'!$D$5)^0.5</f>
        <v>11.45369373158155</v>
      </c>
    </row>
    <row r="1334" spans="1:9">
      <c r="A1334" s="113">
        <v>8600</v>
      </c>
      <c r="B1334" s="67">
        <v>22</v>
      </c>
      <c r="C1334" s="67">
        <v>184000</v>
      </c>
      <c r="D1334" s="67">
        <v>15.491</v>
      </c>
      <c r="E1334" s="112">
        <f>I1334*'IM CALIBRATION'!$Q$17</f>
        <v>6501.5223091369726</v>
      </c>
      <c r="F1334" s="111">
        <f>(H1334*'IM CALIBRATION'!$Q$32+'IM CALIBRATION'!$Q$33)*ABS(B1334)*(1/'CCS figures 3b table 1 9a'!C1334+1/'IM CALIBRATION'!$D$5)^0.5</f>
        <v>6486.7182234212905</v>
      </c>
      <c r="G1334" t="s">
        <v>28</v>
      </c>
      <c r="H1334" s="56">
        <f>D1334-0.001*'IM CALIBRATION'!$D$4*A1334^0.5</f>
        <v>15.345404189620718</v>
      </c>
      <c r="I1334" s="56">
        <f>H1334^'IM CALIBRATION'!$Q$15*ABS(B1334)*(1/'CCS figures 3b table 1 9a'!C1334+1/'IM CALIBRATION'!$D$5)^0.5</f>
        <v>11.504736977110722</v>
      </c>
    </row>
    <row r="1335" spans="1:9">
      <c r="A1335" s="113">
        <v>8600</v>
      </c>
      <c r="B1335" s="67">
        <v>22</v>
      </c>
      <c r="C1335" s="67">
        <v>184000</v>
      </c>
      <c r="D1335" s="67">
        <v>15.673999999999999</v>
      </c>
      <c r="E1335" s="112">
        <f>I1335*'IM CALIBRATION'!$Q$17</f>
        <v>6530.3106258172356</v>
      </c>
      <c r="F1335" s="111">
        <f>(H1335*'IM CALIBRATION'!$Q$32+'IM CALIBRATION'!$Q$33)*ABS(B1335)*(1/'CCS figures 3b table 1 9a'!C1335+1/'IM CALIBRATION'!$D$5)^0.5</f>
        <v>6512.7052153893337</v>
      </c>
      <c r="G1335" t="s">
        <v>28</v>
      </c>
      <c r="H1335" s="56">
        <f>D1335-0.001*'IM CALIBRATION'!$D$4*A1335^0.5</f>
        <v>15.528404189620717</v>
      </c>
      <c r="I1335" s="56">
        <f>H1335^'IM CALIBRATION'!$Q$15*ABS(B1335)*(1/'CCS figures 3b table 1 9a'!C1335+1/'IM CALIBRATION'!$D$5)^0.5</f>
        <v>11.555679201973158</v>
      </c>
    </row>
    <row r="1336" spans="1:9">
      <c r="A1336" s="113">
        <v>8600</v>
      </c>
      <c r="B1336" s="67">
        <v>22</v>
      </c>
      <c r="C1336" s="67">
        <v>184000</v>
      </c>
      <c r="D1336" s="67">
        <v>15.856</v>
      </c>
      <c r="E1336" s="112">
        <f>I1336*'IM CALIBRATION'!$Q$17</f>
        <v>6558.7313095539348</v>
      </c>
      <c r="F1336" s="111">
        <f>(H1336*'IM CALIBRATION'!$Q$32+'IM CALIBRATION'!$Q$33)*ABS(B1336)*(1/'CCS figures 3b table 1 9a'!C1336+1/'IM CALIBRATION'!$D$5)^0.5</f>
        <v>6538.550201936785</v>
      </c>
      <c r="G1336" t="s">
        <v>28</v>
      </c>
      <c r="H1336" s="56">
        <f>D1336-0.001*'IM CALIBRATION'!$D$4*A1336^0.5</f>
        <v>15.710404189620718</v>
      </c>
      <c r="I1336" s="56">
        <f>H1336^'IM CALIBRATION'!$Q$15*ABS(B1336)*(1/'CCS figures 3b table 1 9a'!C1336+1/'IM CALIBRATION'!$D$5)^0.5</f>
        <v>11.605970883759877</v>
      </c>
    </row>
    <row r="1337" spans="1:9">
      <c r="A1337" s="113">
        <v>8600</v>
      </c>
      <c r="B1337" s="67">
        <v>22</v>
      </c>
      <c r="C1337" s="67">
        <v>184000</v>
      </c>
      <c r="D1337" s="67">
        <v>16.038</v>
      </c>
      <c r="E1337" s="112">
        <f>I1337*'IM CALIBRATION'!$Q$17</f>
        <v>6586.9461969215317</v>
      </c>
      <c r="F1337" s="111">
        <f>(H1337*'IM CALIBRATION'!$Q$32+'IM CALIBRATION'!$Q$33)*ABS(B1337)*(1/'CCS figures 3b table 1 9a'!C1337+1/'IM CALIBRATION'!$D$5)^0.5</f>
        <v>6564.3951884842363</v>
      </c>
      <c r="G1337" t="s">
        <v>28</v>
      </c>
      <c r="H1337" s="56">
        <f>D1337-0.001*'IM CALIBRATION'!$D$4*A1337^0.5</f>
        <v>15.892404189620718</v>
      </c>
      <c r="I1337" s="56">
        <f>H1337^'IM CALIBRATION'!$Q$15*ABS(B1337)*(1/'CCS figures 3b table 1 9a'!C1337+1/'IM CALIBRATION'!$D$5)^0.5</f>
        <v>11.655898399589026</v>
      </c>
    </row>
    <row r="1338" spans="1:9">
      <c r="A1338" s="113">
        <v>8600</v>
      </c>
      <c r="B1338" s="67">
        <v>22</v>
      </c>
      <c r="C1338" s="67">
        <v>184000</v>
      </c>
      <c r="D1338" s="67">
        <v>16.22</v>
      </c>
      <c r="E1338" s="112">
        <f>I1338*'IM CALIBRATION'!$Q$17</f>
        <v>6614.9591095643855</v>
      </c>
      <c r="F1338" s="111">
        <f>(H1338*'IM CALIBRATION'!$Q$32+'IM CALIBRATION'!$Q$33)*ABS(B1338)*(1/'CCS figures 3b table 1 9a'!C1338+1/'IM CALIBRATION'!$D$5)^0.5</f>
        <v>6590.2401750316894</v>
      </c>
      <c r="G1338" t="s">
        <v>28</v>
      </c>
      <c r="H1338" s="56">
        <f>D1338-0.001*'IM CALIBRATION'!$D$4*A1338^0.5</f>
        <v>16.074404189620715</v>
      </c>
      <c r="I1338" s="56">
        <f>H1338^'IM CALIBRATION'!$Q$15*ABS(B1338)*(1/'CCS figures 3b table 1 9a'!C1338+1/'IM CALIBRATION'!$D$5)^0.5</f>
        <v>11.705468512032676</v>
      </c>
    </row>
    <row r="1339" spans="1:9">
      <c r="A1339" s="113">
        <v>8600</v>
      </c>
      <c r="B1339" s="67">
        <v>22</v>
      </c>
      <c r="C1339" s="67">
        <v>184000</v>
      </c>
      <c r="D1339" s="67">
        <v>16.402999999999999</v>
      </c>
      <c r="E1339" s="112">
        <f>I1339*'IM CALIBRATION'!$Q$17</f>
        <v>6642.9260425813918</v>
      </c>
      <c r="F1339" s="111">
        <f>(H1339*'IM CALIBRATION'!$Q$32+'IM CALIBRATION'!$Q$33)*ABS(B1339)*(1/'CCS figures 3b table 1 9a'!C1339+1/'IM CALIBRATION'!$D$5)^0.5</f>
        <v>6616.2271669997326</v>
      </c>
      <c r="G1339" t="s">
        <v>28</v>
      </c>
      <c r="H1339" s="56">
        <f>D1339-0.001*'IM CALIBRATION'!$D$4*A1339^0.5</f>
        <v>16.257404189620715</v>
      </c>
      <c r="I1339" s="56">
        <f>H1339^'IM CALIBRATION'!$Q$15*ABS(B1339)*(1/'CCS figures 3b table 1 9a'!C1339+1/'IM CALIBRATION'!$D$5)^0.5</f>
        <v>11.754957261454477</v>
      </c>
    </row>
    <row r="1340" spans="1:9">
      <c r="A1340" s="113">
        <v>8600</v>
      </c>
      <c r="B1340" s="67">
        <v>22</v>
      </c>
      <c r="C1340" s="67">
        <v>184000</v>
      </c>
      <c r="D1340" s="67">
        <v>16.585000000000001</v>
      </c>
      <c r="E1340" s="112">
        <f>I1340*'IM CALIBRATION'!$Q$17</f>
        <v>6670.544962294055</v>
      </c>
      <c r="F1340" s="111">
        <f>(H1340*'IM CALIBRATION'!$Q$32+'IM CALIBRATION'!$Q$33)*ABS(B1340)*(1/'CCS figures 3b table 1 9a'!C1340+1/'IM CALIBRATION'!$D$5)^0.5</f>
        <v>6642.0721535471848</v>
      </c>
      <c r="G1340" t="s">
        <v>28</v>
      </c>
      <c r="H1340" s="56">
        <f>D1340-0.001*'IM CALIBRATION'!$D$4*A1340^0.5</f>
        <v>16.439404189620717</v>
      </c>
      <c r="I1340" s="56">
        <f>H1340^'IM CALIBRATION'!$Q$15*ABS(B1340)*(1/'CCS figures 3b table 1 9a'!C1340+1/'IM CALIBRATION'!$D$5)^0.5</f>
        <v>11.803830185637107</v>
      </c>
    </row>
    <row r="1341" spans="1:9">
      <c r="A1341" s="113">
        <v>8600</v>
      </c>
      <c r="B1341" s="67">
        <v>22</v>
      </c>
      <c r="C1341" s="67">
        <v>184000</v>
      </c>
      <c r="D1341" s="67">
        <v>16.766999999999999</v>
      </c>
      <c r="E1341" s="112">
        <f>I1341*'IM CALIBRATION'!$Q$17</f>
        <v>6697.9727295194198</v>
      </c>
      <c r="F1341" s="111">
        <f>(H1341*'IM CALIBRATION'!$Q$32+'IM CALIBRATION'!$Q$33)*ABS(B1341)*(1/'CCS figures 3b table 1 9a'!C1341+1/'IM CALIBRATION'!$D$5)^0.5</f>
        <v>6667.9171400946361</v>
      </c>
      <c r="G1341" t="s">
        <v>28</v>
      </c>
      <c r="H1341" s="56">
        <f>D1341-0.001*'IM CALIBRATION'!$D$4*A1341^0.5</f>
        <v>16.621404189620716</v>
      </c>
      <c r="I1341" s="56">
        <f>H1341^'IM CALIBRATION'!$Q$15*ABS(B1341)*(1/'CCS figures 3b table 1 9a'!C1341+1/'IM CALIBRATION'!$D$5)^0.5</f>
        <v>11.852364856871532</v>
      </c>
    </row>
    <row r="1342" spans="1:9">
      <c r="A1342" s="113">
        <v>8600</v>
      </c>
      <c r="B1342" s="67">
        <v>22</v>
      </c>
      <c r="C1342" s="67">
        <v>184000</v>
      </c>
      <c r="D1342" s="67">
        <v>16.949000000000002</v>
      </c>
      <c r="E1342" s="112">
        <f>I1342*'IM CALIBRATION'!$Q$17</f>
        <v>6725.2127387989067</v>
      </c>
      <c r="F1342" s="111">
        <f>(H1342*'IM CALIBRATION'!$Q$32+'IM CALIBRATION'!$Q$33)*ABS(B1342)*(1/'CCS figures 3b table 1 9a'!C1342+1/'IM CALIBRATION'!$D$5)^0.5</f>
        <v>6693.7621266420902</v>
      </c>
      <c r="G1342" t="s">
        <v>28</v>
      </c>
      <c r="H1342" s="56">
        <f>D1342-0.001*'IM CALIBRATION'!$D$4*A1342^0.5</f>
        <v>16.803404189620718</v>
      </c>
      <c r="I1342" s="56">
        <f>H1342^'IM CALIBRATION'!$Q$15*ABS(B1342)*(1/'CCS figures 3b table 1 9a'!C1342+1/'IM CALIBRATION'!$D$5)^0.5</f>
        <v>11.900567281951904</v>
      </c>
    </row>
    <row r="1343" spans="1:9">
      <c r="A1343" s="113">
        <v>8600</v>
      </c>
      <c r="B1343" s="67">
        <v>22</v>
      </c>
      <c r="C1343" s="67">
        <v>184000</v>
      </c>
      <c r="D1343" s="67">
        <v>17.132000000000001</v>
      </c>
      <c r="E1343" s="112">
        <f>I1343*'IM CALIBRATION'!$Q$17</f>
        <v>6752.416441683994</v>
      </c>
      <c r="F1343" s="111">
        <f>(H1343*'IM CALIBRATION'!$Q$32+'IM CALIBRATION'!$Q$33)*ABS(B1343)*(1/'CCS figures 3b table 1 9a'!C1343+1/'IM CALIBRATION'!$D$5)^0.5</f>
        <v>6719.7491186101333</v>
      </c>
      <c r="G1343" t="s">
        <v>28</v>
      </c>
      <c r="H1343" s="56">
        <f>D1343-0.001*'IM CALIBRATION'!$D$4*A1343^0.5</f>
        <v>16.986404189620718</v>
      </c>
      <c r="I1343" s="56">
        <f>H1343^'IM CALIBRATION'!$Q$15*ABS(B1343)*(1/'CCS figures 3b table 1 9a'!C1343+1/'IM CALIBRATION'!$D$5)^0.5</f>
        <v>11.948705461229789</v>
      </c>
    </row>
    <row r="1344" spans="1:9">
      <c r="A1344" s="113">
        <v>8600</v>
      </c>
      <c r="B1344" s="67">
        <v>22</v>
      </c>
      <c r="C1344" s="67">
        <v>184000</v>
      </c>
      <c r="D1344" s="67">
        <v>17.314</v>
      </c>
      <c r="E1344" s="112">
        <f>I1344*'IM CALIBRATION'!$Q$17</f>
        <v>6779.2897501125863</v>
      </c>
      <c r="F1344" s="111">
        <f>(H1344*'IM CALIBRATION'!$Q$32+'IM CALIBRATION'!$Q$33)*ABS(B1344)*(1/'CCS figures 3b table 1 9a'!C1344+1/'IM CALIBRATION'!$D$5)^0.5</f>
        <v>6745.5941051575846</v>
      </c>
      <c r="G1344" t="s">
        <v>28</v>
      </c>
      <c r="H1344" s="56">
        <f>D1344-0.001*'IM CALIBRATION'!$D$4*A1344^0.5</f>
        <v>17.168404189620716</v>
      </c>
      <c r="I1344" s="56">
        <f>H1344^'IM CALIBRATION'!$Q$15*ABS(B1344)*(1/'CCS figures 3b table 1 9a'!C1344+1/'IM CALIBRATION'!$D$5)^0.5</f>
        <v>11.996258992614466</v>
      </c>
    </row>
    <row r="1345" spans="1:9">
      <c r="A1345" s="113">
        <v>8600</v>
      </c>
      <c r="B1345" s="67">
        <v>22</v>
      </c>
      <c r="C1345" s="67">
        <v>184000</v>
      </c>
      <c r="D1345" s="67">
        <v>17.495999999999999</v>
      </c>
      <c r="E1345" s="112">
        <f>I1345*'IM CALIBRATION'!$Q$17</f>
        <v>6805.9849381887007</v>
      </c>
      <c r="F1345" s="111">
        <f>(H1345*'IM CALIBRATION'!$Q$32+'IM CALIBRATION'!$Q$33)*ABS(B1345)*(1/'CCS figures 3b table 1 9a'!C1345+1/'IM CALIBRATION'!$D$5)^0.5</f>
        <v>6771.4390917050368</v>
      </c>
      <c r="G1345" t="s">
        <v>28</v>
      </c>
      <c r="H1345" s="56">
        <f>D1345-0.001*'IM CALIBRATION'!$D$4*A1345^0.5</f>
        <v>17.350404189620715</v>
      </c>
      <c r="I1345" s="56">
        <f>H1345^'IM CALIBRATION'!$Q$15*ABS(B1345)*(1/'CCS figures 3b table 1 9a'!C1345+1/'IM CALIBRATION'!$D$5)^0.5</f>
        <v>12.043497332001317</v>
      </c>
    </row>
    <row r="1346" spans="1:9">
      <c r="A1346" s="113">
        <v>8600</v>
      </c>
      <c r="B1346" s="67">
        <v>22</v>
      </c>
      <c r="C1346" s="67">
        <v>184000</v>
      </c>
      <c r="D1346" s="67">
        <v>17.678000000000001</v>
      </c>
      <c r="E1346" s="112">
        <f>I1346*'IM CALIBRATION'!$Q$17</f>
        <v>6832.5050365498028</v>
      </c>
      <c r="F1346" s="111">
        <f>(H1346*'IM CALIBRATION'!$Q$32+'IM CALIBRATION'!$Q$33)*ABS(B1346)*(1/'CCS figures 3b table 1 9a'!C1346+1/'IM CALIBRATION'!$D$5)^0.5</f>
        <v>6797.2840782524891</v>
      </c>
      <c r="G1346" t="s">
        <v>28</v>
      </c>
      <c r="H1346" s="56">
        <f>D1346-0.001*'IM CALIBRATION'!$D$4*A1346^0.5</f>
        <v>17.532404189620717</v>
      </c>
      <c r="I1346" s="56">
        <f>H1346^'IM CALIBRATION'!$Q$15*ABS(B1346)*(1/'CCS figures 3b table 1 9a'!C1346+1/'IM CALIBRATION'!$D$5)^0.5</f>
        <v>12.090425842240036</v>
      </c>
    </row>
    <row r="1347" spans="1:9">
      <c r="A1347" s="113">
        <v>8600</v>
      </c>
      <c r="B1347" s="67">
        <v>22</v>
      </c>
      <c r="C1347" s="67">
        <v>184000</v>
      </c>
      <c r="D1347" s="67">
        <v>17.861000000000001</v>
      </c>
      <c r="E1347" s="112">
        <f>I1347*'IM CALIBRATION'!$Q$17</f>
        <v>6858.9972922544357</v>
      </c>
      <c r="F1347" s="111">
        <f>(H1347*'IM CALIBRATION'!$Q$32+'IM CALIBRATION'!$Q$33)*ABS(B1347)*(1/'CCS figures 3b table 1 9a'!C1347+1/'IM CALIBRATION'!$D$5)^0.5</f>
        <v>6823.2710702205322</v>
      </c>
      <c r="G1347" t="s">
        <v>28</v>
      </c>
      <c r="H1347" s="56">
        <f>D1347-0.001*'IM CALIBRATION'!$D$4*A1347^0.5</f>
        <v>17.715404189620717</v>
      </c>
      <c r="I1347" s="56">
        <f>H1347^'IM CALIBRATION'!$Q$15*ABS(B1347)*(1/'CCS figures 3b table 1 9a'!C1347+1/'IM CALIBRATION'!$D$5)^0.5</f>
        <v>12.137305083642287</v>
      </c>
    </row>
    <row r="1348" spans="1:9">
      <c r="A1348" s="113">
        <v>8600</v>
      </c>
      <c r="B1348" s="67">
        <v>22</v>
      </c>
      <c r="C1348" s="67">
        <v>184000</v>
      </c>
      <c r="D1348" s="67">
        <v>18.042999999999999</v>
      </c>
      <c r="E1348" s="112">
        <f>I1348*'IM CALIBRATION'!$Q$17</f>
        <v>6885.1750543055814</v>
      </c>
      <c r="F1348" s="111">
        <f>(H1348*'IM CALIBRATION'!$Q$32+'IM CALIBRATION'!$Q$33)*ABS(B1348)*(1/'CCS figures 3b table 1 9a'!C1348+1/'IM CALIBRATION'!$D$5)^0.5</f>
        <v>6849.1160567679844</v>
      </c>
      <c r="G1348" t="s">
        <v>28</v>
      </c>
      <c r="H1348" s="56">
        <f>D1348-0.001*'IM CALIBRATION'!$D$4*A1348^0.5</f>
        <v>17.897404189620715</v>
      </c>
      <c r="I1348" s="56">
        <f>H1348^'IM CALIBRATION'!$Q$15*ABS(B1348)*(1/'CCS figures 3b table 1 9a'!C1348+1/'IM CALIBRATION'!$D$5)^0.5</f>
        <v>12.183627814339461</v>
      </c>
    </row>
    <row r="1349" spans="1:9">
      <c r="A1349" s="113">
        <v>8600</v>
      </c>
      <c r="B1349" s="67">
        <v>22</v>
      </c>
      <c r="C1349" s="67">
        <v>184000</v>
      </c>
      <c r="D1349" s="67">
        <v>18.225000000000001</v>
      </c>
      <c r="E1349" s="112">
        <f>I1349*'IM CALIBRATION'!$Q$17</f>
        <v>6911.1863514413362</v>
      </c>
      <c r="F1349" s="111">
        <f>(H1349*'IM CALIBRATION'!$Q$32+'IM CALIBRATION'!$Q$33)*ABS(B1349)*(1/'CCS figures 3b table 1 9a'!C1349+1/'IM CALIBRATION'!$D$5)^0.5</f>
        <v>6874.9610433154376</v>
      </c>
      <c r="G1349" t="s">
        <v>28</v>
      </c>
      <c r="H1349" s="56">
        <f>D1349-0.001*'IM CALIBRATION'!$D$4*A1349^0.5</f>
        <v>18.079404189620718</v>
      </c>
      <c r="I1349" s="56">
        <f>H1349^'IM CALIBRATION'!$Q$15*ABS(B1349)*(1/'CCS figures 3b table 1 9a'!C1349+1/'IM CALIBRATION'!$D$5)^0.5</f>
        <v>12.229655977860453</v>
      </c>
    </row>
    <row r="1350" spans="1:9">
      <c r="A1350" s="113">
        <v>8600</v>
      </c>
      <c r="B1350" s="67">
        <v>22</v>
      </c>
      <c r="C1350" s="67">
        <v>184000</v>
      </c>
      <c r="D1350" s="67">
        <v>18.407</v>
      </c>
      <c r="E1350" s="112">
        <f>I1350*'IM CALIBRATION'!$Q$17</f>
        <v>6937.033902134116</v>
      </c>
      <c r="F1350" s="111">
        <f>(H1350*'IM CALIBRATION'!$Q$32+'IM CALIBRATION'!$Q$33)*ABS(B1350)*(1/'CCS figures 3b table 1 9a'!C1350+1/'IM CALIBRATION'!$D$5)^0.5</f>
        <v>6900.8060298628898</v>
      </c>
      <c r="G1350" t="s">
        <v>28</v>
      </c>
      <c r="H1350" s="56">
        <f>D1350-0.001*'IM CALIBRATION'!$D$4*A1350^0.5</f>
        <v>18.261404189620716</v>
      </c>
      <c r="I1350" s="56">
        <f>H1350^'IM CALIBRATION'!$Q$15*ABS(B1350)*(1/'CCS figures 3b table 1 9a'!C1350+1/'IM CALIBRATION'!$D$5)^0.5</f>
        <v>12.275394384664819</v>
      </c>
    </row>
    <row r="1351" spans="1:9">
      <c r="A1351" s="113">
        <v>8600</v>
      </c>
      <c r="B1351" s="67">
        <v>22</v>
      </c>
      <c r="C1351" s="67">
        <v>184000</v>
      </c>
      <c r="D1351" s="67">
        <v>18.59</v>
      </c>
      <c r="E1351" s="112">
        <f>I1351*'IM CALIBRATION'!$Q$17</f>
        <v>6962.8610480250327</v>
      </c>
      <c r="F1351" s="111">
        <f>(H1351*'IM CALIBRATION'!$Q$32+'IM CALIBRATION'!$Q$33)*ABS(B1351)*(1/'CCS figures 3b table 1 9a'!C1351+1/'IM CALIBRATION'!$D$5)^0.5</f>
        <v>6926.793021830932</v>
      </c>
      <c r="G1351" t="s">
        <v>28</v>
      </c>
      <c r="H1351" s="56">
        <f>D1351-0.001*'IM CALIBRATION'!$D$4*A1351^0.5</f>
        <v>18.444404189620716</v>
      </c>
      <c r="I1351" s="56">
        <f>H1351^'IM CALIBRATION'!$Q$15*ABS(B1351)*(1/'CCS figures 3b table 1 9a'!C1351+1/'IM CALIBRATION'!$D$5)^0.5</f>
        <v>12.32109668425193</v>
      </c>
    </row>
    <row r="1352" spans="1:9">
      <c r="A1352" s="113">
        <v>8600</v>
      </c>
      <c r="B1352" s="67">
        <v>22</v>
      </c>
      <c r="C1352" s="67">
        <v>184000</v>
      </c>
      <c r="D1352" s="67">
        <v>18.771999999999998</v>
      </c>
      <c r="E1352" s="112">
        <f>I1352*'IM CALIBRATION'!$Q$17</f>
        <v>6988.3881159397652</v>
      </c>
      <c r="F1352" s="111">
        <f>(H1352*'IM CALIBRATION'!$Q$32+'IM CALIBRATION'!$Q$33)*ABS(B1352)*(1/'CCS figures 3b table 1 9a'!C1352+1/'IM CALIBRATION'!$D$5)^0.5</f>
        <v>6952.6380083783843</v>
      </c>
      <c r="G1352" t="s">
        <v>28</v>
      </c>
      <c r="H1352" s="56">
        <f>D1352-0.001*'IM CALIBRATION'!$D$4*A1352^0.5</f>
        <v>18.626404189620715</v>
      </c>
      <c r="I1352" s="56">
        <f>H1352^'IM CALIBRATION'!$Q$15*ABS(B1352)*(1/'CCS figures 3b table 1 9a'!C1352+1/'IM CALIBRATION'!$D$5)^0.5</f>
        <v>12.366267982325169</v>
      </c>
    </row>
    <row r="1353" spans="1:9">
      <c r="A1353" s="113">
        <v>8600</v>
      </c>
      <c r="B1353" s="67">
        <v>22</v>
      </c>
      <c r="C1353" s="67">
        <v>184000</v>
      </c>
      <c r="D1353" s="67">
        <v>18.954000000000001</v>
      </c>
      <c r="E1353" s="112">
        <f>I1353*'IM CALIBRATION'!$Q$17</f>
        <v>7013.7591906919461</v>
      </c>
      <c r="F1353" s="111">
        <f>(H1353*'IM CALIBRATION'!$Q$32+'IM CALIBRATION'!$Q$33)*ABS(B1353)*(1/'CCS figures 3b table 1 9a'!C1353+1/'IM CALIBRATION'!$D$5)^0.5</f>
        <v>6978.4829949258383</v>
      </c>
      <c r="G1353" t="s">
        <v>28</v>
      </c>
      <c r="H1353" s="56">
        <f>D1353-0.001*'IM CALIBRATION'!$D$4*A1353^0.5</f>
        <v>18.808404189620717</v>
      </c>
      <c r="I1353" s="56">
        <f>H1353^'IM CALIBRATION'!$Q$15*ABS(B1353)*(1/'CCS figures 3b table 1 9a'!C1353+1/'IM CALIBRATION'!$D$5)^0.5</f>
        <v>12.411163243461203</v>
      </c>
    </row>
    <row r="1354" spans="1:9">
      <c r="A1354" s="113">
        <v>8600</v>
      </c>
      <c r="B1354" s="67">
        <v>22</v>
      </c>
      <c r="C1354" s="67">
        <v>184000</v>
      </c>
      <c r="D1354" s="67">
        <v>19.135999999999999</v>
      </c>
      <c r="E1354" s="112">
        <f>I1354*'IM CALIBRATION'!$Q$17</f>
        <v>7038.9767212992583</v>
      </c>
      <c r="F1354" s="111">
        <f>(H1354*'IM CALIBRATION'!$Q$32+'IM CALIBRATION'!$Q$33)*ABS(B1354)*(1/'CCS figures 3b table 1 9a'!C1354+1/'IM CALIBRATION'!$D$5)^0.5</f>
        <v>7004.3279814732896</v>
      </c>
      <c r="G1354" t="s">
        <v>28</v>
      </c>
      <c r="H1354" s="56">
        <f>D1354-0.001*'IM CALIBRATION'!$D$4*A1354^0.5</f>
        <v>18.990404189620715</v>
      </c>
      <c r="I1354" s="56">
        <f>H1354^'IM CALIBRATION'!$Q$15*ABS(B1354)*(1/'CCS figures 3b table 1 9a'!C1354+1/'IM CALIBRATION'!$D$5)^0.5</f>
        <v>12.455786801307285</v>
      </c>
    </row>
    <row r="1355" spans="1:9">
      <c r="A1355" s="113">
        <v>8600</v>
      </c>
      <c r="B1355" s="67">
        <v>22</v>
      </c>
      <c r="C1355" s="67">
        <v>184000</v>
      </c>
      <c r="D1355" s="67">
        <v>19.318999999999999</v>
      </c>
      <c r="E1355" s="112">
        <f>I1355*'IM CALIBRATION'!$Q$17</f>
        <v>7064.1804094050549</v>
      </c>
      <c r="F1355" s="111">
        <f>(H1355*'IM CALIBRATION'!$Q$32+'IM CALIBRATION'!$Q$33)*ABS(B1355)*(1/'CCS figures 3b table 1 9a'!C1355+1/'IM CALIBRATION'!$D$5)^0.5</f>
        <v>7030.3149734413328</v>
      </c>
      <c r="G1355" t="s">
        <v>28</v>
      </c>
      <c r="H1355" s="56">
        <f>D1355-0.001*'IM CALIBRATION'!$D$4*A1355^0.5</f>
        <v>19.173404189620715</v>
      </c>
      <c r="I1355" s="56">
        <f>H1355^'IM CALIBRATION'!$Q$15*ABS(B1355)*(1/'CCS figures 3b table 1 9a'!C1355+1/'IM CALIBRATION'!$D$5)^0.5</f>
        <v>12.50038586422257</v>
      </c>
    </row>
    <row r="1356" spans="1:9">
      <c r="A1356" s="113">
        <v>8600</v>
      </c>
      <c r="B1356" s="67">
        <v>22</v>
      </c>
      <c r="C1356" s="67">
        <v>184000</v>
      </c>
      <c r="D1356" s="67">
        <v>19.501000000000001</v>
      </c>
      <c r="E1356" s="112">
        <f>I1356*'IM CALIBRATION'!$Q$17</f>
        <v>7089.0971435408946</v>
      </c>
      <c r="F1356" s="111">
        <f>(H1356*'IM CALIBRATION'!$Q$32+'IM CALIBRATION'!$Q$33)*ABS(B1356)*(1/'CCS figures 3b table 1 9a'!C1356+1/'IM CALIBRATION'!$D$5)^0.5</f>
        <v>7056.159959988785</v>
      </c>
      <c r="G1356" t="s">
        <v>28</v>
      </c>
      <c r="H1356" s="56">
        <f>D1356-0.001*'IM CALIBRATION'!$D$4*A1356^0.5</f>
        <v>19.355404189620717</v>
      </c>
      <c r="I1356" s="56">
        <f>H1356^'IM CALIBRATION'!$Q$15*ABS(B1356)*(1/'CCS figures 3b table 1 9a'!C1356+1/'IM CALIBRATION'!$D$5)^0.5</f>
        <v>12.54447714914496</v>
      </c>
    </row>
    <row r="1357" spans="1:9">
      <c r="A1357" s="113">
        <v>8600</v>
      </c>
      <c r="B1357" s="67">
        <v>22</v>
      </c>
      <c r="C1357" s="67">
        <v>184000</v>
      </c>
      <c r="D1357" s="67">
        <v>19.683</v>
      </c>
      <c r="E1357" s="112">
        <f>I1357*'IM CALIBRATION'!$Q$17</f>
        <v>7113.8673323620178</v>
      </c>
      <c r="F1357" s="111">
        <f>(H1357*'IM CALIBRATION'!$Q$32+'IM CALIBRATION'!$Q$33)*ABS(B1357)*(1/'CCS figures 3b table 1 9a'!C1357+1/'IM CALIBRATION'!$D$5)^0.5</f>
        <v>7082.0049465362372</v>
      </c>
      <c r="G1357" t="s">
        <v>28</v>
      </c>
      <c r="H1357" s="56">
        <f>D1357-0.001*'IM CALIBRATION'!$D$4*A1357^0.5</f>
        <v>19.537404189620716</v>
      </c>
      <c r="I1357" s="56">
        <f>H1357^'IM CALIBRATION'!$Q$15*ABS(B1357)*(1/'CCS figures 3b table 1 9a'!C1357+1/'IM CALIBRATION'!$D$5)^0.5</f>
        <v>12.588309115523034</v>
      </c>
    </row>
    <row r="1358" spans="1:9">
      <c r="A1358" s="113">
        <v>8600</v>
      </c>
      <c r="B1358" s="67">
        <v>22</v>
      </c>
      <c r="C1358" s="67">
        <v>184000</v>
      </c>
      <c r="D1358" s="67">
        <v>19.864999999999998</v>
      </c>
      <c r="E1358" s="112">
        <f>I1358*'IM CALIBRATION'!$Q$17</f>
        <v>7138.4931909591742</v>
      </c>
      <c r="F1358" s="111">
        <f>(H1358*'IM CALIBRATION'!$Q$32+'IM CALIBRATION'!$Q$33)*ABS(B1358)*(1/'CCS figures 3b table 1 9a'!C1358+1/'IM CALIBRATION'!$D$5)^0.5</f>
        <v>7107.8499330836885</v>
      </c>
      <c r="G1358" t="s">
        <v>28</v>
      </c>
      <c r="H1358" s="56">
        <f>D1358-0.001*'IM CALIBRATION'!$D$4*A1358^0.5</f>
        <v>19.719404189620715</v>
      </c>
      <c r="I1358" s="56">
        <f>H1358^'IM CALIBRATION'!$Q$15*ABS(B1358)*(1/'CCS figures 3b table 1 9a'!C1358+1/'IM CALIBRATION'!$D$5)^0.5</f>
        <v>12.631885683059785</v>
      </c>
    </row>
    <row r="1359" spans="1:9">
      <c r="A1359" s="113">
        <v>8600</v>
      </c>
      <c r="B1359" s="67">
        <v>22</v>
      </c>
      <c r="C1359" s="67">
        <v>184000</v>
      </c>
      <c r="D1359" s="67">
        <v>20.047999999999998</v>
      </c>
      <c r="E1359" s="112">
        <f>I1359*'IM CALIBRATION'!$Q$17</f>
        <v>7163.1110178316485</v>
      </c>
      <c r="F1359" s="111">
        <f>(H1359*'IM CALIBRATION'!$Q$32+'IM CALIBRATION'!$Q$33)*ABS(B1359)*(1/'CCS figures 3b table 1 9a'!C1359+1/'IM CALIBRATION'!$D$5)^0.5</f>
        <v>7133.8369250517317</v>
      </c>
      <c r="G1359" t="s">
        <v>28</v>
      </c>
      <c r="H1359" s="56">
        <f>D1359-0.001*'IM CALIBRATION'!$D$4*A1359^0.5</f>
        <v>19.902404189620714</v>
      </c>
      <c r="I1359" s="56">
        <f>H1359^'IM CALIBRATION'!$Q$15*ABS(B1359)*(1/'CCS figures 3b table 1 9a'!C1359+1/'IM CALIBRATION'!$D$5)^0.5</f>
        <v>12.675448038097441</v>
      </c>
    </row>
    <row r="1360" spans="1:9">
      <c r="A1360" s="113">
        <v>8600</v>
      </c>
      <c r="B1360" s="67">
        <v>22</v>
      </c>
      <c r="C1360" s="67">
        <v>184000</v>
      </c>
      <c r="D1360" s="67">
        <v>20.23</v>
      </c>
      <c r="E1360" s="112">
        <f>I1360*'IM CALIBRATION'!$Q$17</f>
        <v>7187.4538849646169</v>
      </c>
      <c r="F1360" s="111">
        <f>(H1360*'IM CALIBRATION'!$Q$32+'IM CALIBRATION'!$Q$33)*ABS(B1360)*(1/'CCS figures 3b table 1 9a'!C1360+1/'IM CALIBRATION'!$D$5)^0.5</f>
        <v>7159.6819115991857</v>
      </c>
      <c r="G1360" t="s">
        <v>28</v>
      </c>
      <c r="H1360" s="56">
        <f>D1360-0.001*'IM CALIBRATION'!$D$4*A1360^0.5</f>
        <v>20.084404189620717</v>
      </c>
      <c r="I1360" s="56">
        <f>H1360^'IM CALIBRATION'!$Q$15*ABS(B1360)*(1/'CCS figures 3b table 1 9a'!C1360+1/'IM CALIBRATION'!$D$5)^0.5</f>
        <v>12.718523839473985</v>
      </c>
    </row>
    <row r="1361" spans="1:9">
      <c r="A1361" s="113">
        <v>8600</v>
      </c>
      <c r="B1361" s="67">
        <v>22</v>
      </c>
      <c r="C1361" s="67">
        <v>184000</v>
      </c>
      <c r="D1361" s="67">
        <v>20.411999999999999</v>
      </c>
      <c r="E1361" s="112">
        <f>I1361*'IM CALIBRATION'!$Q$17</f>
        <v>7211.6587639798308</v>
      </c>
      <c r="F1361" s="111">
        <f>(H1361*'IM CALIBRATION'!$Q$32+'IM CALIBRATION'!$Q$33)*ABS(B1361)*(1/'CCS figures 3b table 1 9a'!C1361+1/'IM CALIBRATION'!$D$5)^0.5</f>
        <v>7185.526898146637</v>
      </c>
      <c r="G1361" t="s">
        <v>28</v>
      </c>
      <c r="H1361" s="56">
        <f>D1361-0.001*'IM CALIBRATION'!$D$4*A1361^0.5</f>
        <v>20.266404189620715</v>
      </c>
      <c r="I1361" s="56">
        <f>H1361^'IM CALIBRATION'!$Q$15*ABS(B1361)*(1/'CCS figures 3b table 1 9a'!C1361+1/'IM CALIBRATION'!$D$5)^0.5</f>
        <v>12.76135546465221</v>
      </c>
    </row>
    <row r="1362" spans="1:9">
      <c r="A1362" s="113">
        <v>8600</v>
      </c>
      <c r="B1362" s="67">
        <v>22</v>
      </c>
      <c r="C1362" s="67">
        <v>184000</v>
      </c>
      <c r="D1362" s="67">
        <v>20.594000000000001</v>
      </c>
      <c r="E1362" s="112">
        <f>I1362*'IM CALIBRATION'!$Q$17</f>
        <v>7235.7276658035753</v>
      </c>
      <c r="F1362" s="111">
        <f>(H1362*'IM CALIBRATION'!$Q$32+'IM CALIBRATION'!$Q$33)*ABS(B1362)*(1/'CCS figures 3b table 1 9a'!C1362+1/'IM CALIBRATION'!$D$5)^0.5</f>
        <v>7211.371884694091</v>
      </c>
      <c r="G1362" t="s">
        <v>28</v>
      </c>
      <c r="H1362" s="56">
        <f>D1362-0.001*'IM CALIBRATION'!$D$4*A1362^0.5</f>
        <v>20.448404189620717</v>
      </c>
      <c r="I1362" s="56">
        <f>H1362^'IM CALIBRATION'!$Q$15*ABS(B1362)*(1/'CCS figures 3b table 1 9a'!C1362+1/'IM CALIBRATION'!$D$5)^0.5</f>
        <v>12.803946472056881</v>
      </c>
    </row>
    <row r="1363" spans="1:9">
      <c r="A1363" s="113">
        <v>8600</v>
      </c>
      <c r="B1363" s="67">
        <v>22</v>
      </c>
      <c r="C1363" s="67">
        <v>184000</v>
      </c>
      <c r="D1363" s="67">
        <v>20.777000000000001</v>
      </c>
      <c r="E1363" s="112">
        <f>I1363*'IM CALIBRATION'!$Q$17</f>
        <v>7259.7936982172569</v>
      </c>
      <c r="F1363" s="111">
        <f>(H1363*'IM CALIBRATION'!$Q$32+'IM CALIBRATION'!$Q$33)*ABS(B1363)*(1/'CCS figures 3b table 1 9a'!C1363+1/'IM CALIBRATION'!$D$5)^0.5</f>
        <v>7237.3588766621324</v>
      </c>
      <c r="G1363" t="s">
        <v>28</v>
      </c>
      <c r="H1363" s="56">
        <f>D1363-0.001*'IM CALIBRATION'!$D$4*A1363^0.5</f>
        <v>20.631404189620717</v>
      </c>
      <c r="I1363" s="56">
        <f>H1363^'IM CALIBRATION'!$Q$15*ABS(B1363)*(1/'CCS figures 3b table 1 9a'!C1363+1/'IM CALIBRATION'!$D$5)^0.5</f>
        <v>12.84653240191102</v>
      </c>
    </row>
    <row r="1364" spans="1:9">
      <c r="A1364" s="113">
        <v>8600</v>
      </c>
      <c r="B1364" s="67">
        <v>22</v>
      </c>
      <c r="C1364" s="67">
        <v>184000</v>
      </c>
      <c r="D1364" s="67">
        <v>20.959</v>
      </c>
      <c r="E1364" s="112">
        <f>I1364*'IM CALIBRATION'!$Q$17</f>
        <v>7283.5957717788106</v>
      </c>
      <c r="F1364" s="111">
        <f>(H1364*'IM CALIBRATION'!$Q$32+'IM CALIBRATION'!$Q$33)*ABS(B1364)*(1/'CCS figures 3b table 1 9a'!C1364+1/'IM CALIBRATION'!$D$5)^0.5</f>
        <v>7263.2038632095855</v>
      </c>
      <c r="G1364" t="s">
        <v>28</v>
      </c>
      <c r="H1364" s="56">
        <f>D1364-0.001*'IM CALIBRATION'!$D$4*A1364^0.5</f>
        <v>20.813404189620716</v>
      </c>
      <c r="I1364" s="56">
        <f>H1364^'IM CALIBRATION'!$Q$15*ABS(B1364)*(1/'CCS figures 3b table 1 9a'!C1364+1/'IM CALIBRATION'!$D$5)^0.5</f>
        <v>12.888651244670458</v>
      </c>
    </row>
    <row r="1365" spans="1:9">
      <c r="A1365" s="113">
        <v>8600</v>
      </c>
      <c r="B1365" s="67">
        <v>22</v>
      </c>
      <c r="C1365" s="67">
        <v>184000</v>
      </c>
      <c r="D1365" s="67">
        <v>21.140999999999998</v>
      </c>
      <c r="E1365" s="112">
        <f>I1365*'IM CALIBRATION'!$Q$17</f>
        <v>7307.2676356670872</v>
      </c>
      <c r="F1365" s="111">
        <f>(H1365*'IM CALIBRATION'!$Q$32+'IM CALIBRATION'!$Q$33)*ABS(B1365)*(1/'CCS figures 3b table 1 9a'!C1365+1/'IM CALIBRATION'!$D$5)^0.5</f>
        <v>7289.0488497570377</v>
      </c>
      <c r="G1365" t="s">
        <v>28</v>
      </c>
      <c r="H1365" s="56">
        <f>D1365-0.001*'IM CALIBRATION'!$D$4*A1365^0.5</f>
        <v>20.995404189620714</v>
      </c>
      <c r="I1365" s="56">
        <f>H1365^'IM CALIBRATION'!$Q$15*ABS(B1365)*(1/'CCS figures 3b table 1 9a'!C1365+1/'IM CALIBRATION'!$D$5)^0.5</f>
        <v>12.930539675539926</v>
      </c>
    </row>
    <row r="1366" spans="1:9">
      <c r="A1366" s="113">
        <v>8600</v>
      </c>
      <c r="B1366" s="67">
        <v>22</v>
      </c>
      <c r="C1366" s="67">
        <v>184000</v>
      </c>
      <c r="D1366" s="67">
        <v>21.323</v>
      </c>
      <c r="E1366" s="112">
        <f>I1366*'IM CALIBRATION'!$Q$17</f>
        <v>7330.811121740091</v>
      </c>
      <c r="F1366" s="111">
        <f>(H1366*'IM CALIBRATION'!$Q$32+'IM CALIBRATION'!$Q$33)*ABS(B1366)*(1/'CCS figures 3b table 1 9a'!C1366+1/'IM CALIBRATION'!$D$5)^0.5</f>
        <v>7314.8938363044899</v>
      </c>
      <c r="G1366" t="s">
        <v>28</v>
      </c>
      <c r="H1366" s="56">
        <f>D1366-0.001*'IM CALIBRATION'!$D$4*A1366^0.5</f>
        <v>21.177404189620717</v>
      </c>
      <c r="I1366" s="56">
        <f>H1366^'IM CALIBRATION'!$Q$15*ABS(B1366)*(1/'CCS figures 3b table 1 9a'!C1366+1/'IM CALIBRATION'!$D$5)^0.5</f>
        <v>12.972200936074788</v>
      </c>
    </row>
    <row r="1367" spans="1:9">
      <c r="A1367" s="113">
        <v>8600</v>
      </c>
      <c r="B1367" s="67">
        <v>22</v>
      </c>
      <c r="C1367" s="67">
        <v>184000</v>
      </c>
      <c r="D1367" s="67">
        <v>21.506</v>
      </c>
      <c r="E1367" s="112">
        <f>I1367*'IM CALIBRATION'!$Q$17</f>
        <v>7354.3563384560584</v>
      </c>
      <c r="F1367" s="111">
        <f>(H1367*'IM CALIBRATION'!$Q$32+'IM CALIBRATION'!$Q$33)*ABS(B1367)*(1/'CCS figures 3b table 1 9a'!C1367+1/'IM CALIBRATION'!$D$5)^0.5</f>
        <v>7340.8808282725331</v>
      </c>
      <c r="G1367" t="s">
        <v>28</v>
      </c>
      <c r="H1367" s="56">
        <f>D1367-0.001*'IM CALIBRATION'!$D$4*A1367^0.5</f>
        <v>21.360404189620716</v>
      </c>
      <c r="I1367" s="56">
        <f>H1367^'IM CALIBRATION'!$Q$15*ABS(B1367)*(1/'CCS figures 3b table 1 9a'!C1367+1/'IM CALIBRATION'!$D$5)^0.5</f>
        <v>13.013865259060436</v>
      </c>
    </row>
    <row r="1368" spans="1:9">
      <c r="A1368" s="113">
        <v>8600</v>
      </c>
      <c r="B1368" s="67">
        <v>22</v>
      </c>
      <c r="C1368" s="67">
        <v>184000</v>
      </c>
      <c r="D1368" s="67">
        <v>21.687999999999999</v>
      </c>
      <c r="E1368" s="112">
        <f>I1368*'IM CALIBRATION'!$Q$17</f>
        <v>7377.6477195840826</v>
      </c>
      <c r="F1368" s="111">
        <f>(H1368*'IM CALIBRATION'!$Q$32+'IM CALIBRATION'!$Q$33)*ABS(B1368)*(1/'CCS figures 3b table 1 9a'!C1368+1/'IM CALIBRATION'!$D$5)^0.5</f>
        <v>7366.7258148199853</v>
      </c>
      <c r="G1368" t="s">
        <v>28</v>
      </c>
      <c r="H1368" s="56">
        <f>D1368-0.001*'IM CALIBRATION'!$D$4*A1368^0.5</f>
        <v>21.542404189620715</v>
      </c>
      <c r="I1368" s="56">
        <f>H1368^'IM CALIBRATION'!$Q$15*ABS(B1368)*(1/'CCS figures 3b table 1 9a'!C1368+1/'IM CALIBRATION'!$D$5)^0.5</f>
        <v>13.055080408523967</v>
      </c>
    </row>
    <row r="1369" spans="1:9">
      <c r="A1369" s="113">
        <v>8600</v>
      </c>
      <c r="B1369" s="67">
        <v>22</v>
      </c>
      <c r="C1369" s="67">
        <v>184000</v>
      </c>
      <c r="D1369" s="67">
        <v>21.87</v>
      </c>
      <c r="E1369" s="112">
        <f>I1369*'IM CALIBRATION'!$Q$17</f>
        <v>7400.8159852961007</v>
      </c>
      <c r="F1369" s="111">
        <f>(H1369*'IM CALIBRATION'!$Q$32+'IM CALIBRATION'!$Q$33)*ABS(B1369)*(1/'CCS figures 3b table 1 9a'!C1369+1/'IM CALIBRATION'!$D$5)^0.5</f>
        <v>7392.5708013674384</v>
      </c>
      <c r="G1369" t="s">
        <v>28</v>
      </c>
      <c r="H1369" s="56">
        <f>D1369-0.001*'IM CALIBRATION'!$D$4*A1369^0.5</f>
        <v>21.724404189620717</v>
      </c>
      <c r="I1369" s="56">
        <f>H1369^'IM CALIBRATION'!$Q$15*ABS(B1369)*(1/'CCS figures 3b table 1 9a'!C1369+1/'IM CALIBRATION'!$D$5)^0.5</f>
        <v>13.096077699705754</v>
      </c>
    </row>
    <row r="1370" spans="1:9">
      <c r="A1370" s="113">
        <v>8600</v>
      </c>
      <c r="B1370" s="67">
        <v>22</v>
      </c>
      <c r="C1370" s="67">
        <v>184000</v>
      </c>
      <c r="D1370" s="67">
        <v>22.052</v>
      </c>
      <c r="E1370" s="112">
        <f>I1370*'IM CALIBRATION'!$Q$17</f>
        <v>7423.862809672195</v>
      </c>
      <c r="F1370" s="111">
        <f>(H1370*'IM CALIBRATION'!$Q$32+'IM CALIBRATION'!$Q$33)*ABS(B1370)*(1/'CCS figures 3b table 1 9a'!C1370+1/'IM CALIBRATION'!$D$5)^0.5</f>
        <v>7418.4157879148906</v>
      </c>
      <c r="G1370" t="s">
        <v>28</v>
      </c>
      <c r="H1370" s="56">
        <f>D1370-0.001*'IM CALIBRATION'!$D$4*A1370^0.5</f>
        <v>21.906404189620716</v>
      </c>
      <c r="I1370" s="56">
        <f>H1370^'IM CALIBRATION'!$Q$15*ABS(B1370)*(1/'CCS figures 3b table 1 9a'!C1370+1/'IM CALIBRATION'!$D$5)^0.5</f>
        <v>13.136860094966016</v>
      </c>
    </row>
    <row r="1371" spans="1:9">
      <c r="A1371" s="113">
        <v>8600</v>
      </c>
      <c r="B1371" s="67">
        <v>22</v>
      </c>
      <c r="C1371" s="67">
        <v>184000</v>
      </c>
      <c r="D1371" s="67">
        <v>22.234999999999999</v>
      </c>
      <c r="E1371" s="112">
        <f>I1371*'IM CALIBRATION'!$Q$17</f>
        <v>7446.9154750210555</v>
      </c>
      <c r="F1371" s="111">
        <f>(H1371*'IM CALIBRATION'!$Q$32+'IM CALIBRATION'!$Q$33)*ABS(B1371)*(1/'CCS figures 3b table 1 9a'!C1371+1/'IM CALIBRATION'!$D$5)^0.5</f>
        <v>7444.402779882932</v>
      </c>
      <c r="G1371" t="s">
        <v>28</v>
      </c>
      <c r="H1371" s="56">
        <f>D1371-0.001*'IM CALIBRATION'!$D$4*A1371^0.5</f>
        <v>22.089404189620716</v>
      </c>
      <c r="I1371" s="56">
        <f>H1371^'IM CALIBRATION'!$Q$15*ABS(B1371)*(1/'CCS figures 3b table 1 9a'!C1371+1/'IM CALIBRATION'!$D$5)^0.5</f>
        <v>13.177652826091043</v>
      </c>
    </row>
    <row r="1372" spans="1:9">
      <c r="A1372" s="113">
        <v>8600</v>
      </c>
      <c r="B1372" s="67">
        <v>22</v>
      </c>
      <c r="C1372" s="67">
        <v>184000</v>
      </c>
      <c r="D1372" s="67">
        <v>22.417000000000002</v>
      </c>
      <c r="E1372" s="112">
        <f>I1372*'IM CALIBRATION'!$Q$17</f>
        <v>7469.7236491650001</v>
      </c>
      <c r="F1372" s="111">
        <f>(H1372*'IM CALIBRATION'!$Q$32+'IM CALIBRATION'!$Q$33)*ABS(B1372)*(1/'CCS figures 3b table 1 9a'!C1372+1/'IM CALIBRATION'!$D$5)^0.5</f>
        <v>7470.2477664303851</v>
      </c>
      <c r="G1372" t="s">
        <v>28</v>
      </c>
      <c r="H1372" s="56">
        <f>D1372-0.001*'IM CALIBRATION'!$D$4*A1372^0.5</f>
        <v>22.271404189620718</v>
      </c>
      <c r="I1372" s="56">
        <f>H1372^'IM CALIBRATION'!$Q$15*ABS(B1372)*(1/'CCS figures 3b table 1 9a'!C1372+1/'IM CALIBRATION'!$D$5)^0.5</f>
        <v>13.218012919001199</v>
      </c>
    </row>
    <row r="1373" spans="1:9">
      <c r="A1373" s="113">
        <v>8600</v>
      </c>
      <c r="B1373" s="67">
        <v>22</v>
      </c>
      <c r="C1373" s="67">
        <v>184000</v>
      </c>
      <c r="D1373" s="67">
        <v>22.599</v>
      </c>
      <c r="E1373" s="112">
        <f>I1373*'IM CALIBRATION'!$Q$17</f>
        <v>7492.415198354438</v>
      </c>
      <c r="F1373" s="111">
        <f>(H1373*'IM CALIBRATION'!$Q$32+'IM CALIBRATION'!$Q$33)*ABS(B1373)*(1/'CCS figures 3b table 1 9a'!C1373+1/'IM CALIBRATION'!$D$5)^0.5</f>
        <v>7496.0927529778392</v>
      </c>
      <c r="G1373" t="s">
        <v>28</v>
      </c>
      <c r="H1373" s="56">
        <f>D1373-0.001*'IM CALIBRATION'!$D$4*A1373^0.5</f>
        <v>22.453404189620716</v>
      </c>
      <c r="I1373" s="56">
        <f>H1373^'IM CALIBRATION'!$Q$15*ABS(B1373)*(1/'CCS figures 3b table 1 9a'!C1373+1/'IM CALIBRATION'!$D$5)^0.5</f>
        <v>13.258166638793988</v>
      </c>
    </row>
    <row r="1374" spans="1:9">
      <c r="A1374" s="113">
        <v>8600</v>
      </c>
      <c r="B1374" s="67">
        <v>22</v>
      </c>
      <c r="C1374" s="67">
        <v>184000</v>
      </c>
      <c r="D1374" s="67">
        <v>22.780999999999999</v>
      </c>
      <c r="E1374" s="112">
        <f>I1374*'IM CALIBRATION'!$Q$17</f>
        <v>7514.9916570555815</v>
      </c>
      <c r="F1374" s="111">
        <f>(H1374*'IM CALIBRATION'!$Q$32+'IM CALIBRATION'!$Q$33)*ABS(B1374)*(1/'CCS figures 3b table 1 9a'!C1374+1/'IM CALIBRATION'!$D$5)^0.5</f>
        <v>7521.9377395252895</v>
      </c>
      <c r="G1374" t="s">
        <v>28</v>
      </c>
      <c r="H1374" s="56">
        <f>D1374-0.001*'IM CALIBRATION'!$D$4*A1374^0.5</f>
        <v>22.635404189620715</v>
      </c>
      <c r="I1374" s="56">
        <f>H1374^'IM CALIBRATION'!$Q$15*ABS(B1374)*(1/'CCS figures 3b table 1 9a'!C1374+1/'IM CALIBRATION'!$D$5)^0.5</f>
        <v>13.298116700776585</v>
      </c>
    </row>
    <row r="1375" spans="1:9">
      <c r="A1375" s="113">
        <v>8600</v>
      </c>
      <c r="B1375" s="67">
        <v>22</v>
      </c>
      <c r="C1375" s="67">
        <v>184000</v>
      </c>
      <c r="D1375" s="67">
        <v>22.963000000000001</v>
      </c>
      <c r="E1375" s="112">
        <f>I1375*'IM CALIBRATION'!$Q$17</f>
        <v>7537.4545273998583</v>
      </c>
      <c r="F1375" s="111">
        <f>(H1375*'IM CALIBRATION'!$Q$32+'IM CALIBRATION'!$Q$33)*ABS(B1375)*(1/'CCS figures 3b table 1 9a'!C1375+1/'IM CALIBRATION'!$D$5)^0.5</f>
        <v>7547.7827260727427</v>
      </c>
      <c r="G1375" t="s">
        <v>28</v>
      </c>
      <c r="H1375" s="56">
        <f>D1375-0.001*'IM CALIBRATION'!$D$4*A1375^0.5</f>
        <v>22.817404189620717</v>
      </c>
      <c r="I1375" s="56">
        <f>H1375^'IM CALIBRATION'!$Q$15*ABS(B1375)*(1/'CCS figures 3b table 1 9a'!C1375+1/'IM CALIBRATION'!$D$5)^0.5</f>
        <v>13.337865763038305</v>
      </c>
    </row>
    <row r="1376" spans="1:9">
      <c r="A1376" s="113">
        <v>8600</v>
      </c>
      <c r="B1376" s="67">
        <v>22</v>
      </c>
      <c r="C1376" s="67">
        <v>184000</v>
      </c>
      <c r="D1376" s="67">
        <v>23.146000000000001</v>
      </c>
      <c r="E1376" s="112">
        <f>I1376*'IM CALIBRATION'!$Q$17</f>
        <v>7559.9277794162335</v>
      </c>
      <c r="F1376" s="111">
        <f>(H1376*'IM CALIBRATION'!$Q$32+'IM CALIBRATION'!$Q$33)*ABS(B1376)*(1/'CCS figures 3b table 1 9a'!C1376+1/'IM CALIBRATION'!$D$5)^0.5</f>
        <v>7573.769718040784</v>
      </c>
      <c r="G1376" t="s">
        <v>28</v>
      </c>
      <c r="H1376" s="56">
        <f>D1376-0.001*'IM CALIBRATION'!$D$4*A1376^0.5</f>
        <v>23.000404189620717</v>
      </c>
      <c r="I1376" s="56">
        <f>H1376^'IM CALIBRATION'!$Q$15*ABS(B1376)*(1/'CCS figures 3b table 1 9a'!C1376+1/'IM CALIBRATION'!$D$5)^0.5</f>
        <v>13.377633196137069</v>
      </c>
    </row>
    <row r="1377" spans="1:9">
      <c r="A1377" s="113">
        <v>8600</v>
      </c>
      <c r="B1377" s="67">
        <v>22</v>
      </c>
      <c r="C1377" s="67">
        <v>184000</v>
      </c>
      <c r="D1377" s="67">
        <v>23.327999999999999</v>
      </c>
      <c r="E1377" s="112">
        <f>I1377*'IM CALIBRATION'!$Q$17</f>
        <v>7582.1672505397319</v>
      </c>
      <c r="F1377" s="111">
        <f>(H1377*'IM CALIBRATION'!$Q$32+'IM CALIBRATION'!$Q$33)*ABS(B1377)*(1/'CCS figures 3b table 1 9a'!C1377+1/'IM CALIBRATION'!$D$5)^0.5</f>
        <v>7599.6147045882381</v>
      </c>
      <c r="G1377" t="s">
        <v>28</v>
      </c>
      <c r="H1377" s="56">
        <f>D1377-0.001*'IM CALIBRATION'!$D$4*A1377^0.5</f>
        <v>23.182404189620716</v>
      </c>
      <c r="I1377" s="56">
        <f>H1377^'IM CALIBRATION'!$Q$15*ABS(B1377)*(1/'CCS figures 3b table 1 9a'!C1377+1/'IM CALIBRATION'!$D$5)^0.5</f>
        <v>13.4169869434012</v>
      </c>
    </row>
    <row r="1378" spans="1:9">
      <c r="A1378" s="113">
        <v>8600</v>
      </c>
      <c r="B1378" s="67">
        <v>22</v>
      </c>
      <c r="C1378" s="67">
        <v>184000</v>
      </c>
      <c r="D1378" s="67">
        <v>23.51</v>
      </c>
      <c r="E1378" s="112">
        <f>I1378*'IM CALIBRATION'!$Q$17</f>
        <v>7604.2974625255365</v>
      </c>
      <c r="F1378" s="111">
        <f>(H1378*'IM CALIBRATION'!$Q$32+'IM CALIBRATION'!$Q$33)*ABS(B1378)*(1/'CCS figures 3b table 1 9a'!C1378+1/'IM CALIBRATION'!$D$5)^0.5</f>
        <v>7625.4596911356912</v>
      </c>
      <c r="G1378" t="s">
        <v>28</v>
      </c>
      <c r="H1378" s="56">
        <f>D1378-0.001*'IM CALIBRATION'!$D$4*A1378^0.5</f>
        <v>23.364404189620718</v>
      </c>
      <c r="I1378" s="56">
        <f>H1378^'IM CALIBRATION'!$Q$15*ABS(B1378)*(1/'CCS figures 3b table 1 9a'!C1378+1/'IM CALIBRATION'!$D$5)^0.5</f>
        <v>13.456147351693053</v>
      </c>
    </row>
    <row r="1379" spans="1:9">
      <c r="A1379" s="113">
        <v>8600</v>
      </c>
      <c r="B1379" s="67">
        <v>22</v>
      </c>
      <c r="C1379" s="67">
        <v>184000</v>
      </c>
      <c r="D1379" s="67">
        <v>23.692</v>
      </c>
      <c r="E1379" s="112">
        <f>I1379*'IM CALIBRATION'!$Q$17</f>
        <v>7626.3197970088277</v>
      </c>
      <c r="F1379" s="111">
        <f>(H1379*'IM CALIBRATION'!$Q$32+'IM CALIBRATION'!$Q$33)*ABS(B1379)*(1/'CCS figures 3b table 1 9a'!C1379+1/'IM CALIBRATION'!$D$5)^0.5</f>
        <v>7651.3046776831434</v>
      </c>
      <c r="G1379" t="s">
        <v>28</v>
      </c>
      <c r="H1379" s="56">
        <f>D1379-0.001*'IM CALIBRATION'!$D$4*A1379^0.5</f>
        <v>23.546404189620716</v>
      </c>
      <c r="I1379" s="56">
        <f>H1379^'IM CALIBRATION'!$Q$15*ABS(B1379)*(1/'CCS figures 3b table 1 9a'!C1379+1/'IM CALIBRATION'!$D$5)^0.5</f>
        <v>13.495116865878392</v>
      </c>
    </row>
    <row r="1380" spans="1:9">
      <c r="A1380" s="113">
        <v>8600</v>
      </c>
      <c r="B1380" s="67">
        <v>22</v>
      </c>
      <c r="C1380" s="67">
        <v>184000</v>
      </c>
      <c r="D1380" s="67">
        <v>23.875</v>
      </c>
      <c r="E1380" s="112">
        <f>I1380*'IM CALIBRATION'!$Q$17</f>
        <v>7648.3557323819459</v>
      </c>
      <c r="F1380" s="111">
        <f>(H1380*'IM CALIBRATION'!$Q$32+'IM CALIBRATION'!$Q$33)*ABS(B1380)*(1/'CCS figures 3b table 1 9a'!C1380+1/'IM CALIBRATION'!$D$5)^0.5</f>
        <v>7677.2916696511847</v>
      </c>
      <c r="G1380" t="s">
        <v>28</v>
      </c>
      <c r="H1380" s="56">
        <f>D1380-0.001*'IM CALIBRATION'!$D$4*A1380^0.5</f>
        <v>23.729404189620716</v>
      </c>
      <c r="I1380" s="56">
        <f>H1380^'IM CALIBRATION'!$Q$15*ABS(B1380)*(1/'CCS figures 3b table 1 9a'!C1380+1/'IM CALIBRATION'!$D$5)^0.5</f>
        <v>13.53411044745175</v>
      </c>
    </row>
    <row r="1381" spans="1:9">
      <c r="A1381" s="113">
        <v>8600</v>
      </c>
      <c r="B1381" s="67">
        <v>22</v>
      </c>
      <c r="C1381" s="67">
        <v>184000</v>
      </c>
      <c r="D1381" s="67">
        <v>24.056999999999999</v>
      </c>
      <c r="E1381" s="112">
        <f>I1381*'IM CALIBRATION'!$Q$17</f>
        <v>7670.1657711875705</v>
      </c>
      <c r="F1381" s="111">
        <f>(H1381*'IM CALIBRATION'!$Q$32+'IM CALIBRATION'!$Q$33)*ABS(B1381)*(1/'CCS figures 3b table 1 9a'!C1381+1/'IM CALIBRATION'!$D$5)^0.5</f>
        <v>7703.1366561986379</v>
      </c>
      <c r="G1381" t="s">
        <v>28</v>
      </c>
      <c r="H1381" s="56">
        <f>D1381-0.001*'IM CALIBRATION'!$D$4*A1381^0.5</f>
        <v>23.911404189620715</v>
      </c>
      <c r="I1381" s="56">
        <f>H1381^'IM CALIBRATION'!$Q$15*ABS(B1381)*(1/'CCS figures 3b table 1 9a'!C1381+1/'IM CALIBRATION'!$D$5)^0.5</f>
        <v>13.572704294859866</v>
      </c>
    </row>
    <row r="1382" spans="1:9">
      <c r="A1382" s="113">
        <v>8600</v>
      </c>
      <c r="B1382" s="67">
        <v>22</v>
      </c>
      <c r="C1382" s="67">
        <v>184000</v>
      </c>
      <c r="D1382" s="67">
        <v>24.239000000000001</v>
      </c>
      <c r="E1382" s="112">
        <f>I1382*'IM CALIBRATION'!$Q$17</f>
        <v>7691.8719196043203</v>
      </c>
      <c r="F1382" s="111">
        <f>(H1382*'IM CALIBRATION'!$Q$32+'IM CALIBRATION'!$Q$33)*ABS(B1382)*(1/'CCS figures 3b table 1 9a'!C1382+1/'IM CALIBRATION'!$D$5)^0.5</f>
        <v>7728.9816427460901</v>
      </c>
      <c r="G1382" t="s">
        <v>28</v>
      </c>
      <c r="H1382" s="56">
        <f>D1382-0.001*'IM CALIBRATION'!$D$4*A1382^0.5</f>
        <v>24.093404189620717</v>
      </c>
      <c r="I1382" s="56">
        <f>H1382^'IM CALIBRATION'!$Q$15*ABS(B1382)*(1/'CCS figures 3b table 1 9a'!C1382+1/'IM CALIBRATION'!$D$5)^0.5</f>
        <v>13.611114303538892</v>
      </c>
    </row>
    <row r="1383" spans="1:9">
      <c r="A1383" s="113">
        <v>8600</v>
      </c>
      <c r="B1383" s="67">
        <v>22</v>
      </c>
      <c r="C1383" s="67">
        <v>184000</v>
      </c>
      <c r="D1383" s="67">
        <v>24.420999999999999</v>
      </c>
      <c r="E1383" s="112">
        <f>I1383*'IM CALIBRATION'!$Q$17</f>
        <v>7713.4754517191986</v>
      </c>
      <c r="F1383" s="111">
        <f>(H1383*'IM CALIBRATION'!$Q$32+'IM CALIBRATION'!$Q$33)*ABS(B1383)*(1/'CCS figures 3b table 1 9a'!C1383+1/'IM CALIBRATION'!$D$5)^0.5</f>
        <v>7754.8266292935423</v>
      </c>
      <c r="G1383" t="s">
        <v>28</v>
      </c>
      <c r="H1383" s="56">
        <f>D1383-0.001*'IM CALIBRATION'!$D$4*A1383^0.5</f>
        <v>24.275404189620716</v>
      </c>
      <c r="I1383" s="56">
        <f>H1383^'IM CALIBRATION'!$Q$15*ABS(B1383)*(1/'CCS figures 3b table 1 9a'!C1383+1/'IM CALIBRATION'!$D$5)^0.5</f>
        <v>13.64934272804325</v>
      </c>
    </row>
    <row r="1384" spans="1:9">
      <c r="A1384" s="113">
        <v>8600</v>
      </c>
      <c r="B1384" s="67">
        <v>22</v>
      </c>
      <c r="C1384" s="67">
        <v>184000</v>
      </c>
      <c r="D1384" s="67">
        <v>24.603999999999999</v>
      </c>
      <c r="E1384" s="112">
        <f>I1384*'IM CALIBRATION'!$Q$17</f>
        <v>7735.0954826047828</v>
      </c>
      <c r="F1384" s="111">
        <f>(H1384*'IM CALIBRATION'!$Q$32+'IM CALIBRATION'!$Q$33)*ABS(B1384)*(1/'CCS figures 3b table 1 9a'!C1384+1/'IM CALIBRATION'!$D$5)^0.5</f>
        <v>7780.8136212615855</v>
      </c>
      <c r="G1384" t="s">
        <v>28</v>
      </c>
      <c r="H1384" s="56">
        <f>D1384-0.001*'IM CALIBRATION'!$D$4*A1384^0.5</f>
        <v>24.458404189620715</v>
      </c>
      <c r="I1384" s="56">
        <f>H1384^'IM CALIBRATION'!$Q$15*ABS(B1384)*(1/'CCS figures 3b table 1 9a'!C1384+1/'IM CALIBRATION'!$D$5)^0.5</f>
        <v>13.687600347866548</v>
      </c>
    </row>
    <row r="1385" spans="1:9">
      <c r="A1385" s="113">
        <v>8600</v>
      </c>
      <c r="B1385" s="67">
        <v>22</v>
      </c>
      <c r="C1385" s="67">
        <v>184000</v>
      </c>
      <c r="D1385" s="67">
        <v>24.786000000000001</v>
      </c>
      <c r="E1385" s="112">
        <f>I1385*'IM CALIBRATION'!$Q$17</f>
        <v>7756.4969580028401</v>
      </c>
      <c r="F1385" s="111">
        <f>(H1385*'IM CALIBRATION'!$Q$32+'IM CALIBRATION'!$Q$33)*ABS(B1385)*(1/'CCS figures 3b table 1 9a'!C1385+1/'IM CALIBRATION'!$D$5)^0.5</f>
        <v>7806.6586078090377</v>
      </c>
      <c r="G1385" t="s">
        <v>28</v>
      </c>
      <c r="H1385" s="56">
        <f>D1385-0.001*'IM CALIBRATION'!$D$4*A1385^0.5</f>
        <v>24.640404189620718</v>
      </c>
      <c r="I1385" s="56">
        <f>H1385^'IM CALIBRATION'!$Q$15*ABS(B1385)*(1/'CCS figures 3b table 1 9a'!C1385+1/'IM CALIBRATION'!$D$5)^0.5</f>
        <v>13.725471223896724</v>
      </c>
    </row>
    <row r="1386" spans="1:9">
      <c r="A1386" s="113">
        <v>8600</v>
      </c>
      <c r="B1386" s="67">
        <v>22</v>
      </c>
      <c r="C1386" s="67">
        <v>184000</v>
      </c>
      <c r="D1386" s="67">
        <v>24.968</v>
      </c>
      <c r="E1386" s="112">
        <f>I1386*'IM CALIBRATION'!$Q$17</f>
        <v>7777.7994983385279</v>
      </c>
      <c r="F1386" s="111">
        <f>(H1386*'IM CALIBRATION'!$Q$32+'IM CALIBRATION'!$Q$33)*ABS(B1386)*(1/'CCS figures 3b table 1 9a'!C1386+1/'IM CALIBRATION'!$D$5)^0.5</f>
        <v>7832.5035943564908</v>
      </c>
      <c r="G1386" t="s">
        <v>28</v>
      </c>
      <c r="H1386" s="56">
        <f>D1386-0.001*'IM CALIBRATION'!$D$4*A1386^0.5</f>
        <v>24.822404189620716</v>
      </c>
      <c r="I1386" s="56">
        <f>H1386^'IM CALIBRATION'!$Q$15*ABS(B1386)*(1/'CCS figures 3b table 1 9a'!C1386+1/'IM CALIBRATION'!$D$5)^0.5</f>
        <v>13.763167029871575</v>
      </c>
    </row>
    <row r="1387" spans="1:9">
      <c r="A1387" s="113">
        <v>8600</v>
      </c>
      <c r="B1387" s="67">
        <v>22</v>
      </c>
      <c r="C1387" s="67">
        <v>184000</v>
      </c>
      <c r="D1387" s="67">
        <v>25.15</v>
      </c>
      <c r="E1387" s="112">
        <f>I1387*'IM CALIBRATION'!$Q$17</f>
        <v>7799.0042813750651</v>
      </c>
      <c r="F1387" s="111">
        <f>(H1387*'IM CALIBRATION'!$Q$32+'IM CALIBRATION'!$Q$33)*ABS(B1387)*(1/'CCS figures 3b table 1 9a'!C1387+1/'IM CALIBRATION'!$D$5)^0.5</f>
        <v>7858.348580903943</v>
      </c>
      <c r="G1387" t="s">
        <v>28</v>
      </c>
      <c r="H1387" s="56">
        <f>D1387-0.001*'IM CALIBRATION'!$D$4*A1387^0.5</f>
        <v>25.004404189620715</v>
      </c>
      <c r="I1387" s="56">
        <f>H1387^'IM CALIBRATION'!$Q$15*ABS(B1387)*(1/'CCS figures 3b table 1 9a'!C1387+1/'IM CALIBRATION'!$D$5)^0.5</f>
        <v>13.800689849896234</v>
      </c>
    </row>
    <row r="1388" spans="1:9">
      <c r="A1388" s="113">
        <v>8600</v>
      </c>
      <c r="B1388" s="67">
        <v>22</v>
      </c>
      <c r="C1388" s="67">
        <v>184000</v>
      </c>
      <c r="D1388" s="67">
        <v>25.332999999999998</v>
      </c>
      <c r="E1388" s="112">
        <f>I1388*'IM CALIBRATION'!$Q$17</f>
        <v>7820.2281766747519</v>
      </c>
      <c r="F1388" s="111">
        <f>(H1388*'IM CALIBRATION'!$Q$32+'IM CALIBRATION'!$Q$33)*ABS(B1388)*(1/'CCS figures 3b table 1 9a'!C1388+1/'IM CALIBRATION'!$D$5)^0.5</f>
        <v>7884.3355728719862</v>
      </c>
      <c r="G1388" t="s">
        <v>28</v>
      </c>
      <c r="H1388" s="56">
        <f>D1388-0.001*'IM CALIBRATION'!$D$4*A1388^0.5</f>
        <v>25.187404189620715</v>
      </c>
      <c r="I1388" s="56">
        <f>H1388^'IM CALIBRATION'!$Q$15*ABS(B1388)*(1/'CCS figures 3b table 1 9a'!C1388+1/'IM CALIBRATION'!$D$5)^0.5</f>
        <v>13.838246489932596</v>
      </c>
    </row>
    <row r="1389" spans="1:9">
      <c r="A1389" s="113">
        <v>8600</v>
      </c>
      <c r="B1389" s="67">
        <v>22</v>
      </c>
      <c r="C1389" s="67">
        <v>184000</v>
      </c>
      <c r="D1389" s="67">
        <v>25.515000000000001</v>
      </c>
      <c r="E1389" s="112">
        <f>I1389*'IM CALIBRATION'!$Q$17</f>
        <v>7841.2403676404192</v>
      </c>
      <c r="F1389" s="111">
        <f>(H1389*'IM CALIBRATION'!$Q$32+'IM CALIBRATION'!$Q$33)*ABS(B1389)*(1/'CCS figures 3b table 1 9a'!C1389+1/'IM CALIBRATION'!$D$5)^0.5</f>
        <v>7910.1805594194375</v>
      </c>
      <c r="G1389" t="s">
        <v>28</v>
      </c>
      <c r="H1389" s="56">
        <f>D1389-0.001*'IM CALIBRATION'!$D$4*A1389^0.5</f>
        <v>25.369404189620717</v>
      </c>
      <c r="I1389" s="56">
        <f>H1389^'IM CALIBRATION'!$Q$15*ABS(B1389)*(1/'CCS figures 3b table 1 9a'!C1389+1/'IM CALIBRATION'!$D$5)^0.5</f>
        <v>13.875428509600988</v>
      </c>
    </row>
    <row r="1390" spans="1:9">
      <c r="A1390" s="113">
        <v>8600</v>
      </c>
      <c r="B1390" s="67">
        <v>22</v>
      </c>
      <c r="C1390" s="67">
        <v>184000</v>
      </c>
      <c r="D1390" s="67">
        <v>25.696999999999999</v>
      </c>
      <c r="E1390" s="112">
        <f>I1390*'IM CALIBRATION'!$Q$17</f>
        <v>7862.1582081478628</v>
      </c>
      <c r="F1390" s="111">
        <f>(H1390*'IM CALIBRATION'!$Q$32+'IM CALIBRATION'!$Q$33)*ABS(B1390)*(1/'CCS figures 3b table 1 9a'!C1390+1/'IM CALIBRATION'!$D$5)^0.5</f>
        <v>7936.0255459668915</v>
      </c>
      <c r="G1390" t="s">
        <v>28</v>
      </c>
      <c r="H1390" s="56">
        <f>D1390-0.001*'IM CALIBRATION'!$D$4*A1390^0.5</f>
        <v>25.551404189620715</v>
      </c>
      <c r="I1390" s="56">
        <f>H1390^'IM CALIBRATION'!$Q$15*ABS(B1390)*(1/'CCS figures 3b table 1 9a'!C1390+1/'IM CALIBRATION'!$D$5)^0.5</f>
        <v>13.912443571877878</v>
      </c>
    </row>
    <row r="1391" spans="1:9">
      <c r="A1391" s="113">
        <v>8600</v>
      </c>
      <c r="B1391" s="67">
        <v>22</v>
      </c>
      <c r="C1391" s="67">
        <v>184000</v>
      </c>
      <c r="D1391" s="67">
        <v>25.879000000000001</v>
      </c>
      <c r="E1391" s="112">
        <f>I1391*'IM CALIBRATION'!$Q$17</f>
        <v>7882.9827894084319</v>
      </c>
      <c r="F1391" s="111">
        <f>(H1391*'IM CALIBRATION'!$Q$32+'IM CALIBRATION'!$Q$33)*ABS(B1391)*(1/'CCS figures 3b table 1 9a'!C1391+1/'IM CALIBRATION'!$D$5)^0.5</f>
        <v>7961.8705325143428</v>
      </c>
      <c r="G1391" t="s">
        <v>28</v>
      </c>
      <c r="H1391" s="56">
        <f>D1391-0.001*'IM CALIBRATION'!$D$4*A1391^0.5</f>
        <v>25.733404189620718</v>
      </c>
      <c r="I1391" s="56">
        <f>H1391^'IM CALIBRATION'!$Q$15*ABS(B1391)*(1/'CCS figures 3b table 1 9a'!C1391+1/'IM CALIBRATION'!$D$5)^0.5</f>
        <v>13.949293607710965</v>
      </c>
    </row>
    <row r="1392" spans="1:9">
      <c r="A1392" s="113">
        <v>8600</v>
      </c>
      <c r="B1392" s="67">
        <v>22</v>
      </c>
      <c r="C1392" s="67">
        <v>184000</v>
      </c>
      <c r="D1392" s="67">
        <v>26.062000000000001</v>
      </c>
      <c r="E1392" s="112">
        <f>I1392*'IM CALIBRATION'!$Q$17</f>
        <v>7903.8288439427315</v>
      </c>
      <c r="F1392" s="111">
        <f>(H1392*'IM CALIBRATION'!$Q$32+'IM CALIBRATION'!$Q$33)*ABS(B1392)*(1/'CCS figures 3b table 1 9a'!C1392+1/'IM CALIBRATION'!$D$5)^0.5</f>
        <v>7987.857524482386</v>
      </c>
      <c r="G1392" t="s">
        <v>28</v>
      </c>
      <c r="H1392" s="56">
        <f>D1392-0.001*'IM CALIBRATION'!$D$4*A1392^0.5</f>
        <v>25.916404189620717</v>
      </c>
      <c r="I1392" s="56">
        <f>H1392^'IM CALIBRATION'!$Q$15*ABS(B1392)*(1/'CCS figures 3b table 1 9a'!C1392+1/'IM CALIBRATION'!$D$5)^0.5</f>
        <v>13.986181641470472</v>
      </c>
    </row>
    <row r="1393" spans="1:9">
      <c r="A1393" s="113">
        <v>8600</v>
      </c>
      <c r="B1393" s="67">
        <v>22</v>
      </c>
      <c r="C1393" s="67">
        <v>184000</v>
      </c>
      <c r="D1393" s="67">
        <v>26.244</v>
      </c>
      <c r="E1393" s="112">
        <f>I1393*'IM CALIBRATION'!$Q$17</f>
        <v>7924.4696020448491</v>
      </c>
      <c r="F1393" s="111">
        <f>(H1393*'IM CALIBRATION'!$Q$32+'IM CALIBRATION'!$Q$33)*ABS(B1393)*(1/'CCS figures 3b table 1 9a'!C1393+1/'IM CALIBRATION'!$D$5)^0.5</f>
        <v>8013.7025110298382</v>
      </c>
      <c r="G1393" t="s">
        <v>28</v>
      </c>
      <c r="H1393" s="56">
        <f>D1393-0.001*'IM CALIBRATION'!$D$4*A1393^0.5</f>
        <v>26.098404189620716</v>
      </c>
      <c r="I1393" s="56">
        <f>H1393^'IM CALIBRATION'!$Q$15*ABS(B1393)*(1/'CCS figures 3b table 1 9a'!C1393+1/'IM CALIBRATION'!$D$5)^0.5</f>
        <v>14.022706393933337</v>
      </c>
    </row>
    <row r="1394" spans="1:9">
      <c r="A1394" s="113">
        <v>8600</v>
      </c>
      <c r="B1394" s="67">
        <v>22</v>
      </c>
      <c r="C1394" s="67">
        <v>184000</v>
      </c>
      <c r="D1394" s="67">
        <v>26.425999999999998</v>
      </c>
      <c r="E1394" s="112">
        <f>I1394*'IM CALIBRATION'!$Q$17</f>
        <v>7945.020260800331</v>
      </c>
      <c r="F1394" s="111">
        <f>(H1394*'IM CALIBRATION'!$Q$32+'IM CALIBRATION'!$Q$33)*ABS(B1394)*(1/'CCS figures 3b table 1 9a'!C1394+1/'IM CALIBRATION'!$D$5)^0.5</f>
        <v>8039.5474975772904</v>
      </c>
      <c r="G1394" t="s">
        <v>28</v>
      </c>
      <c r="H1394" s="56">
        <f>D1394-0.001*'IM CALIBRATION'!$D$4*A1394^0.5</f>
        <v>26.280404189620715</v>
      </c>
      <c r="I1394" s="56">
        <f>H1394^'IM CALIBRATION'!$Q$15*ABS(B1394)*(1/'CCS figures 3b table 1 9a'!C1394+1/'IM CALIBRATION'!$D$5)^0.5</f>
        <v>14.059071711538401</v>
      </c>
    </row>
    <row r="1395" spans="1:9">
      <c r="A1395" s="113">
        <v>8600</v>
      </c>
      <c r="B1395" s="67">
        <v>22</v>
      </c>
      <c r="C1395" s="67">
        <v>184000</v>
      </c>
      <c r="D1395" s="67">
        <v>26.608000000000001</v>
      </c>
      <c r="E1395" s="112">
        <f>I1395*'IM CALIBRATION'!$Q$17</f>
        <v>7965.4818334104457</v>
      </c>
      <c r="F1395" s="111">
        <f>(H1395*'IM CALIBRATION'!$Q$32+'IM CALIBRATION'!$Q$33)*ABS(B1395)*(1/'CCS figures 3b table 1 9a'!C1395+1/'IM CALIBRATION'!$D$5)^0.5</f>
        <v>8065.3924841247435</v>
      </c>
      <c r="G1395" t="s">
        <v>28</v>
      </c>
      <c r="H1395" s="56">
        <f>D1395-0.001*'IM CALIBRATION'!$D$4*A1395^0.5</f>
        <v>26.462404189620717</v>
      </c>
      <c r="I1395" s="56">
        <f>H1395^'IM CALIBRATION'!$Q$15*ABS(B1395)*(1/'CCS figures 3b table 1 9a'!C1395+1/'IM CALIBRATION'!$D$5)^0.5</f>
        <v>14.09527938719101</v>
      </c>
    </row>
    <row r="1396" spans="1:9">
      <c r="A1396" s="113">
        <v>8600</v>
      </c>
      <c r="B1396" s="67">
        <v>22</v>
      </c>
      <c r="C1396" s="67">
        <v>184000</v>
      </c>
      <c r="D1396" s="67">
        <v>26.791</v>
      </c>
      <c r="E1396" s="112">
        <f>I1396*'IM CALIBRATION'!$Q$17</f>
        <v>7985.9670154865125</v>
      </c>
      <c r="F1396" s="111">
        <f>(H1396*'IM CALIBRATION'!$Q$32+'IM CALIBRATION'!$Q$33)*ABS(B1396)*(1/'CCS figures 3b table 1 9a'!C1396+1/'IM CALIBRATION'!$D$5)^0.5</f>
        <v>8091.3794760927867</v>
      </c>
      <c r="G1396" t="s">
        <v>28</v>
      </c>
      <c r="H1396" s="56">
        <f>D1396-0.001*'IM CALIBRATION'!$D$4*A1396^0.5</f>
        <v>26.645404189620717</v>
      </c>
      <c r="I1396" s="56">
        <f>H1396^'IM CALIBRATION'!$Q$15*ABS(B1396)*(1/'CCS figures 3b table 1 9a'!C1396+1/'IM CALIBRATION'!$D$5)^0.5</f>
        <v>14.131528840858524</v>
      </c>
    </row>
    <row r="1397" spans="1:9">
      <c r="A1397" s="113">
        <v>8600</v>
      </c>
      <c r="B1397" s="67">
        <v>22</v>
      </c>
      <c r="C1397" s="67">
        <v>184000</v>
      </c>
      <c r="D1397" s="67">
        <v>26.972999999999999</v>
      </c>
      <c r="E1397" s="112">
        <f>I1397*'IM CALIBRATION'!$Q$17</f>
        <v>8006.2529068021222</v>
      </c>
      <c r="F1397" s="111">
        <f>(H1397*'IM CALIBRATION'!$Q$32+'IM CALIBRATION'!$Q$33)*ABS(B1397)*(1/'CCS figures 3b table 1 9a'!C1397+1/'IM CALIBRATION'!$D$5)^0.5</f>
        <v>8117.2244626402389</v>
      </c>
      <c r="G1397" t="s">
        <v>28</v>
      </c>
      <c r="H1397" s="56">
        <f>D1397-0.001*'IM CALIBRATION'!$D$4*A1397^0.5</f>
        <v>26.827404189620715</v>
      </c>
      <c r="I1397" s="56">
        <f>H1397^'IM CALIBRATION'!$Q$15*ABS(B1397)*(1/'CCS figures 3b table 1 9a'!C1397+1/'IM CALIBRATION'!$D$5)^0.5</f>
        <v>14.167425640536401</v>
      </c>
    </row>
    <row r="1398" spans="1:9">
      <c r="A1398" s="113">
        <v>8600</v>
      </c>
      <c r="B1398" s="67">
        <v>22</v>
      </c>
      <c r="C1398" s="67">
        <v>184000</v>
      </c>
      <c r="D1398" s="67">
        <v>27.155000000000001</v>
      </c>
      <c r="E1398" s="112">
        <f>I1398*'IM CALIBRATION'!$Q$17</f>
        <v>8026.4526489790369</v>
      </c>
      <c r="F1398" s="111">
        <f>(H1398*'IM CALIBRATION'!$Q$32+'IM CALIBRATION'!$Q$33)*ABS(B1398)*(1/'CCS figures 3b table 1 9a'!C1398+1/'IM CALIBRATION'!$D$5)^0.5</f>
        <v>8143.0694491876911</v>
      </c>
      <c r="G1398" t="s">
        <v>28</v>
      </c>
      <c r="H1398" s="56">
        <f>D1398-0.001*'IM CALIBRATION'!$D$4*A1398^0.5</f>
        <v>27.009404189620717</v>
      </c>
      <c r="I1398" s="56">
        <f>H1398^'IM CALIBRATION'!$Q$15*ABS(B1398)*(1/'CCS figures 3b table 1 9a'!C1398+1/'IM CALIBRATION'!$D$5)^0.5</f>
        <v>14.203169995427603</v>
      </c>
    </row>
    <row r="1399" spans="1:9">
      <c r="A1399" s="113">
        <v>8600</v>
      </c>
      <c r="B1399" s="67">
        <v>22</v>
      </c>
      <c r="C1399" s="67">
        <v>184000</v>
      </c>
      <c r="D1399" s="67">
        <v>27.337</v>
      </c>
      <c r="E1399" s="112">
        <f>I1399*'IM CALIBRATION'!$Q$17</f>
        <v>8046.56718470342</v>
      </c>
      <c r="F1399" s="111">
        <f>(H1399*'IM CALIBRATION'!$Q$32+'IM CALIBRATION'!$Q$33)*ABS(B1399)*(1/'CCS figures 3b table 1 9a'!C1399+1/'IM CALIBRATION'!$D$5)^0.5</f>
        <v>8168.9144357351424</v>
      </c>
      <c r="G1399" t="s">
        <v>28</v>
      </c>
      <c r="H1399" s="56">
        <f>D1399-0.001*'IM CALIBRATION'!$D$4*A1399^0.5</f>
        <v>27.191404189620716</v>
      </c>
      <c r="I1399" s="56">
        <f>H1399^'IM CALIBRATION'!$Q$15*ABS(B1399)*(1/'CCS figures 3b table 1 9a'!C1399+1/'IM CALIBRATION'!$D$5)^0.5</f>
        <v>14.238763573657813</v>
      </c>
    </row>
    <row r="1400" spans="1:9">
      <c r="A1400" s="113">
        <v>8600</v>
      </c>
      <c r="B1400" s="67">
        <v>22</v>
      </c>
      <c r="C1400" s="67">
        <v>184000</v>
      </c>
      <c r="D1400" s="67">
        <v>27.52</v>
      </c>
      <c r="E1400" s="112">
        <f>I1400*'IM CALIBRATION'!$Q$17</f>
        <v>8066.7072653430378</v>
      </c>
      <c r="F1400" s="111">
        <f>(H1400*'IM CALIBRATION'!$Q$32+'IM CALIBRATION'!$Q$33)*ABS(B1400)*(1/'CCS figures 3b table 1 9a'!C1400+1/'IM CALIBRATION'!$D$5)^0.5</f>
        <v>8194.9014277031874</v>
      </c>
      <c r="G1400" t="s">
        <v>28</v>
      </c>
      <c r="H1400" s="56">
        <f>D1400-0.001*'IM CALIBRATION'!$D$4*A1400^0.5</f>
        <v>27.374404189620716</v>
      </c>
      <c r="I1400" s="56">
        <f>H1400^'IM CALIBRATION'!$Q$15*ABS(B1400)*(1/'CCS figures 3b table 1 9a'!C1400+1/'IM CALIBRATION'!$D$5)^0.5</f>
        <v>14.274402354767734</v>
      </c>
    </row>
    <row r="1401" spans="1:9">
      <c r="A1401" s="113">
        <v>8600</v>
      </c>
      <c r="B1401" s="67">
        <v>22</v>
      </c>
      <c r="C1401" s="67">
        <v>184000</v>
      </c>
      <c r="D1401" s="67">
        <v>27.702000000000002</v>
      </c>
      <c r="E1401" s="112">
        <f>I1401*'IM CALIBRATION'!$Q$17</f>
        <v>8086.6536948526009</v>
      </c>
      <c r="F1401" s="111">
        <f>(H1401*'IM CALIBRATION'!$Q$32+'IM CALIBRATION'!$Q$33)*ABS(B1401)*(1/'CCS figures 3b table 1 9a'!C1401+1/'IM CALIBRATION'!$D$5)^0.5</f>
        <v>8220.7464142506396</v>
      </c>
      <c r="G1401" t="s">
        <v>28</v>
      </c>
      <c r="H1401" s="56">
        <f>D1401-0.001*'IM CALIBRATION'!$D$4*A1401^0.5</f>
        <v>27.556404189620718</v>
      </c>
      <c r="I1401" s="56">
        <f>H1401^'IM CALIBRATION'!$Q$15*ABS(B1401)*(1/'CCS figures 3b table 1 9a'!C1401+1/'IM CALIBRATION'!$D$5)^0.5</f>
        <v>14.309698461468392</v>
      </c>
    </row>
    <row r="1402" spans="1:9">
      <c r="A1402" s="113">
        <v>8600</v>
      </c>
      <c r="B1402" s="67">
        <v>22</v>
      </c>
      <c r="C1402" s="67">
        <v>184000</v>
      </c>
      <c r="D1402" s="67">
        <v>27.884</v>
      </c>
      <c r="E1402" s="112">
        <f>I1402*'IM CALIBRATION'!$Q$17</f>
        <v>8106.5176531608085</v>
      </c>
      <c r="F1402" s="111">
        <f>(H1402*'IM CALIBRATION'!$Q$32+'IM CALIBRATION'!$Q$33)*ABS(B1402)*(1/'CCS figures 3b table 1 9a'!C1402+1/'IM CALIBRATION'!$D$5)^0.5</f>
        <v>8246.5914007980919</v>
      </c>
      <c r="G1402" t="s">
        <v>28</v>
      </c>
      <c r="H1402" s="56">
        <f>D1402-0.001*'IM CALIBRATION'!$D$4*A1402^0.5</f>
        <v>27.738404189620717</v>
      </c>
      <c r="I1402" s="56">
        <f>H1402^'IM CALIBRATION'!$Q$15*ABS(B1402)*(1/'CCS figures 3b table 1 9a'!C1402+1/'IM CALIBRATION'!$D$5)^0.5</f>
        <v>14.344848631658389</v>
      </c>
    </row>
    <row r="1403" spans="1:9">
      <c r="A1403" s="113">
        <v>8600</v>
      </c>
      <c r="B1403" s="67">
        <v>22</v>
      </c>
      <c r="C1403" s="67">
        <v>184000</v>
      </c>
      <c r="D1403" s="67">
        <v>28.065999999999999</v>
      </c>
      <c r="E1403" s="112">
        <f>I1403*'IM CALIBRATION'!$Q$17</f>
        <v>8126.3000190388584</v>
      </c>
      <c r="F1403" s="111">
        <f>(H1403*'IM CALIBRATION'!$Q$32+'IM CALIBRATION'!$Q$33)*ABS(B1403)*(1/'CCS figures 3b table 1 9a'!C1403+1/'IM CALIBRATION'!$D$5)^0.5</f>
        <v>8272.4363873455422</v>
      </c>
      <c r="G1403" t="s">
        <v>28</v>
      </c>
      <c r="H1403" s="56">
        <f>D1403-0.001*'IM CALIBRATION'!$D$4*A1403^0.5</f>
        <v>27.920404189620715</v>
      </c>
      <c r="I1403" s="56">
        <f>H1403^'IM CALIBRATION'!$Q$15*ABS(B1403)*(1/'CCS figures 3b table 1 9a'!C1403+1/'IM CALIBRATION'!$D$5)^0.5</f>
        <v>14.379854420362994</v>
      </c>
    </row>
    <row r="1404" spans="1:9">
      <c r="A1404" s="113">
        <v>8600</v>
      </c>
      <c r="B1404" s="67">
        <v>22</v>
      </c>
      <c r="C1404" s="67">
        <v>184000</v>
      </c>
      <c r="D1404" s="67">
        <v>28.248999999999999</v>
      </c>
      <c r="E1404" s="112">
        <f>I1404*'IM CALIBRATION'!$Q$17</f>
        <v>8146.1096855661199</v>
      </c>
      <c r="F1404" s="111">
        <f>(H1404*'IM CALIBRATION'!$Q$32+'IM CALIBRATION'!$Q$33)*ABS(B1404)*(1/'CCS figures 3b table 1 9a'!C1404+1/'IM CALIBRATION'!$D$5)^0.5</f>
        <v>8298.4233793135863</v>
      </c>
      <c r="G1404" t="s">
        <v>28</v>
      </c>
      <c r="H1404" s="56">
        <f>D1404-0.001*'IM CALIBRATION'!$D$4*A1404^0.5</f>
        <v>28.103404189620715</v>
      </c>
      <c r="I1404" s="56">
        <f>H1404^'IM CALIBRATION'!$Q$15*ABS(B1404)*(1/'CCS figures 3b table 1 9a'!C1404+1/'IM CALIBRATION'!$D$5)^0.5</f>
        <v>14.414908518797777</v>
      </c>
    </row>
    <row r="1405" spans="1:9">
      <c r="A1405" s="113">
        <v>8600</v>
      </c>
      <c r="B1405" s="67">
        <v>22</v>
      </c>
      <c r="C1405" s="67">
        <v>184000</v>
      </c>
      <c r="D1405" s="67">
        <v>28.431000000000001</v>
      </c>
      <c r="E1405" s="112">
        <f>I1405*'IM CALIBRATION'!$Q$17</f>
        <v>8165.7310065912343</v>
      </c>
      <c r="F1405" s="111">
        <f>(H1405*'IM CALIBRATION'!$Q$32+'IM CALIBRATION'!$Q$33)*ABS(B1405)*(1/'CCS figures 3b table 1 9a'!C1405+1/'IM CALIBRATION'!$D$5)^0.5</f>
        <v>8324.2683658610404</v>
      </c>
      <c r="G1405" t="s">
        <v>28</v>
      </c>
      <c r="H1405" s="56">
        <f>D1405-0.001*'IM CALIBRATION'!$D$4*A1405^0.5</f>
        <v>28.285404189620717</v>
      </c>
      <c r="I1405" s="56">
        <f>H1405^'IM CALIBRATION'!$Q$15*ABS(B1405)*(1/'CCS figures 3b table 1 9a'!C1405+1/'IM CALIBRATION'!$D$5)^0.5</f>
        <v>14.449629331371186</v>
      </c>
    </row>
    <row r="1406" spans="1:9">
      <c r="A1406" s="113">
        <v>8600</v>
      </c>
      <c r="B1406" s="67">
        <v>22</v>
      </c>
      <c r="C1406" s="67">
        <v>184000</v>
      </c>
      <c r="D1406" s="67">
        <v>28.613</v>
      </c>
      <c r="E1406" s="112">
        <f>I1406*'IM CALIBRATION'!$Q$17</f>
        <v>8185.2732873279674</v>
      </c>
      <c r="F1406" s="111">
        <f>(H1406*'IM CALIBRATION'!$Q$32+'IM CALIBRATION'!$Q$33)*ABS(B1406)*(1/'CCS figures 3b table 1 9a'!C1406+1/'IM CALIBRATION'!$D$5)^0.5</f>
        <v>8350.1133524084908</v>
      </c>
      <c r="G1406" t="s">
        <v>28</v>
      </c>
      <c r="H1406" s="56">
        <f>D1406-0.001*'IM CALIBRATION'!$D$4*A1406^0.5</f>
        <v>28.467404189620716</v>
      </c>
      <c r="I1406" s="56">
        <f>H1406^'IM CALIBRATION'!$Q$15*ABS(B1406)*(1/'CCS figures 3b table 1 9a'!C1406+1/'IM CALIBRATION'!$D$5)^0.5</f>
        <v>14.484210278589195</v>
      </c>
    </row>
    <row r="1407" spans="1:9">
      <c r="A1407" s="113">
        <v>8600</v>
      </c>
      <c r="B1407" s="67">
        <v>22</v>
      </c>
      <c r="C1407" s="67">
        <v>184000</v>
      </c>
      <c r="D1407" s="67">
        <v>28.795000000000002</v>
      </c>
      <c r="E1407" s="112">
        <f>I1407*'IM CALIBRATION'!$Q$17</f>
        <v>8204.7373484644813</v>
      </c>
      <c r="F1407" s="111">
        <f>(H1407*'IM CALIBRATION'!$Q$32+'IM CALIBRATION'!$Q$33)*ABS(B1407)*(1/'CCS figures 3b table 1 9a'!C1407+1/'IM CALIBRATION'!$D$5)^0.5</f>
        <v>8375.958338955943</v>
      </c>
      <c r="G1407" t="s">
        <v>28</v>
      </c>
      <c r="H1407" s="56">
        <f>D1407-0.001*'IM CALIBRATION'!$D$4*A1407^0.5</f>
        <v>28.649404189620718</v>
      </c>
      <c r="I1407" s="56">
        <f>H1407^'IM CALIBRATION'!$Q$15*ABS(B1407)*(1/'CCS figures 3b table 1 9a'!C1407+1/'IM CALIBRATION'!$D$5)^0.5</f>
        <v>14.518652812696523</v>
      </c>
    </row>
    <row r="1408" spans="1:9">
      <c r="A1408" s="113">
        <v>8600</v>
      </c>
      <c r="B1408" s="67">
        <v>22</v>
      </c>
      <c r="C1408" s="67">
        <v>184000</v>
      </c>
      <c r="D1408" s="67">
        <v>28.978000000000002</v>
      </c>
      <c r="E1408" s="112">
        <f>I1408*'IM CALIBRATION'!$Q$17</f>
        <v>8224.2303046964971</v>
      </c>
      <c r="F1408" s="111">
        <f>(H1408*'IM CALIBRATION'!$Q$32+'IM CALIBRATION'!$Q$33)*ABS(B1408)*(1/'CCS figures 3b table 1 9a'!C1408+1/'IM CALIBRATION'!$D$5)^0.5</f>
        <v>8401.9453309239871</v>
      </c>
      <c r="G1408" t="s">
        <v>28</v>
      </c>
      <c r="H1408" s="56">
        <f>D1408-0.001*'IM CALIBRATION'!$D$4*A1408^0.5</f>
        <v>28.832404189620718</v>
      </c>
      <c r="I1408" s="56">
        <f>H1408^'IM CALIBRATION'!$Q$15*ABS(B1408)*(1/'CCS figures 3b table 1 9a'!C1408+1/'IM CALIBRATION'!$D$5)^0.5</f>
        <v>14.553146477978652</v>
      </c>
    </row>
    <row r="1409" spans="1:9">
      <c r="A1409" s="113">
        <v>8600</v>
      </c>
      <c r="B1409" s="67">
        <v>22</v>
      </c>
      <c r="C1409" s="67">
        <v>184000</v>
      </c>
      <c r="D1409" s="67">
        <v>29.16</v>
      </c>
      <c r="E1409" s="112">
        <f>I1409*'IM CALIBRATION'!$Q$17</f>
        <v>8243.5399155119976</v>
      </c>
      <c r="F1409" s="111">
        <f>(H1409*'IM CALIBRATION'!$Q$32+'IM CALIBRATION'!$Q$33)*ABS(B1409)*(1/'CCS figures 3b table 1 9a'!C1409+1/'IM CALIBRATION'!$D$5)^0.5</f>
        <v>8427.7903174714393</v>
      </c>
      <c r="G1409" t="s">
        <v>28</v>
      </c>
      <c r="H1409" s="56">
        <f>D1409-0.001*'IM CALIBRATION'!$D$4*A1409^0.5</f>
        <v>29.014404189620716</v>
      </c>
      <c r="I1409" s="56">
        <f>H1409^'IM CALIBRATION'!$Q$15*ABS(B1409)*(1/'CCS figures 3b table 1 9a'!C1409+1/'IM CALIBRATION'!$D$5)^0.5</f>
        <v>14.587315705276467</v>
      </c>
    </row>
    <row r="1410" spans="1:9">
      <c r="A1410" s="113">
        <v>8600</v>
      </c>
      <c r="B1410" s="67">
        <v>22</v>
      </c>
      <c r="C1410" s="67">
        <v>184000</v>
      </c>
      <c r="D1410" s="67">
        <v>29.341999999999999</v>
      </c>
      <c r="E1410" s="112">
        <f>I1410*'IM CALIBRATION'!$Q$17</f>
        <v>8262.7736922621334</v>
      </c>
      <c r="F1410" s="111">
        <f>(H1410*'IM CALIBRATION'!$Q$32+'IM CALIBRATION'!$Q$33)*ABS(B1410)*(1/'CCS figures 3b table 1 9a'!C1410+1/'IM CALIBRATION'!$D$5)^0.5</f>
        <v>8453.6353040188915</v>
      </c>
      <c r="G1410" t="s">
        <v>28</v>
      </c>
      <c r="H1410" s="56">
        <f>D1410-0.001*'IM CALIBRATION'!$D$4*A1410^0.5</f>
        <v>29.196404189620715</v>
      </c>
      <c r="I1410" s="56">
        <f>H1410^'IM CALIBRATION'!$Q$15*ABS(B1410)*(1/'CCS figures 3b table 1 9a'!C1410+1/'IM CALIBRATION'!$D$5)^0.5</f>
        <v>14.621350740775121</v>
      </c>
    </row>
    <row r="1411" spans="1:9">
      <c r="A1411" s="113">
        <v>8600</v>
      </c>
      <c r="B1411" s="67">
        <v>22</v>
      </c>
      <c r="C1411" s="67">
        <v>184000</v>
      </c>
      <c r="D1411" s="67">
        <v>29.524000000000001</v>
      </c>
      <c r="E1411" s="112">
        <f>I1411*'IM CALIBRATION'!$Q$17</f>
        <v>8281.9324027218408</v>
      </c>
      <c r="F1411" s="111">
        <f>(H1411*'IM CALIBRATION'!$Q$32+'IM CALIBRATION'!$Q$33)*ABS(B1411)*(1/'CCS figures 3b table 1 9a'!C1411+1/'IM CALIBRATION'!$D$5)^0.5</f>
        <v>8479.4802905663419</v>
      </c>
      <c r="G1411" t="s">
        <v>28</v>
      </c>
      <c r="H1411" s="56">
        <f>D1411-0.001*'IM CALIBRATION'!$D$4*A1411^0.5</f>
        <v>29.378404189620717</v>
      </c>
      <c r="I1411" s="56">
        <f>H1411^'IM CALIBRATION'!$Q$15*ABS(B1411)*(1/'CCS figures 3b table 1 9a'!C1411+1/'IM CALIBRATION'!$D$5)^0.5</f>
        <v>14.655252943087001</v>
      </c>
    </row>
    <row r="1412" spans="1:9">
      <c r="A1412" s="113">
        <v>8600</v>
      </c>
      <c r="B1412" s="67">
        <v>22</v>
      </c>
      <c r="C1412" s="67">
        <v>184000</v>
      </c>
      <c r="D1412" s="67">
        <v>29.707000000000001</v>
      </c>
      <c r="E1412" s="112">
        <f>I1412*'IM CALIBRATION'!$Q$17</f>
        <v>8301.1214576363345</v>
      </c>
      <c r="F1412" s="111">
        <f>(H1412*'IM CALIBRATION'!$Q$32+'IM CALIBRATION'!$Q$33)*ABS(B1412)*(1/'CCS figures 3b table 1 9a'!C1412+1/'IM CALIBRATION'!$D$5)^0.5</f>
        <v>8505.4672825343878</v>
      </c>
      <c r="G1412" t="s">
        <v>28</v>
      </c>
      <c r="H1412" s="56">
        <f>D1412-0.001*'IM CALIBRATION'!$D$4*A1412^0.5</f>
        <v>29.561404189620717</v>
      </c>
      <c r="I1412" s="56">
        <f>H1412^'IM CALIBRATION'!$Q$15*ABS(B1412)*(1/'CCS figures 3b table 1 9a'!C1412+1/'IM CALIBRATION'!$D$5)^0.5</f>
        <v>14.689208841280308</v>
      </c>
    </row>
    <row r="1413" spans="1:9">
      <c r="A1413" s="113">
        <v>8600</v>
      </c>
      <c r="B1413" s="67">
        <v>22</v>
      </c>
      <c r="C1413" s="67">
        <v>184000</v>
      </c>
      <c r="D1413" s="67">
        <v>29.888999999999999</v>
      </c>
      <c r="E1413" s="112">
        <f>I1413*'IM CALIBRATION'!$Q$17</f>
        <v>8320.1318870395753</v>
      </c>
      <c r="F1413" s="111">
        <f>(H1413*'IM CALIBRATION'!$Q$32+'IM CALIBRATION'!$Q$33)*ABS(B1413)*(1/'CCS figures 3b table 1 9a'!C1413+1/'IM CALIBRATION'!$D$5)^0.5</f>
        <v>8531.31226908184</v>
      </c>
      <c r="G1413" t="s">
        <v>28</v>
      </c>
      <c r="H1413" s="56">
        <f>D1413-0.001*'IM CALIBRATION'!$D$4*A1413^0.5</f>
        <v>29.743404189620716</v>
      </c>
      <c r="I1413" s="56">
        <f>H1413^'IM CALIBRATION'!$Q$15*ABS(B1413)*(1/'CCS figures 3b table 1 9a'!C1413+1/'IM CALIBRATION'!$D$5)^0.5</f>
        <v>14.722848653574554</v>
      </c>
    </row>
    <row r="1414" spans="1:9">
      <c r="A1414" s="113">
        <v>8600</v>
      </c>
      <c r="B1414" s="67">
        <v>22</v>
      </c>
      <c r="C1414" s="67">
        <v>184000</v>
      </c>
      <c r="D1414" s="67">
        <v>30.071000000000002</v>
      </c>
      <c r="E1414" s="112">
        <f>I1414*'IM CALIBRATION'!$Q$17</f>
        <v>8339.0694837315968</v>
      </c>
      <c r="F1414" s="111">
        <f>(H1414*'IM CALIBRATION'!$Q$32+'IM CALIBRATION'!$Q$33)*ABS(B1414)*(1/'CCS figures 3b table 1 9a'!C1414+1/'IM CALIBRATION'!$D$5)^0.5</f>
        <v>8557.1572556292922</v>
      </c>
      <c r="G1414" t="s">
        <v>28</v>
      </c>
      <c r="H1414" s="56">
        <f>D1414-0.001*'IM CALIBRATION'!$D$4*A1414^0.5</f>
        <v>29.925404189620718</v>
      </c>
      <c r="I1414" s="56">
        <f>H1414^'IM CALIBRATION'!$Q$15*ABS(B1414)*(1/'CCS figures 3b table 1 9a'!C1414+1/'IM CALIBRATION'!$D$5)^0.5</f>
        <v>14.756359585101178</v>
      </c>
    </row>
    <row r="1415" spans="1:9">
      <c r="A1415" s="113">
        <v>8600</v>
      </c>
      <c r="B1415" s="67">
        <v>22</v>
      </c>
      <c r="C1415" s="67">
        <v>184000</v>
      </c>
      <c r="D1415" s="67">
        <v>30.253</v>
      </c>
      <c r="E1415" s="112">
        <f>I1415*'IM CALIBRATION'!$Q$17</f>
        <v>8357.9349671710079</v>
      </c>
      <c r="F1415" s="111">
        <f>(H1415*'IM CALIBRATION'!$Q$32+'IM CALIBRATION'!$Q$33)*ABS(B1415)*(1/'CCS figures 3b table 1 9a'!C1415+1/'IM CALIBRATION'!$D$5)^0.5</f>
        <v>8583.0022421767426</v>
      </c>
      <c r="G1415" t="s">
        <v>28</v>
      </c>
      <c r="H1415" s="56">
        <f>D1415-0.001*'IM CALIBRATION'!$D$4*A1415^0.5</f>
        <v>30.107404189620716</v>
      </c>
      <c r="I1415" s="56">
        <f>H1415^'IM CALIBRATION'!$Q$15*ABS(B1415)*(1/'CCS figures 3b table 1 9a'!C1415+1/'IM CALIBRATION'!$D$5)^0.5</f>
        <v>14.789742908974642</v>
      </c>
    </row>
    <row r="1416" spans="1:9">
      <c r="A1416" s="113">
        <v>8600</v>
      </c>
      <c r="B1416" s="67">
        <v>22</v>
      </c>
      <c r="C1416" s="67">
        <v>184000</v>
      </c>
      <c r="D1416" s="67">
        <v>30.436</v>
      </c>
      <c r="E1416" s="112">
        <f>I1416*'IM CALIBRATION'!$Q$17</f>
        <v>8376.8321136234463</v>
      </c>
      <c r="F1416" s="111">
        <f>(H1416*'IM CALIBRATION'!$Q$32+'IM CALIBRATION'!$Q$33)*ABS(B1416)*(1/'CCS figures 3b table 1 9a'!C1416+1/'IM CALIBRATION'!$D$5)^0.5</f>
        <v>8608.9892341447867</v>
      </c>
      <c r="G1416" t="s">
        <v>28</v>
      </c>
      <c r="H1416" s="56">
        <f>D1416-0.001*'IM CALIBRATION'!$D$4*A1416^0.5</f>
        <v>30.290404189620716</v>
      </c>
      <c r="I1416" s="56">
        <f>H1416^'IM CALIBRATION'!$Q$15*ABS(B1416)*(1/'CCS figures 3b table 1 9a'!C1416+1/'IM CALIBRATION'!$D$5)^0.5</f>
        <v>14.823182261977816</v>
      </c>
    </row>
    <row r="1417" spans="1:9">
      <c r="A1417" s="113">
        <v>8600</v>
      </c>
      <c r="B1417" s="67">
        <v>22</v>
      </c>
      <c r="C1417" s="67">
        <v>184000</v>
      </c>
      <c r="D1417" s="67">
        <v>30.617999999999999</v>
      </c>
      <c r="E1417" s="112">
        <f>I1417*'IM CALIBRATION'!$Q$17</f>
        <v>8395.5550969587821</v>
      </c>
      <c r="F1417" s="111">
        <f>(H1417*'IM CALIBRATION'!$Q$32+'IM CALIBRATION'!$Q$33)*ABS(B1417)*(1/'CCS figures 3b table 1 9a'!C1417+1/'IM CALIBRATION'!$D$5)^0.5</f>
        <v>8634.8342206922389</v>
      </c>
      <c r="G1417" t="s">
        <v>28</v>
      </c>
      <c r="H1417" s="56">
        <f>D1417-0.001*'IM CALIBRATION'!$D$4*A1417^0.5</f>
        <v>30.472404189620715</v>
      </c>
      <c r="I1417" s="56">
        <f>H1417^'IM CALIBRATION'!$Q$15*ABS(B1417)*(1/'CCS figures 3b table 1 9a'!C1417+1/'IM CALIBRATION'!$D$5)^0.5</f>
        <v>14.856313425489653</v>
      </c>
    </row>
    <row r="1418" spans="1:9">
      <c r="A1418" s="113">
        <v>8600</v>
      </c>
      <c r="B1418" s="67">
        <v>22</v>
      </c>
      <c r="C1418" s="67">
        <v>184000</v>
      </c>
      <c r="D1418" s="67">
        <v>30.8</v>
      </c>
      <c r="E1418" s="112">
        <f>I1418*'IM CALIBRATION'!$Q$17</f>
        <v>8414.2080617117008</v>
      </c>
      <c r="F1418" s="111">
        <f>(H1418*'IM CALIBRATION'!$Q$32+'IM CALIBRATION'!$Q$33)*ABS(B1418)*(1/'CCS figures 3b table 1 9a'!C1418+1/'IM CALIBRATION'!$D$5)^0.5</f>
        <v>8660.6792072396893</v>
      </c>
      <c r="G1418" t="s">
        <v>28</v>
      </c>
      <c r="H1418" s="56">
        <f>D1418-0.001*'IM CALIBRATION'!$D$4*A1418^0.5</f>
        <v>30.654404189620717</v>
      </c>
      <c r="I1418" s="56">
        <f>H1418^'IM CALIBRATION'!$Q$15*ABS(B1418)*(1/'CCS figures 3b table 1 9a'!C1418+1/'IM CALIBRATION'!$D$5)^0.5</f>
        <v>14.889320687961712</v>
      </c>
    </row>
    <row r="1419" spans="1:9">
      <c r="A1419" s="113">
        <v>8600</v>
      </c>
      <c r="B1419" s="67">
        <v>22</v>
      </c>
      <c r="C1419" s="67">
        <v>184000</v>
      </c>
      <c r="D1419" s="67">
        <v>30.983000000000001</v>
      </c>
      <c r="E1419" s="112">
        <f>I1419*'IM CALIBRATION'!$Q$17</f>
        <v>8432.893600615771</v>
      </c>
      <c r="F1419" s="111">
        <f>(H1419*'IM CALIBRATION'!$Q$32+'IM CALIBRATION'!$Q$33)*ABS(B1419)*(1/'CCS figures 3b table 1 9a'!C1419+1/'IM CALIBRATION'!$D$5)^0.5</f>
        <v>8686.6661992077352</v>
      </c>
      <c r="G1419" t="s">
        <v>28</v>
      </c>
      <c r="H1419" s="56">
        <f>D1419-0.001*'IM CALIBRATION'!$D$4*A1419^0.5</f>
        <v>30.837404189620717</v>
      </c>
      <c r="I1419" s="56">
        <f>H1419^'IM CALIBRATION'!$Q$15*ABS(B1419)*(1/'CCS figures 3b table 1 9a'!C1419+1/'IM CALIBRATION'!$D$5)^0.5</f>
        <v>14.922385591863494</v>
      </c>
    </row>
    <row r="1420" spans="1:9">
      <c r="A1420" s="113">
        <v>8600</v>
      </c>
      <c r="B1420" s="67">
        <v>22</v>
      </c>
      <c r="C1420" s="67">
        <v>184000</v>
      </c>
      <c r="D1420" s="67">
        <v>31.164999999999999</v>
      </c>
      <c r="E1420" s="112">
        <f>I1420*'IM CALIBRATION'!$Q$17</f>
        <v>8451.4081679399951</v>
      </c>
      <c r="F1420" s="111">
        <f>(H1420*'IM CALIBRATION'!$Q$32+'IM CALIBRATION'!$Q$33)*ABS(B1420)*(1/'CCS figures 3b table 1 9a'!C1420+1/'IM CALIBRATION'!$D$5)^0.5</f>
        <v>8712.5111857551874</v>
      </c>
      <c r="G1420" t="s">
        <v>28</v>
      </c>
      <c r="H1420" s="56">
        <f>D1420-0.001*'IM CALIBRATION'!$D$4*A1420^0.5</f>
        <v>31.019404189620715</v>
      </c>
      <c r="I1420" s="56">
        <f>H1420^'IM CALIBRATION'!$Q$15*ABS(B1420)*(1/'CCS figures 3b table 1 9a'!C1420+1/'IM CALIBRATION'!$D$5)^0.5</f>
        <v>14.955147953843065</v>
      </c>
    </row>
    <row r="1421" spans="1:9">
      <c r="A1421" s="113">
        <v>8600</v>
      </c>
      <c r="B1421" s="67">
        <v>22</v>
      </c>
      <c r="C1421" s="67">
        <v>184000</v>
      </c>
      <c r="D1421" s="67">
        <v>31.347000000000001</v>
      </c>
      <c r="E1421" s="112">
        <f>I1421*'IM CALIBRATION'!$Q$17</f>
        <v>8469.8547148427551</v>
      </c>
      <c r="F1421" s="111">
        <f>(H1421*'IM CALIBRATION'!$Q$32+'IM CALIBRATION'!$Q$33)*ABS(B1421)*(1/'CCS figures 3b table 1 9a'!C1421+1/'IM CALIBRATION'!$D$5)^0.5</f>
        <v>8738.3561723026378</v>
      </c>
      <c r="G1421" t="s">
        <v>28</v>
      </c>
      <c r="H1421" s="56">
        <f>D1421-0.001*'IM CALIBRATION'!$D$4*A1421^0.5</f>
        <v>31.201404189620717</v>
      </c>
      <c r="I1421" s="56">
        <f>H1421^'IM CALIBRATION'!$Q$15*ABS(B1421)*(1/'CCS figures 3b table 1 9a'!C1421+1/'IM CALIBRATION'!$D$5)^0.5</f>
        <v>14.987789950618795</v>
      </c>
    </row>
    <row r="1422" spans="1:9">
      <c r="A1422" s="113">
        <v>8600</v>
      </c>
      <c r="B1422" s="67">
        <v>22</v>
      </c>
      <c r="C1422" s="67">
        <v>184000</v>
      </c>
      <c r="D1422" s="67">
        <v>31.529</v>
      </c>
      <c r="E1422" s="112">
        <f>I1422*'IM CALIBRATION'!$Q$17</f>
        <v>8488.2338858166968</v>
      </c>
      <c r="F1422" s="111">
        <f>(H1422*'IM CALIBRATION'!$Q$32+'IM CALIBRATION'!$Q$33)*ABS(B1422)*(1/'CCS figures 3b table 1 9a'!C1422+1/'IM CALIBRATION'!$D$5)^0.5</f>
        <v>8764.2011588500918</v>
      </c>
      <c r="G1422" t="s">
        <v>28</v>
      </c>
      <c r="H1422" s="56">
        <f>D1422-0.001*'IM CALIBRATION'!$D$4*A1422^0.5</f>
        <v>31.383404189620716</v>
      </c>
      <c r="I1422" s="56">
        <f>H1422^'IM CALIBRATION'!$Q$15*ABS(B1422)*(1/'CCS figures 3b table 1 9a'!C1422+1/'IM CALIBRATION'!$D$5)^0.5</f>
        <v>15.020312722649493</v>
      </c>
    </row>
    <row r="1423" spans="1:9">
      <c r="A1423" s="113">
        <v>8600</v>
      </c>
      <c r="B1423" s="67">
        <v>22</v>
      </c>
      <c r="C1423" s="67">
        <v>184000</v>
      </c>
      <c r="D1423" s="67">
        <v>31.712</v>
      </c>
      <c r="E1423" s="112">
        <f>I1423*'IM CALIBRATION'!$Q$17</f>
        <v>8506.6467500943727</v>
      </c>
      <c r="F1423" s="111">
        <f>(H1423*'IM CALIBRATION'!$Q$32+'IM CALIBRATION'!$Q$33)*ABS(B1423)*(1/'CCS figures 3b table 1 9a'!C1423+1/'IM CALIBRATION'!$D$5)^0.5</f>
        <v>8790.1881508181341</v>
      </c>
      <c r="G1423" t="s">
        <v>28</v>
      </c>
      <c r="H1423" s="56">
        <f>D1423-0.001*'IM CALIBRATION'!$D$4*A1423^0.5</f>
        <v>31.566404189620716</v>
      </c>
      <c r="I1423" s="56">
        <f>H1423^'IM CALIBRATION'!$Q$15*ABS(B1423)*(1/'CCS figures 3b table 1 9a'!C1423+1/'IM CALIBRATION'!$D$5)^0.5</f>
        <v>15.052895116500883</v>
      </c>
    </row>
    <row r="1424" spans="1:9">
      <c r="A1424" s="113">
        <v>8600</v>
      </c>
      <c r="B1424" s="67">
        <v>22</v>
      </c>
      <c r="C1424" s="67">
        <v>184000</v>
      </c>
      <c r="D1424" s="67">
        <v>31.893999999999998</v>
      </c>
      <c r="E1424" s="112">
        <f>I1424*'IM CALIBRATION'!$Q$17</f>
        <v>8524.8927021187537</v>
      </c>
      <c r="F1424" s="111">
        <f>(H1424*'IM CALIBRATION'!$Q$32+'IM CALIBRATION'!$Q$33)*ABS(B1424)*(1/'CCS figures 3b table 1 9a'!C1424+1/'IM CALIBRATION'!$D$5)^0.5</f>
        <v>8816.0331373655863</v>
      </c>
      <c r="G1424" t="s">
        <v>28</v>
      </c>
      <c r="H1424" s="56">
        <f>D1424-0.001*'IM CALIBRATION'!$D$4*A1424^0.5</f>
        <v>31.748404189620715</v>
      </c>
      <c r="I1424" s="56">
        <f>H1424^'IM CALIBRATION'!$Q$15*ABS(B1424)*(1/'CCS figures 3b table 1 9a'!C1424+1/'IM CALIBRATION'!$D$5)^0.5</f>
        <v>15.085182151591493</v>
      </c>
    </row>
    <row r="1425" spans="1:9">
      <c r="A1425" s="113">
        <v>8600</v>
      </c>
      <c r="B1425" s="67">
        <v>22</v>
      </c>
      <c r="C1425" s="67">
        <v>184000</v>
      </c>
      <c r="D1425" s="67">
        <v>32.076000000000001</v>
      </c>
      <c r="E1425" s="112">
        <f>I1425*'IM CALIBRATION'!$Q$17</f>
        <v>8543.0731570503249</v>
      </c>
      <c r="F1425" s="111">
        <f>(H1425*'IM CALIBRATION'!$Q$32+'IM CALIBRATION'!$Q$33)*ABS(B1425)*(1/'CCS figures 3b table 1 9a'!C1425+1/'IM CALIBRATION'!$D$5)^0.5</f>
        <v>8841.8781239130385</v>
      </c>
      <c r="G1425" t="s">
        <v>28</v>
      </c>
      <c r="H1425" s="56">
        <f>D1425-0.001*'IM CALIBRATION'!$D$4*A1425^0.5</f>
        <v>31.930404189620717</v>
      </c>
      <c r="I1425" s="56">
        <f>H1425^'IM CALIBRATION'!$Q$15*ABS(B1425)*(1/'CCS figures 3b table 1 9a'!C1425+1/'IM CALIBRATION'!$D$5)^0.5</f>
        <v>15.117353286622128</v>
      </c>
    </row>
    <row r="1426" spans="1:9">
      <c r="A1426" s="113">
        <v>8600</v>
      </c>
      <c r="B1426" s="67">
        <v>22</v>
      </c>
      <c r="C1426" s="67">
        <v>184000</v>
      </c>
      <c r="D1426" s="67">
        <v>32.258000000000003</v>
      </c>
      <c r="E1426" s="112">
        <f>I1426*'IM CALIBRATION'!$Q$17</f>
        <v>8561.1887213297359</v>
      </c>
      <c r="F1426" s="111">
        <f>(H1426*'IM CALIBRATION'!$Q$32+'IM CALIBRATION'!$Q$33)*ABS(B1426)*(1/'CCS figures 3b table 1 9a'!C1426+1/'IM CALIBRATION'!$D$5)^0.5</f>
        <v>8867.7231104604925</v>
      </c>
      <c r="G1426" t="s">
        <v>28</v>
      </c>
      <c r="H1426" s="56">
        <f>D1426-0.001*'IM CALIBRATION'!$D$4*A1426^0.5</f>
        <v>32.112404189620719</v>
      </c>
      <c r="I1426" s="56">
        <f>H1426^'IM CALIBRATION'!$Q$15*ABS(B1426)*(1/'CCS figures 3b table 1 9a'!C1426+1/'IM CALIBRATION'!$D$5)^0.5</f>
        <v>15.149409594716875</v>
      </c>
    </row>
    <row r="1427" spans="1:9">
      <c r="A1427" s="113">
        <v>8600</v>
      </c>
      <c r="B1427" s="67">
        <v>22</v>
      </c>
      <c r="C1427" s="67">
        <v>184000</v>
      </c>
      <c r="D1427" s="67">
        <v>32.44</v>
      </c>
      <c r="E1427" s="112">
        <f>I1427*'IM CALIBRATION'!$Q$17</f>
        <v>8579.2399923833182</v>
      </c>
      <c r="F1427" s="111">
        <f>(H1427*'IM CALIBRATION'!$Q$32+'IM CALIBRATION'!$Q$33)*ABS(B1427)*(1/'CCS figures 3b table 1 9a'!C1427+1/'IM CALIBRATION'!$D$5)^0.5</f>
        <v>8893.5680970079447</v>
      </c>
      <c r="G1427" t="s">
        <v>28</v>
      </c>
      <c r="H1427" s="56">
        <f>D1427-0.001*'IM CALIBRATION'!$D$4*A1427^0.5</f>
        <v>32.294404189620714</v>
      </c>
      <c r="I1427" s="56">
        <f>H1427^'IM CALIBRATION'!$Q$15*ABS(B1427)*(1/'CCS figures 3b table 1 9a'!C1427+1/'IM CALIBRATION'!$D$5)^0.5</f>
        <v>15.181352133048573</v>
      </c>
    </row>
    <row r="1428" spans="1:9">
      <c r="A1428" s="113">
        <v>8600</v>
      </c>
      <c r="B1428" s="67">
        <v>22</v>
      </c>
      <c r="C1428" s="67">
        <v>184000</v>
      </c>
      <c r="D1428" s="67">
        <v>32.622999999999998</v>
      </c>
      <c r="E1428" s="112">
        <f>I1428*'IM CALIBRATION'!$Q$17</f>
        <v>8597.326216690115</v>
      </c>
      <c r="F1428" s="111">
        <f>(H1428*'IM CALIBRATION'!$Q$32+'IM CALIBRATION'!$Q$33)*ABS(B1428)*(1/'CCS figures 3b table 1 9a'!C1428+1/'IM CALIBRATION'!$D$5)^0.5</f>
        <v>8919.555088975987</v>
      </c>
      <c r="G1428" t="s">
        <v>28</v>
      </c>
      <c r="H1428" s="56">
        <f>D1428-0.001*'IM CALIBRATION'!$D$4*A1428^0.5</f>
        <v>32.477404189620714</v>
      </c>
      <c r="I1428" s="56">
        <f>H1428^'IM CALIBRATION'!$Q$15*ABS(B1428)*(1/'CCS figures 3b table 1 9a'!C1428+1/'IM CALIBRATION'!$D$5)^0.5</f>
        <v>15.213356522738401</v>
      </c>
    </row>
    <row r="1429" spans="1:9">
      <c r="A1429" s="113">
        <v>8600</v>
      </c>
      <c r="B1429" s="67">
        <v>22</v>
      </c>
      <c r="C1429" s="67">
        <v>184000</v>
      </c>
      <c r="D1429" s="67">
        <v>32.805</v>
      </c>
      <c r="E1429" s="112">
        <f>I1429*'IM CALIBRATION'!$Q$17</f>
        <v>8615.2503131760968</v>
      </c>
      <c r="F1429" s="111">
        <f>(H1429*'IM CALIBRATION'!$Q$32+'IM CALIBRATION'!$Q$33)*ABS(B1429)*(1/'CCS figures 3b table 1 9a'!C1429+1/'IM CALIBRATION'!$D$5)^0.5</f>
        <v>8945.4000755234392</v>
      </c>
      <c r="G1429" t="s">
        <v>28</v>
      </c>
      <c r="H1429" s="56">
        <f>D1429-0.001*'IM CALIBRATION'!$D$4*A1429^0.5</f>
        <v>32.659404189620716</v>
      </c>
      <c r="I1429" s="56">
        <f>H1429^'IM CALIBRATION'!$Q$15*ABS(B1429)*(1/'CCS figures 3b table 1 9a'!C1429+1/'IM CALIBRATION'!$D$5)^0.5</f>
        <v>15.245074019936521</v>
      </c>
    </row>
    <row r="1430" spans="1:9">
      <c r="A1430" s="113">
        <v>8600</v>
      </c>
      <c r="B1430" s="67">
        <v>22</v>
      </c>
      <c r="C1430" s="67">
        <v>184000</v>
      </c>
      <c r="D1430" s="67">
        <v>32.987000000000002</v>
      </c>
      <c r="E1430" s="112">
        <f>I1430*'IM CALIBRATION'!$Q$17</f>
        <v>8633.1118595620046</v>
      </c>
      <c r="F1430" s="111">
        <f>(H1430*'IM CALIBRATION'!$Q$32+'IM CALIBRATION'!$Q$33)*ABS(B1430)*(1/'CCS figures 3b table 1 9a'!C1430+1/'IM CALIBRATION'!$D$5)^0.5</f>
        <v>8971.2450620708914</v>
      </c>
      <c r="G1430" t="s">
        <v>28</v>
      </c>
      <c r="H1430" s="56">
        <f>D1430-0.001*'IM CALIBRATION'!$D$4*A1430^0.5</f>
        <v>32.841404189620718</v>
      </c>
      <c r="I1430" s="56">
        <f>H1430^'IM CALIBRATION'!$Q$15*ABS(B1430)*(1/'CCS figures 3b table 1 9a'!C1430+1/'IM CALIBRATION'!$D$5)^0.5</f>
        <v>15.276680831911241</v>
      </c>
    </row>
    <row r="1431" spans="1:9">
      <c r="A1431" s="113">
        <v>8600</v>
      </c>
      <c r="B1431" s="67">
        <v>22</v>
      </c>
      <c r="C1431" s="67">
        <v>184000</v>
      </c>
      <c r="D1431" s="67">
        <v>33.168999999999997</v>
      </c>
      <c r="E1431" s="112">
        <f>I1431*'IM CALIBRATION'!$Q$17</f>
        <v>8650.911418964346</v>
      </c>
      <c r="F1431" s="111">
        <f>(H1431*'IM CALIBRATION'!$Q$32+'IM CALIBRATION'!$Q$33)*ABS(B1431)*(1/'CCS figures 3b table 1 9a'!C1431+1/'IM CALIBRATION'!$D$5)^0.5</f>
        <v>8997.0900486183436</v>
      </c>
      <c r="G1431" t="s">
        <v>28</v>
      </c>
      <c r="H1431" s="56">
        <f>D1431-0.001*'IM CALIBRATION'!$D$4*A1431^0.5</f>
        <v>33.023404189620713</v>
      </c>
      <c r="I1431" s="56">
        <f>H1431^'IM CALIBRATION'!$Q$15*ABS(B1431)*(1/'CCS figures 3b table 1 9a'!C1431+1/'IM CALIBRATION'!$D$5)^0.5</f>
        <v>15.308177955122618</v>
      </c>
    </row>
    <row r="1432" spans="1:9">
      <c r="A1432" s="113">
        <v>8600</v>
      </c>
      <c r="B1432" s="67">
        <v>22</v>
      </c>
      <c r="C1432" s="67">
        <v>184000</v>
      </c>
      <c r="D1432" s="67">
        <v>33.351999999999997</v>
      </c>
      <c r="E1432" s="112">
        <f>I1432*'IM CALIBRATION'!$Q$17</f>
        <v>8668.7468399154077</v>
      </c>
      <c r="F1432" s="111">
        <f>(H1432*'IM CALIBRATION'!$Q$32+'IM CALIBRATION'!$Q$33)*ABS(B1432)*(1/'CCS figures 3b table 1 9a'!C1432+1/'IM CALIBRATION'!$D$5)^0.5</f>
        <v>9023.0770405863877</v>
      </c>
      <c r="G1432" t="s">
        <v>28</v>
      </c>
      <c r="H1432" s="56">
        <f>D1432-0.001*'IM CALIBRATION'!$D$4*A1432^0.5</f>
        <v>33.206404189620713</v>
      </c>
      <c r="I1432" s="56">
        <f>H1432^'IM CALIBRATION'!$Q$15*ABS(B1432)*(1/'CCS figures 3b table 1 9a'!C1432+1/'IM CALIBRATION'!$D$5)^0.5</f>
        <v>15.339738536961987</v>
      </c>
    </row>
    <row r="1433" spans="1:9">
      <c r="A1433" s="113">
        <v>8600</v>
      </c>
      <c r="B1433" s="67">
        <v>22</v>
      </c>
      <c r="C1433" s="67">
        <v>184000</v>
      </c>
      <c r="D1433" s="67">
        <v>33.533999999999999</v>
      </c>
      <c r="E1433" s="112">
        <f>I1433*'IM CALIBRATION'!$Q$17</f>
        <v>8686.4237492658776</v>
      </c>
      <c r="F1433" s="111">
        <f>(H1433*'IM CALIBRATION'!$Q$32+'IM CALIBRATION'!$Q$33)*ABS(B1433)*(1/'CCS figures 3b table 1 9a'!C1433+1/'IM CALIBRATION'!$D$5)^0.5</f>
        <v>9048.9220271338381</v>
      </c>
      <c r="G1433" t="s">
        <v>28</v>
      </c>
      <c r="H1433" s="56">
        <f>D1433-0.001*'IM CALIBRATION'!$D$4*A1433^0.5</f>
        <v>33.388404189620715</v>
      </c>
      <c r="I1433" s="56">
        <f>H1433^'IM CALIBRATION'!$Q$15*ABS(B1433)*(1/'CCS figures 3b table 1 9a'!C1433+1/'IM CALIBRATION'!$D$5)^0.5</f>
        <v>15.371018625374447</v>
      </c>
    </row>
    <row r="1434" spans="1:9">
      <c r="A1434" s="113">
        <v>8600</v>
      </c>
      <c r="B1434" s="67">
        <v>22</v>
      </c>
      <c r="C1434" s="67">
        <v>184000</v>
      </c>
      <c r="D1434" s="67">
        <v>33.716000000000001</v>
      </c>
      <c r="E1434" s="112">
        <f>I1434*'IM CALIBRATION'!$Q$17</f>
        <v>8704.0403157267174</v>
      </c>
      <c r="F1434" s="111">
        <f>(H1434*'IM CALIBRATION'!$Q$32+'IM CALIBRATION'!$Q$33)*ABS(B1434)*(1/'CCS figures 3b table 1 9a'!C1434+1/'IM CALIBRATION'!$D$5)^0.5</f>
        <v>9074.7670136812922</v>
      </c>
      <c r="G1434" t="s">
        <v>28</v>
      </c>
      <c r="H1434" s="56">
        <f>D1434-0.001*'IM CALIBRATION'!$D$4*A1434^0.5</f>
        <v>33.570404189620717</v>
      </c>
      <c r="I1434" s="56">
        <f>H1434^'IM CALIBRATION'!$Q$15*ABS(B1434)*(1/'CCS figures 3b table 1 9a'!C1434+1/'IM CALIBRATION'!$D$5)^0.5</f>
        <v>15.402191934321943</v>
      </c>
    </row>
    <row r="1435" spans="1:9">
      <c r="A1435" s="113">
        <v>8600</v>
      </c>
      <c r="B1435" s="67">
        <v>22</v>
      </c>
      <c r="C1435" s="67">
        <v>184000</v>
      </c>
      <c r="D1435" s="67">
        <v>33.898000000000003</v>
      </c>
      <c r="E1435" s="112">
        <f>I1435*'IM CALIBRATION'!$Q$17</f>
        <v>8721.5970707666293</v>
      </c>
      <c r="F1435" s="111">
        <f>(H1435*'IM CALIBRATION'!$Q$32+'IM CALIBRATION'!$Q$33)*ABS(B1435)*(1/'CCS figures 3b table 1 9a'!C1435+1/'IM CALIBRATION'!$D$5)^0.5</f>
        <v>9100.6120002287462</v>
      </c>
      <c r="G1435" t="s">
        <v>28</v>
      </c>
      <c r="H1435" s="56">
        <f>D1435-0.001*'IM CALIBRATION'!$D$4*A1435^0.5</f>
        <v>33.752404189620719</v>
      </c>
      <c r="I1435" s="56">
        <f>H1435^'IM CALIBRATION'!$Q$15*ABS(B1435)*(1/'CCS figures 3b table 1 9a'!C1435+1/'IM CALIBRATION'!$D$5)^0.5</f>
        <v>15.433259404262312</v>
      </c>
    </row>
    <row r="1436" spans="1:9">
      <c r="A1436" s="113">
        <v>8600</v>
      </c>
      <c r="B1436" s="67">
        <v>22</v>
      </c>
      <c r="C1436" s="67">
        <v>184000</v>
      </c>
      <c r="D1436" s="67">
        <v>34.081000000000003</v>
      </c>
      <c r="E1436" s="112">
        <f>I1436*'IM CALIBRATION'!$Q$17</f>
        <v>8739.1905154539963</v>
      </c>
      <c r="F1436" s="111">
        <f>(H1436*'IM CALIBRATION'!$Q$32+'IM CALIBRATION'!$Q$33)*ABS(B1436)*(1/'CCS figures 3b table 1 9a'!C1436+1/'IM CALIBRATION'!$D$5)^0.5</f>
        <v>9126.5989921967885</v>
      </c>
      <c r="G1436" t="s">
        <v>28</v>
      </c>
      <c r="H1436" s="56">
        <f>D1436-0.001*'IM CALIBRATION'!$D$4*A1436^0.5</f>
        <v>33.935404189620719</v>
      </c>
      <c r="I1436" s="56">
        <f>H1436^'IM CALIBRATION'!$Q$15*ABS(B1436)*(1/'CCS figures 3b table 1 9a'!C1436+1/'IM CALIBRATION'!$D$5)^0.5</f>
        <v>15.464391798188737</v>
      </c>
    </row>
    <row r="1437" spans="1:9">
      <c r="A1437" s="113">
        <v>8600</v>
      </c>
      <c r="B1437" s="67">
        <v>22</v>
      </c>
      <c r="C1437" s="67">
        <v>184000</v>
      </c>
      <c r="D1437" s="67">
        <v>34.262999999999998</v>
      </c>
      <c r="E1437" s="112">
        <f>I1437*'IM CALIBRATION'!$Q$17</f>
        <v>8756.6288906339232</v>
      </c>
      <c r="F1437" s="111">
        <f>(H1437*'IM CALIBRATION'!$Q$32+'IM CALIBRATION'!$Q$33)*ABS(B1437)*(1/'CCS figures 3b table 1 9a'!C1437+1/'IM CALIBRATION'!$D$5)^0.5</f>
        <v>9152.4439787442388</v>
      </c>
      <c r="G1437" t="s">
        <v>28</v>
      </c>
      <c r="H1437" s="56">
        <f>D1437-0.001*'IM CALIBRATION'!$D$4*A1437^0.5</f>
        <v>34.117404189620714</v>
      </c>
      <c r="I1437" s="56">
        <f>H1437^'IM CALIBRATION'!$Q$15*ABS(B1437)*(1/'CCS figures 3b table 1 9a'!C1437+1/'IM CALIBRATION'!$D$5)^0.5</f>
        <v>15.495249789627339</v>
      </c>
    </row>
    <row r="1438" spans="1:9">
      <c r="A1438" s="113">
        <v>8600</v>
      </c>
      <c r="B1438" s="67">
        <v>22</v>
      </c>
      <c r="C1438" s="67">
        <v>184000</v>
      </c>
      <c r="D1438" s="67">
        <v>34.445</v>
      </c>
      <c r="E1438" s="112">
        <f>I1438*'IM CALIBRATION'!$Q$17</f>
        <v>8774.0090070580864</v>
      </c>
      <c r="F1438" s="111">
        <f>(H1438*'IM CALIBRATION'!$Q$32+'IM CALIBRATION'!$Q$33)*ABS(B1438)*(1/'CCS figures 3b table 1 9a'!C1438+1/'IM CALIBRATION'!$D$5)^0.5</f>
        <v>9178.2889652916911</v>
      </c>
      <c r="G1438" t="s">
        <v>28</v>
      </c>
      <c r="H1438" s="56">
        <f>D1438-0.001*'IM CALIBRATION'!$D$4*A1438^0.5</f>
        <v>34.299404189620716</v>
      </c>
      <c r="I1438" s="56">
        <f>H1438^'IM CALIBRATION'!$Q$15*ABS(B1438)*(1/'CCS figures 3b table 1 9a'!C1438+1/'IM CALIBRATION'!$D$5)^0.5</f>
        <v>15.526004689569859</v>
      </c>
    </row>
    <row r="1439" spans="1:9">
      <c r="A1439" s="113">
        <v>8600</v>
      </c>
      <c r="B1439" s="67">
        <v>22</v>
      </c>
      <c r="C1439" s="67">
        <v>184000</v>
      </c>
      <c r="D1439" s="67">
        <v>34.627000000000002</v>
      </c>
      <c r="E1439" s="112">
        <f>I1439*'IM CALIBRATION'!$Q$17</f>
        <v>8791.3313669514537</v>
      </c>
      <c r="F1439" s="111">
        <f>(H1439*'IM CALIBRATION'!$Q$32+'IM CALIBRATION'!$Q$33)*ABS(B1439)*(1/'CCS figures 3b table 1 9a'!C1439+1/'IM CALIBRATION'!$D$5)^0.5</f>
        <v>9204.1339518391451</v>
      </c>
      <c r="G1439" t="s">
        <v>28</v>
      </c>
      <c r="H1439" s="56">
        <f>D1439-0.001*'IM CALIBRATION'!$D$4*A1439^0.5</f>
        <v>34.481404189620719</v>
      </c>
      <c r="I1439" s="56">
        <f>H1439^'IM CALIBRATION'!$Q$15*ABS(B1439)*(1/'CCS figures 3b table 1 9a'!C1439+1/'IM CALIBRATION'!$D$5)^0.5</f>
        <v>15.556657386726027</v>
      </c>
    </row>
    <row r="1440" spans="1:9">
      <c r="A1440" s="113">
        <v>8600</v>
      </c>
      <c r="B1440" s="67">
        <v>22</v>
      </c>
      <c r="C1440" s="67">
        <v>184000</v>
      </c>
      <c r="D1440" s="67">
        <v>34.81</v>
      </c>
      <c r="E1440" s="112">
        <f>I1440*'IM CALIBRATION'!$Q$17</f>
        <v>8808.6911714947073</v>
      </c>
      <c r="F1440" s="111">
        <f>(H1440*'IM CALIBRATION'!$Q$32+'IM CALIBRATION'!$Q$33)*ABS(B1440)*(1/'CCS figures 3b table 1 9a'!C1440+1/'IM CALIBRATION'!$D$5)^0.5</f>
        <v>9230.1209438071874</v>
      </c>
      <c r="G1440" t="s">
        <v>28</v>
      </c>
      <c r="H1440" s="56">
        <f>D1440-0.001*'IM CALIBRATION'!$D$4*A1440^0.5</f>
        <v>34.664404189620718</v>
      </c>
      <c r="I1440" s="56">
        <f>H1440^'IM CALIBRATION'!$Q$15*ABS(B1440)*(1/'CCS figures 3b table 1 9a'!C1440+1/'IM CALIBRATION'!$D$5)^0.5</f>
        <v>15.587376343879109</v>
      </c>
    </row>
    <row r="1441" spans="1:9">
      <c r="A1441" s="113">
        <v>8600</v>
      </c>
      <c r="B1441" s="67">
        <v>22</v>
      </c>
      <c r="C1441" s="67">
        <v>184000</v>
      </c>
      <c r="D1441" s="67">
        <v>34.991999999999997</v>
      </c>
      <c r="E1441" s="112">
        <f>I1441*'IM CALIBRATION'!$Q$17</f>
        <v>8825.8991867192326</v>
      </c>
      <c r="F1441" s="111">
        <f>(H1441*'IM CALIBRATION'!$Q$32+'IM CALIBRATION'!$Q$33)*ABS(B1441)*(1/'CCS figures 3b table 1 9a'!C1441+1/'IM CALIBRATION'!$D$5)^0.5</f>
        <v>9255.9659303546396</v>
      </c>
      <c r="G1441" t="s">
        <v>28</v>
      </c>
      <c r="H1441" s="56">
        <f>D1441-0.001*'IM CALIBRATION'!$D$4*A1441^0.5</f>
        <v>34.846404189620714</v>
      </c>
      <c r="I1441" s="56">
        <f>H1441^'IM CALIBRATION'!$Q$15*ABS(B1441)*(1/'CCS figures 3b table 1 9a'!C1441+1/'IM CALIBRATION'!$D$5)^0.5</f>
        <v>15.617826702986244</v>
      </c>
    </row>
    <row r="1442" spans="1:9">
      <c r="A1442" s="113">
        <v>8600</v>
      </c>
      <c r="B1442" s="67">
        <v>22</v>
      </c>
      <c r="C1442" s="67">
        <v>184000</v>
      </c>
      <c r="D1442" s="67">
        <v>35.173999999999999</v>
      </c>
      <c r="E1442" s="112">
        <f>I1442*'IM CALIBRATION'!$Q$17</f>
        <v>8843.0509135232314</v>
      </c>
      <c r="F1442" s="111">
        <f>(H1442*'IM CALIBRATION'!$Q$32+'IM CALIBRATION'!$Q$33)*ABS(B1442)*(1/'CCS figures 3b table 1 9a'!C1442+1/'IM CALIBRATION'!$D$5)^0.5</f>
        <v>9281.8109169020918</v>
      </c>
      <c r="G1442" t="s">
        <v>28</v>
      </c>
      <c r="H1442" s="56">
        <f>D1442-0.001*'IM CALIBRATION'!$D$4*A1442^0.5</f>
        <v>35.028404189620716</v>
      </c>
      <c r="I1442" s="56">
        <f>H1442^'IM CALIBRATION'!$Q$15*ABS(B1442)*(1/'CCS figures 3b table 1 9a'!C1442+1/'IM CALIBRATION'!$D$5)^0.5</f>
        <v>15.64817745719437</v>
      </c>
    </row>
    <row r="1443" spans="1:9">
      <c r="A1443" s="113">
        <v>8600</v>
      </c>
      <c r="B1443" s="67">
        <v>22</v>
      </c>
      <c r="C1443" s="67">
        <v>184000</v>
      </c>
      <c r="D1443" s="67">
        <v>35.356000000000002</v>
      </c>
      <c r="E1443" s="112">
        <f>I1443*'IM CALIBRATION'!$Q$17</f>
        <v>8860.1468270638215</v>
      </c>
      <c r="F1443" s="111">
        <f>(H1443*'IM CALIBRATION'!$Q$32+'IM CALIBRATION'!$Q$33)*ABS(B1443)*(1/'CCS figures 3b table 1 9a'!C1443+1/'IM CALIBRATION'!$D$5)^0.5</f>
        <v>9307.655903449544</v>
      </c>
      <c r="G1443" t="s">
        <v>28</v>
      </c>
      <c r="H1443" s="56">
        <f>D1443-0.001*'IM CALIBRATION'!$D$4*A1443^0.5</f>
        <v>35.210404189620718</v>
      </c>
      <c r="I1443" s="56">
        <f>H1443^'IM CALIBRATION'!$Q$15*ABS(B1443)*(1/'CCS figures 3b table 1 9a'!C1443+1/'IM CALIBRATION'!$D$5)^0.5</f>
        <v>15.678429447315439</v>
      </c>
    </row>
    <row r="1444" spans="1:9">
      <c r="A1444" s="113">
        <v>8600</v>
      </c>
      <c r="B1444" s="67">
        <v>22</v>
      </c>
      <c r="C1444" s="67">
        <v>184000</v>
      </c>
      <c r="D1444" s="67">
        <v>35.539000000000001</v>
      </c>
      <c r="E1444" s="112">
        <f>I1444*'IM CALIBRATION'!$Q$17</f>
        <v>8877.2808735314993</v>
      </c>
      <c r="F1444" s="111">
        <f>(H1444*'IM CALIBRATION'!$Q$32+'IM CALIBRATION'!$Q$33)*ABS(B1444)*(1/'CCS figures 3b table 1 9a'!C1444+1/'IM CALIBRATION'!$D$5)^0.5</f>
        <v>9333.6428954175881</v>
      </c>
      <c r="G1444" t="s">
        <v>28</v>
      </c>
      <c r="H1444" s="56">
        <f>D1444-0.001*'IM CALIBRATION'!$D$4*A1444^0.5</f>
        <v>35.393404189620718</v>
      </c>
      <c r="I1444" s="56">
        <f>H1444^'IM CALIBRATION'!$Q$15*ABS(B1444)*(1/'CCS figures 3b table 1 9a'!C1444+1/'IM CALIBRATION'!$D$5)^0.5</f>
        <v>15.708748915370974</v>
      </c>
    </row>
    <row r="1445" spans="1:9">
      <c r="A1445" s="113">
        <v>8600</v>
      </c>
      <c r="B1445" s="67">
        <v>22</v>
      </c>
      <c r="C1445" s="67">
        <v>184000</v>
      </c>
      <c r="D1445" s="67">
        <v>35.720999999999997</v>
      </c>
      <c r="E1445" s="112">
        <f>I1445*'IM CALIBRATION'!$Q$17</f>
        <v>8894.2662600823132</v>
      </c>
      <c r="F1445" s="111">
        <f>(H1445*'IM CALIBRATION'!$Q$32+'IM CALIBRATION'!$Q$33)*ABS(B1445)*(1/'CCS figures 3b table 1 9a'!C1445+1/'IM CALIBRATION'!$D$5)^0.5</f>
        <v>9359.4878819650421</v>
      </c>
      <c r="G1445" t="s">
        <v>28</v>
      </c>
      <c r="H1445" s="56">
        <f>D1445-0.001*'IM CALIBRATION'!$D$4*A1445^0.5</f>
        <v>35.575404189620713</v>
      </c>
      <c r="I1445" s="56">
        <f>H1445^'IM CALIBRATION'!$Q$15*ABS(B1445)*(1/'CCS figures 3b table 1 9a'!C1445+1/'IM CALIBRATION'!$D$5)^0.5</f>
        <v>15.738805322998314</v>
      </c>
    </row>
    <row r="1446" spans="1:9">
      <c r="A1446" s="113">
        <v>8600</v>
      </c>
      <c r="B1446" s="67">
        <v>22</v>
      </c>
      <c r="C1446" s="67">
        <v>184000</v>
      </c>
      <c r="D1446" s="67">
        <v>35.902999999999999</v>
      </c>
      <c r="E1446" s="112">
        <f>I1446*'IM CALIBRATION'!$Q$17</f>
        <v>8911.1972231530999</v>
      </c>
      <c r="F1446" s="111">
        <f>(H1446*'IM CALIBRATION'!$Q$32+'IM CALIBRATION'!$Q$33)*ABS(B1446)*(1/'CCS figures 3b table 1 9a'!C1446+1/'IM CALIBRATION'!$D$5)^0.5</f>
        <v>9385.3328685124925</v>
      </c>
      <c r="G1446" t="s">
        <v>28</v>
      </c>
      <c r="H1446" s="56">
        <f>D1446-0.001*'IM CALIBRATION'!$D$4*A1446^0.5</f>
        <v>35.757404189620715</v>
      </c>
      <c r="I1446" s="56">
        <f>H1446^'IM CALIBRATION'!$Q$15*ABS(B1446)*(1/'CCS figures 3b table 1 9a'!C1446+1/'IM CALIBRATION'!$D$5)^0.5</f>
        <v>15.768765425822977</v>
      </c>
    </row>
    <row r="1447" spans="1:9">
      <c r="A1447" s="113">
        <v>8600</v>
      </c>
      <c r="B1447" s="67">
        <v>22</v>
      </c>
      <c r="C1447" s="67">
        <v>184000</v>
      </c>
      <c r="D1447" s="67">
        <v>36.085000000000001</v>
      </c>
      <c r="E1447" s="112">
        <f>I1447*'IM CALIBRATION'!$Q$17</f>
        <v>8928.0742128066613</v>
      </c>
      <c r="F1447" s="111">
        <f>(H1447*'IM CALIBRATION'!$Q$32+'IM CALIBRATION'!$Q$33)*ABS(B1447)*(1/'CCS figures 3b table 1 9a'!C1447+1/'IM CALIBRATION'!$D$5)^0.5</f>
        <v>9411.1778550599447</v>
      </c>
      <c r="G1447" t="s">
        <v>28</v>
      </c>
      <c r="H1447" s="56">
        <f>D1447-0.001*'IM CALIBRATION'!$D$4*A1447^0.5</f>
        <v>35.939404189620717</v>
      </c>
      <c r="I1447" s="56">
        <f>H1447^'IM CALIBRATION'!$Q$15*ABS(B1447)*(1/'CCS figures 3b table 1 9a'!C1447+1/'IM CALIBRATION'!$D$5)^0.5</f>
        <v>15.798630020251387</v>
      </c>
    </row>
    <row r="1448" spans="1:9">
      <c r="A1448" s="113">
        <v>8600</v>
      </c>
      <c r="B1448" s="67">
        <v>22</v>
      </c>
      <c r="C1448" s="67">
        <v>184000</v>
      </c>
      <c r="D1448" s="67">
        <v>36.268000000000001</v>
      </c>
      <c r="E1448" s="112">
        <f>I1448*'IM CALIBRATION'!$Q$17</f>
        <v>8944.9899626676179</v>
      </c>
      <c r="F1448" s="111">
        <f>(H1448*'IM CALIBRATION'!$Q$32+'IM CALIBRATION'!$Q$33)*ABS(B1448)*(1/'CCS figures 3b table 1 9a'!C1448+1/'IM CALIBRATION'!$D$5)^0.5</f>
        <v>9437.164847027987</v>
      </c>
      <c r="G1448" t="s">
        <v>28</v>
      </c>
      <c r="H1448" s="56">
        <f>D1448-0.001*'IM CALIBRATION'!$D$4*A1448^0.5</f>
        <v>36.122404189620717</v>
      </c>
      <c r="I1448" s="56">
        <f>H1448^'IM CALIBRATION'!$Q$15*ABS(B1448)*(1/'CCS figures 3b table 1 9a'!C1448+1/'IM CALIBRATION'!$D$5)^0.5</f>
        <v>15.828563202615063</v>
      </c>
    </row>
    <row r="1449" spans="1:9">
      <c r="A1449" s="113">
        <v>9433</v>
      </c>
      <c r="B1449" s="67">
        <v>29</v>
      </c>
      <c r="C1449" s="67">
        <v>276000</v>
      </c>
      <c r="D1449" s="67"/>
      <c r="E1449" s="197" t="e">
        <f>I1449*'IM CALIBRATION'!$Q$17</f>
        <v>#NUM!</v>
      </c>
      <c r="F1449" s="111">
        <f>(H1449*'IM CALIBRATION'!$Q$32+'IM CALIBRATION'!$Q$33)*ABS(B1449)*(1/'CCS figures 3b table 1 9a'!C1449+1/'IM CALIBRATION'!$D$5)^0.5</f>
        <v>5649.4971077469954</v>
      </c>
      <c r="G1449" t="s">
        <v>33</v>
      </c>
      <c r="H1449" s="56">
        <f>D1449-0.001*'IM CALIBRATION'!$D$4*A1449^0.5</f>
        <v>-0.1524841031058648</v>
      </c>
      <c r="I1449" s="56" t="e">
        <f>H1449^'IM CALIBRATION'!$Q$15*ABS(B1449)*(1/'CCS figures 3b table 1 9a'!C1449+1/'IM CALIBRATION'!$D$5)^0.5</f>
        <v>#NUM!</v>
      </c>
    </row>
    <row r="1450" spans="1:9">
      <c r="A1450" s="113">
        <v>9769</v>
      </c>
      <c r="B1450" s="67">
        <v>28</v>
      </c>
      <c r="C1450" s="67">
        <v>276000</v>
      </c>
      <c r="D1450" s="67"/>
      <c r="E1450" s="197" t="e">
        <f>I1450*'IM CALIBRATION'!$Q$17</f>
        <v>#NUM!</v>
      </c>
      <c r="F1450" s="111">
        <f>(H1450*'IM CALIBRATION'!$Q$32+'IM CALIBRATION'!$Q$33)*ABS(B1450)*(1/'CCS figures 3b table 1 9a'!C1450+1/'IM CALIBRATION'!$D$5)^0.5</f>
        <v>5454.2003472624674</v>
      </c>
      <c r="G1450" t="s">
        <v>33</v>
      </c>
      <c r="H1450" s="56">
        <f>D1450-0.001*'IM CALIBRATION'!$D$4*A1450^0.5</f>
        <v>-0.15517605517604835</v>
      </c>
      <c r="I1450" s="56" t="e">
        <f>H1450^'IM CALIBRATION'!$Q$15*ABS(B1450)*(1/'CCS figures 3b table 1 9a'!C1450+1/'IM CALIBRATION'!$D$5)^0.5</f>
        <v>#NUM!</v>
      </c>
    </row>
    <row r="1451" spans="1:9">
      <c r="A1451" s="113">
        <v>9433</v>
      </c>
      <c r="B1451" s="67">
        <v>29</v>
      </c>
      <c r="C1451" s="67">
        <v>276000</v>
      </c>
      <c r="D1451" s="67">
        <v>1.0940000000000001</v>
      </c>
      <c r="E1451" s="112">
        <f>I1451*'IM CALIBRATION'!$Q$17</f>
        <v>3028.4837886769346</v>
      </c>
      <c r="F1451" s="111">
        <f>(H1451*'IM CALIBRATION'!$Q$32+'IM CALIBRATION'!$Q$33)*ABS(B1451)*(1/'CCS figures 3b table 1 9a'!C1451+1/'IM CALIBRATION'!$D$5)^0.5</f>
        <v>5854.2766407309218</v>
      </c>
      <c r="G1451" t="s">
        <v>33</v>
      </c>
      <c r="H1451" s="56">
        <f>D1451-0.001*'IM CALIBRATION'!$D$4*A1451^0.5</f>
        <v>0.94151589689413528</v>
      </c>
      <c r="I1451" s="56">
        <f>H1451^'IM CALIBRATION'!$Q$15*ABS(B1451)*(1/'CCS figures 3b table 1 9a'!C1451+1/'IM CALIBRATION'!$D$5)^0.5</f>
        <v>5.3590386637920959</v>
      </c>
    </row>
    <row r="1452" spans="1:9">
      <c r="A1452" s="113">
        <v>9433</v>
      </c>
      <c r="B1452" s="67">
        <v>29</v>
      </c>
      <c r="C1452" s="67">
        <v>276000</v>
      </c>
      <c r="D1452" s="67">
        <v>1.276</v>
      </c>
      <c r="E1452" s="112">
        <f>I1452*'IM CALIBRATION'!$Q$17</f>
        <v>3234.6675107674246</v>
      </c>
      <c r="F1452" s="111">
        <f>(H1452*'IM CALIBRATION'!$Q$32+'IM CALIBRATION'!$Q$33)*ABS(B1452)*(1/'CCS figures 3b table 1 9a'!C1452+1/'IM CALIBRATION'!$D$5)^0.5</f>
        <v>5888.3441681560344</v>
      </c>
      <c r="G1452" t="s">
        <v>33</v>
      </c>
      <c r="H1452" s="56">
        <f>D1452-0.001*'IM CALIBRATION'!$D$4*A1452^0.5</f>
        <v>1.1235158968941352</v>
      </c>
      <c r="I1452" s="56">
        <f>H1452^'IM CALIBRATION'!$Q$15*ABS(B1452)*(1/'CCS figures 3b table 1 9a'!C1452+1/'IM CALIBRATION'!$D$5)^0.5</f>
        <v>5.7238900599457541</v>
      </c>
    </row>
    <row r="1453" spans="1:9">
      <c r="A1453" s="113">
        <v>9433</v>
      </c>
      <c r="B1453" s="67">
        <v>29</v>
      </c>
      <c r="C1453" s="67">
        <v>276000</v>
      </c>
      <c r="D1453" s="67">
        <v>1.458</v>
      </c>
      <c r="E1453" s="112">
        <f>I1453*'IM CALIBRATION'!$Q$17</f>
        <v>3420.8182934706174</v>
      </c>
      <c r="F1453" s="111">
        <f>(H1453*'IM CALIBRATION'!$Q$32+'IM CALIBRATION'!$Q$33)*ABS(B1453)*(1/'CCS figures 3b table 1 9a'!C1453+1/'IM CALIBRATION'!$D$5)^0.5</f>
        <v>5922.4116955811496</v>
      </c>
      <c r="G1453" t="s">
        <v>33</v>
      </c>
      <c r="H1453" s="56">
        <f>D1453-0.001*'IM CALIBRATION'!$D$4*A1453^0.5</f>
        <v>1.3055158968941352</v>
      </c>
      <c r="I1453" s="56">
        <f>H1453^'IM CALIBRATION'!$Q$15*ABS(B1453)*(1/'CCS figures 3b table 1 9a'!C1453+1/'IM CALIBRATION'!$D$5)^0.5</f>
        <v>6.0532922662680777</v>
      </c>
    </row>
    <row r="1454" spans="1:9">
      <c r="A1454" s="113">
        <v>9433</v>
      </c>
      <c r="B1454" s="67">
        <v>29</v>
      </c>
      <c r="C1454" s="67">
        <v>276000</v>
      </c>
      <c r="D1454" s="67">
        <v>1.64</v>
      </c>
      <c r="E1454" s="112">
        <f>I1454*'IM CALIBRATION'!$Q$17</f>
        <v>3591.3171697597841</v>
      </c>
      <c r="F1454" s="111">
        <f>(H1454*'IM CALIBRATION'!$Q$32+'IM CALIBRATION'!$Q$33)*ABS(B1454)*(1/'CCS figures 3b table 1 9a'!C1454+1/'IM CALIBRATION'!$D$5)^0.5</f>
        <v>5956.4792230062621</v>
      </c>
      <c r="G1454" t="s">
        <v>33</v>
      </c>
      <c r="H1454" s="56">
        <f>D1454-0.001*'IM CALIBRATION'!$D$4*A1454^0.5</f>
        <v>1.4875158968941351</v>
      </c>
      <c r="I1454" s="56">
        <f>H1454^'IM CALIBRATION'!$Q$15*ABS(B1454)*(1/'CCS figures 3b table 1 9a'!C1454+1/'IM CALIBRATION'!$D$5)^0.5</f>
        <v>6.3549977182117132</v>
      </c>
    </row>
    <row r="1455" spans="1:9">
      <c r="A1455" s="113">
        <v>9433</v>
      </c>
      <c r="B1455" s="67">
        <v>29</v>
      </c>
      <c r="C1455" s="67">
        <v>276000</v>
      </c>
      <c r="D1455" s="67">
        <v>1.8220000000000001</v>
      </c>
      <c r="E1455" s="112">
        <f>I1455*'IM CALIBRATION'!$Q$17</f>
        <v>3749.1793936292938</v>
      </c>
      <c r="F1455" s="111">
        <f>(H1455*'IM CALIBRATION'!$Q$32+'IM CALIBRATION'!$Q$33)*ABS(B1455)*(1/'CCS figures 3b table 1 9a'!C1455+1/'IM CALIBRATION'!$D$5)^0.5</f>
        <v>5990.5467504313765</v>
      </c>
      <c r="G1455" t="s">
        <v>33</v>
      </c>
      <c r="H1455" s="56">
        <f>D1455-0.001*'IM CALIBRATION'!$D$4*A1455^0.5</f>
        <v>1.6695158968941353</v>
      </c>
      <c r="I1455" s="56">
        <f>H1455^'IM CALIBRATION'!$Q$15*ABS(B1455)*(1/'CCS figures 3b table 1 9a'!C1455+1/'IM CALIBRATION'!$D$5)^0.5</f>
        <v>6.6343420437226968</v>
      </c>
    </row>
    <row r="1456" spans="1:9">
      <c r="A1456" s="113">
        <v>9433</v>
      </c>
      <c r="B1456" s="67">
        <v>29</v>
      </c>
      <c r="C1456" s="67">
        <v>276000</v>
      </c>
      <c r="D1456" s="67">
        <v>2.0049999999999999</v>
      </c>
      <c r="E1456" s="112">
        <f>I1456*'IM CALIBRATION'!$Q$17</f>
        <v>3897.3647966748649</v>
      </c>
      <c r="F1456" s="111">
        <f>(H1456*'IM CALIBRATION'!$Q$32+'IM CALIBRATION'!$Q$33)*ABS(B1456)*(1/'CCS figures 3b table 1 9a'!C1456+1/'IM CALIBRATION'!$D$5)^0.5</f>
        <v>6024.801462073111</v>
      </c>
      <c r="G1456" t="s">
        <v>33</v>
      </c>
      <c r="H1456" s="56">
        <f>D1456-0.001*'IM CALIBRATION'!$D$4*A1456^0.5</f>
        <v>1.8525158968941351</v>
      </c>
      <c r="I1456" s="56">
        <f>H1456^'IM CALIBRATION'!$Q$15*ABS(B1456)*(1/'CCS figures 3b table 1 9a'!C1456+1/'IM CALIBRATION'!$D$5)^0.5</f>
        <v>6.8965627983128233</v>
      </c>
    </row>
    <row r="1457" spans="1:9">
      <c r="A1457" s="113">
        <v>9433</v>
      </c>
      <c r="B1457" s="67">
        <v>29</v>
      </c>
      <c r="C1457" s="67">
        <v>276000</v>
      </c>
      <c r="D1457" s="67">
        <v>2.1869999999999998</v>
      </c>
      <c r="E1457" s="112">
        <f>I1457*'IM CALIBRATION'!$Q$17</f>
        <v>4035.8883559358837</v>
      </c>
      <c r="F1457" s="111">
        <f>(H1457*'IM CALIBRATION'!$Q$32+'IM CALIBRATION'!$Q$33)*ABS(B1457)*(1/'CCS figures 3b table 1 9a'!C1457+1/'IM CALIBRATION'!$D$5)^0.5</f>
        <v>6058.8689894982253</v>
      </c>
      <c r="G1457" t="s">
        <v>33</v>
      </c>
      <c r="H1457" s="56">
        <f>D1457-0.001*'IM CALIBRATION'!$D$4*A1457^0.5</f>
        <v>2.0345158968941348</v>
      </c>
      <c r="I1457" s="56">
        <f>H1457^'IM CALIBRATION'!$Q$15*ABS(B1457)*(1/'CCS figures 3b table 1 9a'!C1457+1/'IM CALIBRATION'!$D$5)^0.5</f>
        <v>7.1416864845288259</v>
      </c>
    </row>
    <row r="1458" spans="1:9">
      <c r="A1458" s="113">
        <v>9433</v>
      </c>
      <c r="B1458" s="67">
        <v>29</v>
      </c>
      <c r="C1458" s="67">
        <v>276000</v>
      </c>
      <c r="D1458" s="67">
        <v>2.3690000000000002</v>
      </c>
      <c r="E1458" s="112">
        <f>I1458*'IM CALIBRATION'!$Q$17</f>
        <v>4166.8395626241363</v>
      </c>
      <c r="F1458" s="111">
        <f>(H1458*'IM CALIBRATION'!$Q$32+'IM CALIBRATION'!$Q$33)*ABS(B1458)*(1/'CCS figures 3b table 1 9a'!C1458+1/'IM CALIBRATION'!$D$5)^0.5</f>
        <v>6092.9365169233388</v>
      </c>
      <c r="G1458" t="s">
        <v>33</v>
      </c>
      <c r="H1458" s="56">
        <f>D1458-0.001*'IM CALIBRATION'!$D$4*A1458^0.5</f>
        <v>2.2165158968941352</v>
      </c>
      <c r="I1458" s="56">
        <f>H1458^'IM CALIBRATION'!$Q$15*ABS(B1458)*(1/'CCS figures 3b table 1 9a'!C1458+1/'IM CALIBRATION'!$D$5)^0.5</f>
        <v>7.3734105513164376</v>
      </c>
    </row>
    <row r="1459" spans="1:9">
      <c r="A1459" s="113">
        <v>9433</v>
      </c>
      <c r="B1459" s="67">
        <v>29</v>
      </c>
      <c r="C1459" s="67">
        <v>276000</v>
      </c>
      <c r="D1459" s="67">
        <v>2.552</v>
      </c>
      <c r="E1459" s="112">
        <f>I1459*'IM CALIBRATION'!$Q$17</f>
        <v>4291.8735677412697</v>
      </c>
      <c r="F1459" s="111">
        <f>(H1459*'IM CALIBRATION'!$Q$32+'IM CALIBRATION'!$Q$33)*ABS(B1459)*(1/'CCS figures 3b table 1 9a'!C1459+1/'IM CALIBRATION'!$D$5)^0.5</f>
        <v>6127.1912285650742</v>
      </c>
      <c r="G1459" t="s">
        <v>33</v>
      </c>
      <c r="H1459" s="56">
        <f>D1459-0.001*'IM CALIBRATION'!$D$4*A1459^0.5</f>
        <v>2.399515896894135</v>
      </c>
      <c r="I1459" s="56">
        <f>H1459^'IM CALIBRATION'!$Q$15*ABS(B1459)*(1/'CCS figures 3b table 1 9a'!C1459+1/'IM CALIBRATION'!$D$5)^0.5</f>
        <v>7.5946638630286429</v>
      </c>
    </row>
    <row r="1460" spans="1:9">
      <c r="A1460" s="113">
        <v>9433</v>
      </c>
      <c r="B1460" s="67">
        <v>29</v>
      </c>
      <c r="C1460" s="67">
        <v>276000</v>
      </c>
      <c r="D1460" s="67">
        <v>2.734</v>
      </c>
      <c r="E1460" s="112">
        <f>I1460*'IM CALIBRATION'!$Q$17</f>
        <v>4410.422583110254</v>
      </c>
      <c r="F1460" s="111">
        <f>(H1460*'IM CALIBRATION'!$Q$32+'IM CALIBRATION'!$Q$33)*ABS(B1460)*(1/'CCS figures 3b table 1 9a'!C1460+1/'IM CALIBRATION'!$D$5)^0.5</f>
        <v>6161.2587559901885</v>
      </c>
      <c r="G1460" t="s">
        <v>33</v>
      </c>
      <c r="H1460" s="56">
        <f>D1460-0.001*'IM CALIBRATION'!$D$4*A1460^0.5</f>
        <v>2.5815158968941354</v>
      </c>
      <c r="I1460" s="56">
        <f>H1460^'IM CALIBRATION'!$Q$15*ABS(B1460)*(1/'CCS figures 3b table 1 9a'!C1460+1/'IM CALIBRATION'!$D$5)^0.5</f>
        <v>7.8044416928761056</v>
      </c>
    </row>
    <row r="1461" spans="1:9">
      <c r="A1461" s="113">
        <v>9433</v>
      </c>
      <c r="B1461" s="67">
        <v>29</v>
      </c>
      <c r="C1461" s="67">
        <v>276000</v>
      </c>
      <c r="D1461" s="67">
        <v>2.9159999999999999</v>
      </c>
      <c r="E1461" s="112">
        <f>I1461*'IM CALIBRATION'!$Q$17</f>
        <v>4523.8373962759306</v>
      </c>
      <c r="F1461" s="111">
        <f>(H1461*'IM CALIBRATION'!$Q$32+'IM CALIBRATION'!$Q$33)*ABS(B1461)*(1/'CCS figures 3b table 1 9a'!C1461+1/'IM CALIBRATION'!$D$5)^0.5</f>
        <v>6195.326283415302</v>
      </c>
      <c r="G1461" t="s">
        <v>33</v>
      </c>
      <c r="H1461" s="56">
        <f>D1461-0.001*'IM CALIBRATION'!$D$4*A1461^0.5</f>
        <v>2.7635158968941349</v>
      </c>
      <c r="I1461" s="56">
        <f>H1461^'IM CALIBRATION'!$Q$15*ABS(B1461)*(1/'CCS figures 3b table 1 9a'!C1461+1/'IM CALIBRATION'!$D$5)^0.5</f>
        <v>8.0051343203466825</v>
      </c>
    </row>
    <row r="1462" spans="1:9">
      <c r="A1462" s="113">
        <v>9433</v>
      </c>
      <c r="B1462" s="67">
        <v>29</v>
      </c>
      <c r="C1462" s="67">
        <v>276000</v>
      </c>
      <c r="D1462" s="67">
        <v>3.0979999999999999</v>
      </c>
      <c r="E1462" s="112">
        <f>I1462*'IM CALIBRATION'!$Q$17</f>
        <v>4632.6578273577079</v>
      </c>
      <c r="F1462" s="111">
        <f>(H1462*'IM CALIBRATION'!$Q$32+'IM CALIBRATION'!$Q$33)*ABS(B1462)*(1/'CCS figures 3b table 1 9a'!C1462+1/'IM CALIBRATION'!$D$5)^0.5</f>
        <v>6229.3938108404145</v>
      </c>
      <c r="G1462" t="s">
        <v>33</v>
      </c>
      <c r="H1462" s="56">
        <f>D1462-0.001*'IM CALIBRATION'!$D$4*A1462^0.5</f>
        <v>2.9455158968941353</v>
      </c>
      <c r="I1462" s="56">
        <f>H1462^'IM CALIBRATION'!$Q$15*ABS(B1462)*(1/'CCS figures 3b table 1 9a'!C1462+1/'IM CALIBRATION'!$D$5)^0.5</f>
        <v>8.1976969814902443</v>
      </c>
    </row>
    <row r="1463" spans="1:9">
      <c r="A1463" s="113">
        <v>9433</v>
      </c>
      <c r="B1463" s="67">
        <v>29</v>
      </c>
      <c r="C1463" s="67">
        <v>276000</v>
      </c>
      <c r="D1463" s="67">
        <v>3.28</v>
      </c>
      <c r="E1463" s="112">
        <f>I1463*'IM CALIBRATION'!$Q$17</f>
        <v>4737.3375856255379</v>
      </c>
      <c r="F1463" s="111">
        <f>(H1463*'IM CALIBRATION'!$Q$32+'IM CALIBRATION'!$Q$33)*ABS(B1463)*(1/'CCS figures 3b table 1 9a'!C1463+1/'IM CALIBRATION'!$D$5)^0.5</f>
        <v>6263.461338265528</v>
      </c>
      <c r="G1463" t="s">
        <v>33</v>
      </c>
      <c r="H1463" s="56">
        <f>D1463-0.001*'IM CALIBRATION'!$D$4*A1463^0.5</f>
        <v>3.1275158968941348</v>
      </c>
      <c r="I1463" s="56">
        <f>H1463^'IM CALIBRATION'!$Q$15*ABS(B1463)*(1/'CCS figures 3b table 1 9a'!C1463+1/'IM CALIBRATION'!$D$5)^0.5</f>
        <v>8.3829325353245245</v>
      </c>
    </row>
    <row r="1464" spans="1:9">
      <c r="A1464" s="113">
        <v>9433</v>
      </c>
      <c r="B1464" s="67">
        <v>29</v>
      </c>
      <c r="C1464" s="67">
        <v>276000</v>
      </c>
      <c r="D1464" s="67">
        <v>3.4630000000000001</v>
      </c>
      <c r="E1464" s="112">
        <f>I1464*'IM CALIBRATION'!$Q$17</f>
        <v>4838.8069452819254</v>
      </c>
      <c r="F1464" s="111">
        <f>(H1464*'IM CALIBRATION'!$Q$32+'IM CALIBRATION'!$Q$33)*ABS(B1464)*(1/'CCS figures 3b table 1 9a'!C1464+1/'IM CALIBRATION'!$D$5)^0.5</f>
        <v>6297.7160499072643</v>
      </c>
      <c r="G1464" t="s">
        <v>33</v>
      </c>
      <c r="H1464" s="56">
        <f>D1464-0.001*'IM CALIBRATION'!$D$4*A1464^0.5</f>
        <v>3.3105158968941355</v>
      </c>
      <c r="I1464" s="56">
        <f>H1464^'IM CALIBRATION'!$Q$15*ABS(B1464)*(1/'CCS figures 3b table 1 9a'!C1464+1/'IM CALIBRATION'!$D$5)^0.5</f>
        <v>8.5624871440108627</v>
      </c>
    </row>
    <row r="1465" spans="1:9">
      <c r="A1465" s="113">
        <v>9433</v>
      </c>
      <c r="B1465" s="67">
        <v>29</v>
      </c>
      <c r="C1465" s="67">
        <v>276000</v>
      </c>
      <c r="D1465" s="67">
        <v>3.645</v>
      </c>
      <c r="E1465" s="112">
        <f>I1465*'IM CALIBRATION'!$Q$17</f>
        <v>4936.2889973803567</v>
      </c>
      <c r="F1465" s="111">
        <f>(H1465*'IM CALIBRATION'!$Q$32+'IM CALIBRATION'!$Q$33)*ABS(B1465)*(1/'CCS figures 3b table 1 9a'!C1465+1/'IM CALIBRATION'!$D$5)^0.5</f>
        <v>6331.7835773323777</v>
      </c>
      <c r="G1465" t="s">
        <v>33</v>
      </c>
      <c r="H1465" s="56">
        <f>D1465-0.001*'IM CALIBRATION'!$D$4*A1465^0.5</f>
        <v>3.492515896894135</v>
      </c>
      <c r="I1465" s="56">
        <f>H1465^'IM CALIBRATION'!$Q$15*ABS(B1465)*(1/'CCS figures 3b table 1 9a'!C1465+1/'IM CALIBRATION'!$D$5)^0.5</f>
        <v>8.7349860321259332</v>
      </c>
    </row>
    <row r="1466" spans="1:9">
      <c r="A1466" s="113">
        <v>9433</v>
      </c>
      <c r="B1466" s="67">
        <v>29</v>
      </c>
      <c r="C1466" s="67">
        <v>276000</v>
      </c>
      <c r="D1466" s="67">
        <v>3.827</v>
      </c>
      <c r="E1466" s="112">
        <f>I1466*'IM CALIBRATION'!$Q$17</f>
        <v>5030.6340370129546</v>
      </c>
      <c r="F1466" s="111">
        <f>(H1466*'IM CALIBRATION'!$Q$32+'IM CALIBRATION'!$Q$33)*ABS(B1466)*(1/'CCS figures 3b table 1 9a'!C1466+1/'IM CALIBRATION'!$D$5)^0.5</f>
        <v>6365.8511047574921</v>
      </c>
      <c r="G1466" t="s">
        <v>33</v>
      </c>
      <c r="H1466" s="56">
        <f>D1466-0.001*'IM CALIBRATION'!$D$4*A1466^0.5</f>
        <v>3.6745158968941354</v>
      </c>
      <c r="I1466" s="56">
        <f>H1466^'IM CALIBRATION'!$Q$15*ABS(B1466)*(1/'CCS figures 3b table 1 9a'!C1466+1/'IM CALIBRATION'!$D$5)^0.5</f>
        <v>8.9019338351877995</v>
      </c>
    </row>
    <row r="1467" spans="1:9">
      <c r="A1467" s="113">
        <v>9433</v>
      </c>
      <c r="B1467" s="67">
        <v>29</v>
      </c>
      <c r="C1467" s="67">
        <v>276000</v>
      </c>
      <c r="D1467" s="67">
        <v>4.01</v>
      </c>
      <c r="E1467" s="112">
        <f>I1467*'IM CALIBRATION'!$Q$17</f>
        <v>5122.5861804368169</v>
      </c>
      <c r="F1467" s="111">
        <f>(H1467*'IM CALIBRATION'!$Q$32+'IM CALIBRATION'!$Q$33)*ABS(B1467)*(1/'CCS figures 3b table 1 9a'!C1467+1/'IM CALIBRATION'!$D$5)^0.5</f>
        <v>6400.1058163992266</v>
      </c>
      <c r="G1467" t="s">
        <v>33</v>
      </c>
      <c r="H1467" s="56">
        <f>D1467-0.001*'IM CALIBRATION'!$D$4*A1467^0.5</f>
        <v>3.8575158968941352</v>
      </c>
      <c r="I1467" s="56">
        <f>H1467^'IM CALIBRATION'!$Q$15*ABS(B1467)*(1/'CCS figures 3b table 1 9a'!C1467+1/'IM CALIBRATION'!$D$5)^0.5</f>
        <v>9.06464730047675</v>
      </c>
    </row>
    <row r="1468" spans="1:9">
      <c r="A1468" s="113">
        <v>9433</v>
      </c>
      <c r="B1468" s="67">
        <v>29</v>
      </c>
      <c r="C1468" s="67">
        <v>276000</v>
      </c>
      <c r="D1468" s="67">
        <v>4.1920000000000002</v>
      </c>
      <c r="E1468" s="112">
        <f>I1468*'IM CALIBRATION'!$Q$17</f>
        <v>5211.3601069806009</v>
      </c>
      <c r="F1468" s="111">
        <f>(H1468*'IM CALIBRATION'!$Q$32+'IM CALIBRATION'!$Q$33)*ABS(B1468)*(1/'CCS figures 3b table 1 9a'!C1468+1/'IM CALIBRATION'!$D$5)^0.5</f>
        <v>6434.17334382434</v>
      </c>
      <c r="G1468" t="s">
        <v>33</v>
      </c>
      <c r="H1468" s="56">
        <f>D1468-0.001*'IM CALIBRATION'!$D$4*A1468^0.5</f>
        <v>4.0395158968941356</v>
      </c>
      <c r="I1468" s="56">
        <f>H1468^'IM CALIBRATION'!$Q$15*ABS(B1468)*(1/'CCS figures 3b table 1 9a'!C1468+1/'IM CALIBRATION'!$D$5)^0.5</f>
        <v>9.2217367676429642</v>
      </c>
    </row>
    <row r="1469" spans="1:9">
      <c r="A1469" s="113">
        <v>9433</v>
      </c>
      <c r="B1469" s="67">
        <v>29</v>
      </c>
      <c r="C1469" s="67">
        <v>276000</v>
      </c>
      <c r="D1469" s="67">
        <v>4.3739999999999997</v>
      </c>
      <c r="E1469" s="112">
        <f>I1469*'IM CALIBRATION'!$Q$17</f>
        <v>5297.6590141432389</v>
      </c>
      <c r="F1469" s="111">
        <f>(H1469*'IM CALIBRATION'!$Q$32+'IM CALIBRATION'!$Q$33)*ABS(B1469)*(1/'CCS figures 3b table 1 9a'!C1469+1/'IM CALIBRATION'!$D$5)^0.5</f>
        <v>6468.2408712494544</v>
      </c>
      <c r="G1469" t="s">
        <v>33</v>
      </c>
      <c r="H1469" s="56">
        <f>D1469-0.001*'IM CALIBRATION'!$D$4*A1469^0.5</f>
        <v>4.2215158968941351</v>
      </c>
      <c r="I1469" s="56">
        <f>H1469^'IM CALIBRATION'!$Q$15*ABS(B1469)*(1/'CCS figures 3b table 1 9a'!C1469+1/'IM CALIBRATION'!$D$5)^0.5</f>
        <v>9.374446576378519</v>
      </c>
    </row>
    <row r="1470" spans="1:9">
      <c r="A1470" s="113">
        <v>9433</v>
      </c>
      <c r="B1470" s="67">
        <v>29</v>
      </c>
      <c r="C1470" s="67">
        <v>276000</v>
      </c>
      <c r="D1470" s="67">
        <v>4.556</v>
      </c>
      <c r="E1470" s="112">
        <f>I1470*'IM CALIBRATION'!$Q$17</f>
        <v>5381.6543229096569</v>
      </c>
      <c r="F1470" s="111">
        <f>(H1470*'IM CALIBRATION'!$Q$32+'IM CALIBRATION'!$Q$33)*ABS(B1470)*(1/'CCS figures 3b table 1 9a'!C1470+1/'IM CALIBRATION'!$D$5)^0.5</f>
        <v>6502.3083986745678</v>
      </c>
      <c r="G1470" t="s">
        <v>33</v>
      </c>
      <c r="H1470" s="56">
        <f>D1470-0.001*'IM CALIBRATION'!$D$4*A1470^0.5</f>
        <v>4.4035158968941355</v>
      </c>
      <c r="I1470" s="56">
        <f>H1470^'IM CALIBRATION'!$Q$15*ABS(B1470)*(1/'CCS figures 3b table 1 9a'!C1470+1/'IM CALIBRATION'!$D$5)^0.5</f>
        <v>9.5230800638481803</v>
      </c>
    </row>
    <row r="1471" spans="1:9">
      <c r="A1471" s="113">
        <v>9433</v>
      </c>
      <c r="B1471" s="67">
        <v>29</v>
      </c>
      <c r="C1471" s="67">
        <v>276000</v>
      </c>
      <c r="D1471" s="67">
        <v>4.7389999999999999</v>
      </c>
      <c r="E1471" s="112">
        <f>I1471*'IM CALIBRATION'!$Q$17</f>
        <v>5463.9430805485435</v>
      </c>
      <c r="F1471" s="111">
        <f>(H1471*'IM CALIBRATION'!$Q$32+'IM CALIBRATION'!$Q$33)*ABS(B1471)*(1/'CCS figures 3b table 1 9a'!C1471+1/'IM CALIBRATION'!$D$5)^0.5</f>
        <v>6536.5631103163041</v>
      </c>
      <c r="G1471" t="s">
        <v>33</v>
      </c>
      <c r="H1471" s="56">
        <f>D1471-0.001*'IM CALIBRATION'!$D$4*A1471^0.5</f>
        <v>4.5865158968941353</v>
      </c>
      <c r="I1471" s="56">
        <f>H1471^'IM CALIBRATION'!$Q$15*ABS(B1471)*(1/'CCS figures 3b table 1 9a'!C1471+1/'IM CALIBRATION'!$D$5)^0.5</f>
        <v>9.6686937321237068</v>
      </c>
    </row>
    <row r="1472" spans="1:9">
      <c r="A1472" s="113">
        <v>9433</v>
      </c>
      <c r="B1472" s="67">
        <v>29</v>
      </c>
      <c r="C1472" s="67">
        <v>276000</v>
      </c>
      <c r="D1472" s="67">
        <v>4.9210000000000003</v>
      </c>
      <c r="E1472" s="112">
        <f>I1472*'IM CALIBRATION'!$Q$17</f>
        <v>5543.7638055048856</v>
      </c>
      <c r="F1472" s="111">
        <f>(H1472*'IM CALIBRATION'!$Q$32+'IM CALIBRATION'!$Q$33)*ABS(B1472)*(1/'CCS figures 3b table 1 9a'!C1472+1/'IM CALIBRATION'!$D$5)^0.5</f>
        <v>6570.6306377414176</v>
      </c>
      <c r="G1472" t="s">
        <v>33</v>
      </c>
      <c r="H1472" s="56">
        <f>D1472-0.001*'IM CALIBRATION'!$D$4*A1472^0.5</f>
        <v>4.7685158968941357</v>
      </c>
      <c r="I1472" s="56">
        <f>H1472^'IM CALIBRATION'!$Q$15*ABS(B1472)*(1/'CCS figures 3b table 1 9a'!C1472+1/'IM CALIBRATION'!$D$5)^0.5</f>
        <v>9.8099401052468824</v>
      </c>
    </row>
    <row r="1473" spans="1:9">
      <c r="A1473" s="113">
        <v>9433</v>
      </c>
      <c r="B1473" s="67">
        <v>29</v>
      </c>
      <c r="C1473" s="67">
        <v>276000</v>
      </c>
      <c r="D1473" s="67">
        <v>5.1029999999999998</v>
      </c>
      <c r="E1473" s="112">
        <f>I1473*'IM CALIBRATION'!$Q$17</f>
        <v>5621.6955146326573</v>
      </c>
      <c r="F1473" s="111">
        <f>(H1473*'IM CALIBRATION'!$Q$32+'IM CALIBRATION'!$Q$33)*ABS(B1473)*(1/'CCS figures 3b table 1 9a'!C1473+1/'IM CALIBRATION'!$D$5)^0.5</f>
        <v>6604.6981651665301</v>
      </c>
      <c r="G1473" t="s">
        <v>33</v>
      </c>
      <c r="H1473" s="56">
        <f>D1473-0.001*'IM CALIBRATION'!$D$4*A1473^0.5</f>
        <v>4.9505158968941352</v>
      </c>
      <c r="I1473" s="56">
        <f>H1473^'IM CALIBRATION'!$Q$15*ABS(B1473)*(1/'CCS figures 3b table 1 9a'!C1473+1/'IM CALIBRATION'!$D$5)^0.5</f>
        <v>9.9478437796573651</v>
      </c>
    </row>
    <row r="1474" spans="1:9">
      <c r="A1474" s="113">
        <v>9433</v>
      </c>
      <c r="B1474" s="67">
        <v>29</v>
      </c>
      <c r="C1474" s="67">
        <v>276000</v>
      </c>
      <c r="D1474" s="67">
        <v>5.2850000000000001</v>
      </c>
      <c r="E1474" s="112">
        <f>I1474*'IM CALIBRATION'!$Q$17</f>
        <v>5697.8499781011205</v>
      </c>
      <c r="F1474" s="111">
        <f>(H1474*'IM CALIBRATION'!$Q$32+'IM CALIBRATION'!$Q$33)*ABS(B1474)*(1/'CCS figures 3b table 1 9a'!C1474+1/'IM CALIBRATION'!$D$5)^0.5</f>
        <v>6638.7656925916435</v>
      </c>
      <c r="G1474" t="s">
        <v>33</v>
      </c>
      <c r="H1474" s="56">
        <f>D1474-0.001*'IM CALIBRATION'!$D$4*A1474^0.5</f>
        <v>5.1325158968941356</v>
      </c>
      <c r="I1474" s="56">
        <f>H1474^'IM CALIBRATION'!$Q$15*ABS(B1474)*(1/'CCS figures 3b table 1 9a'!C1474+1/'IM CALIBRATION'!$D$5)^0.5</f>
        <v>10.082602537711056</v>
      </c>
    </row>
    <row r="1475" spans="1:9">
      <c r="A1475" s="113">
        <v>9433</v>
      </c>
      <c r="B1475" s="67">
        <v>29</v>
      </c>
      <c r="C1475" s="67">
        <v>276000</v>
      </c>
      <c r="D1475" s="67">
        <v>5.468</v>
      </c>
      <c r="E1475" s="112">
        <f>I1475*'IM CALIBRATION'!$Q$17</f>
        <v>5772.7334310073402</v>
      </c>
      <c r="F1475" s="111">
        <f>(H1475*'IM CALIBRATION'!$Q$32+'IM CALIBRATION'!$Q$33)*ABS(B1475)*(1/'CCS figures 3b table 1 9a'!C1475+1/'IM CALIBRATION'!$D$5)^0.5</f>
        <v>6673.0204042333798</v>
      </c>
      <c r="G1475" t="s">
        <v>33</v>
      </c>
      <c r="H1475" s="56">
        <f>D1475-0.001*'IM CALIBRATION'!$D$4*A1475^0.5</f>
        <v>5.3155158968941354</v>
      </c>
      <c r="I1475" s="56">
        <f>H1475^'IM CALIBRATION'!$Q$15*ABS(B1475)*(1/'CCS figures 3b table 1 9a'!C1475+1/'IM CALIBRATION'!$D$5)^0.5</f>
        <v>10.215112185245937</v>
      </c>
    </row>
    <row r="1476" spans="1:9">
      <c r="A1476" s="113">
        <v>9433</v>
      </c>
      <c r="B1476" s="67">
        <v>29</v>
      </c>
      <c r="C1476" s="67">
        <v>276000</v>
      </c>
      <c r="D1476" s="67">
        <v>5.65</v>
      </c>
      <c r="E1476" s="112">
        <f>I1476*'IM CALIBRATION'!$Q$17</f>
        <v>5845.6203051266912</v>
      </c>
      <c r="F1476" s="111">
        <f>(H1476*'IM CALIBRATION'!$Q$32+'IM CALIBRATION'!$Q$33)*ABS(B1476)*(1/'CCS figures 3b table 1 9a'!C1476+1/'IM CALIBRATION'!$D$5)^0.5</f>
        <v>6707.0879316584933</v>
      </c>
      <c r="G1476" t="s">
        <v>33</v>
      </c>
      <c r="H1476" s="56">
        <f>D1476-0.001*'IM CALIBRATION'!$D$4*A1476^0.5</f>
        <v>5.4975158968941358</v>
      </c>
      <c r="I1476" s="56">
        <f>H1476^'IM CALIBRATION'!$Q$15*ABS(B1476)*(1/'CCS figures 3b table 1 9a'!C1476+1/'IM CALIBRATION'!$D$5)^0.5</f>
        <v>10.344088796561792</v>
      </c>
    </row>
    <row r="1477" spans="1:9">
      <c r="A1477" s="113">
        <v>9433</v>
      </c>
      <c r="B1477" s="67">
        <v>29</v>
      </c>
      <c r="C1477" s="67">
        <v>276000</v>
      </c>
      <c r="D1477" s="67">
        <v>5.8319999999999999</v>
      </c>
      <c r="E1477" s="112">
        <f>I1477*'IM CALIBRATION'!$Q$17</f>
        <v>5917.0087401608298</v>
      </c>
      <c r="F1477" s="111">
        <f>(H1477*'IM CALIBRATION'!$Q$32+'IM CALIBRATION'!$Q$33)*ABS(B1477)*(1/'CCS figures 3b table 1 9a'!C1477+1/'IM CALIBRATION'!$D$5)^0.5</f>
        <v>6741.1554590836067</v>
      </c>
      <c r="G1477" t="s">
        <v>33</v>
      </c>
      <c r="H1477" s="56">
        <f>D1477-0.001*'IM CALIBRATION'!$D$4*A1477^0.5</f>
        <v>5.6795158968941353</v>
      </c>
      <c r="I1477" s="56">
        <f>H1477^'IM CALIBRATION'!$Q$15*ABS(B1477)*(1/'CCS figures 3b table 1 9a'!C1477+1/'IM CALIBRATION'!$D$5)^0.5</f>
        <v>10.470413852329283</v>
      </c>
    </row>
    <row r="1478" spans="1:9">
      <c r="A1478" s="113">
        <v>9433</v>
      </c>
      <c r="B1478" s="67">
        <v>29</v>
      </c>
      <c r="C1478" s="67">
        <v>276000</v>
      </c>
      <c r="D1478" s="67">
        <v>6.0140000000000002</v>
      </c>
      <c r="E1478" s="112">
        <f>I1478*'IM CALIBRATION'!$Q$17</f>
        <v>5986.9761219655793</v>
      </c>
      <c r="F1478" s="111">
        <f>(H1478*'IM CALIBRATION'!$Q$32+'IM CALIBRATION'!$Q$33)*ABS(B1478)*(1/'CCS figures 3b table 1 9a'!C1478+1/'IM CALIBRATION'!$D$5)^0.5</f>
        <v>6775.2229865087211</v>
      </c>
      <c r="G1478" t="s">
        <v>33</v>
      </c>
      <c r="H1478" s="56">
        <f>D1478-0.001*'IM CALIBRATION'!$D$4*A1478^0.5</f>
        <v>5.8615158968941357</v>
      </c>
      <c r="I1478" s="56">
        <f>H1478^'IM CALIBRATION'!$Q$15*ABS(B1478)*(1/'CCS figures 3b table 1 9a'!C1478+1/'IM CALIBRATION'!$D$5)^0.5</f>
        <v>10.59422429031078</v>
      </c>
    </row>
    <row r="1479" spans="1:9">
      <c r="A1479" s="113">
        <v>9433</v>
      </c>
      <c r="B1479" s="67">
        <v>29</v>
      </c>
      <c r="C1479" s="67">
        <v>276000</v>
      </c>
      <c r="D1479" s="67">
        <v>6.1959999999999997</v>
      </c>
      <c r="E1479" s="112">
        <f>I1479*'IM CALIBRATION'!$Q$17</f>
        <v>6055.5935817420377</v>
      </c>
      <c r="F1479" s="111">
        <f>(H1479*'IM CALIBRATION'!$Q$32+'IM CALIBRATION'!$Q$33)*ABS(B1479)*(1/'CCS figures 3b table 1 9a'!C1479+1/'IM CALIBRATION'!$D$5)^0.5</f>
        <v>6809.2905139338345</v>
      </c>
      <c r="G1479" t="s">
        <v>33</v>
      </c>
      <c r="H1479" s="56">
        <f>D1479-0.001*'IM CALIBRATION'!$D$4*A1479^0.5</f>
        <v>6.0435158968941352</v>
      </c>
      <c r="I1479" s="56">
        <f>H1479^'IM CALIBRATION'!$Q$15*ABS(B1479)*(1/'CCS figures 3b table 1 9a'!C1479+1/'IM CALIBRATION'!$D$5)^0.5</f>
        <v>10.715645980374999</v>
      </c>
    </row>
    <row r="1480" spans="1:9">
      <c r="A1480" s="113">
        <v>9433</v>
      </c>
      <c r="B1480" s="67">
        <v>29</v>
      </c>
      <c r="C1480" s="67">
        <v>276000</v>
      </c>
      <c r="D1480" s="67">
        <v>6.3789999999999996</v>
      </c>
      <c r="E1480" s="112">
        <f>I1480*'IM CALIBRATION'!$Q$17</f>
        <v>6123.2932013662139</v>
      </c>
      <c r="F1480" s="111">
        <f>(H1480*'IM CALIBRATION'!$Q$32+'IM CALIBRATION'!$Q$33)*ABS(B1480)*(1/'CCS figures 3b table 1 9a'!C1480+1/'IM CALIBRATION'!$D$5)^0.5</f>
        <v>6843.545225575569</v>
      </c>
      <c r="G1480" t="s">
        <v>33</v>
      </c>
      <c r="H1480" s="56">
        <f>D1480-0.001*'IM CALIBRATION'!$D$4*A1480^0.5</f>
        <v>6.226515896894135</v>
      </c>
      <c r="I1480" s="56">
        <f>H1480^'IM CALIBRATION'!$Q$15*ABS(B1480)*(1/'CCS figures 3b table 1 9a'!C1480+1/'IM CALIBRATION'!$D$5)^0.5</f>
        <v>10.835443510890583</v>
      </c>
    </row>
    <row r="1481" spans="1:9">
      <c r="A1481" s="113">
        <v>9433</v>
      </c>
      <c r="B1481" s="67">
        <v>29</v>
      </c>
      <c r="C1481" s="67">
        <v>276000</v>
      </c>
      <c r="D1481" s="67">
        <v>6.5609999999999999</v>
      </c>
      <c r="E1481" s="112">
        <f>I1481*'IM CALIBRATION'!$Q$17</f>
        <v>6189.3959217374249</v>
      </c>
      <c r="F1481" s="111">
        <f>(H1481*'IM CALIBRATION'!$Q$32+'IM CALIBRATION'!$Q$33)*ABS(B1481)*(1/'CCS figures 3b table 1 9a'!C1481+1/'IM CALIBRATION'!$D$5)^0.5</f>
        <v>6877.6127530006834</v>
      </c>
      <c r="G1481" t="s">
        <v>33</v>
      </c>
      <c r="H1481" s="56">
        <f>D1481-0.001*'IM CALIBRATION'!$D$4*A1481^0.5</f>
        <v>6.4085158968941354</v>
      </c>
      <c r="I1481" s="56">
        <f>H1481^'IM CALIBRATION'!$Q$15*ABS(B1481)*(1/'CCS figures 3b table 1 9a'!C1481+1/'IM CALIBRATION'!$D$5)^0.5</f>
        <v>10.952415256149923</v>
      </c>
    </row>
    <row r="1482" spans="1:9">
      <c r="A1482" s="113">
        <v>9433</v>
      </c>
      <c r="B1482" s="67">
        <v>29</v>
      </c>
      <c r="C1482" s="67">
        <v>276000</v>
      </c>
      <c r="D1482" s="67">
        <v>6.7430000000000003</v>
      </c>
      <c r="E1482" s="112">
        <f>I1482*'IM CALIBRATION'!$Q$17</f>
        <v>6254.3312144213769</v>
      </c>
      <c r="F1482" s="111">
        <f>(H1482*'IM CALIBRATION'!$Q$32+'IM CALIBRATION'!$Q$33)*ABS(B1482)*(1/'CCS figures 3b table 1 9a'!C1482+1/'IM CALIBRATION'!$D$5)^0.5</f>
        <v>6911.6802804257968</v>
      </c>
      <c r="G1482" t="s">
        <v>33</v>
      </c>
      <c r="H1482" s="56">
        <f>D1482-0.001*'IM CALIBRATION'!$D$4*A1482^0.5</f>
        <v>6.5905158968941358</v>
      </c>
      <c r="I1482" s="56">
        <f>H1482^'IM CALIBRATION'!$Q$15*ABS(B1482)*(1/'CCS figures 3b table 1 9a'!C1482+1/'IM CALIBRATION'!$D$5)^0.5</f>
        <v>11.067321185459845</v>
      </c>
    </row>
    <row r="1483" spans="1:9">
      <c r="A1483" s="113">
        <v>9433</v>
      </c>
      <c r="B1483" s="67">
        <v>29</v>
      </c>
      <c r="C1483" s="67">
        <v>276000</v>
      </c>
      <c r="D1483" s="67">
        <v>6.9249999999999998</v>
      </c>
      <c r="E1483" s="112">
        <f>I1483*'IM CALIBRATION'!$Q$17</f>
        <v>6318.1511038498957</v>
      </c>
      <c r="F1483" s="111">
        <f>(H1483*'IM CALIBRATION'!$Q$32+'IM CALIBRATION'!$Q$33)*ABS(B1483)*(1/'CCS figures 3b table 1 9a'!C1483+1/'IM CALIBRATION'!$D$5)^0.5</f>
        <v>6945.7478078509102</v>
      </c>
      <c r="G1483" t="s">
        <v>33</v>
      </c>
      <c r="H1483" s="56">
        <f>D1483-0.001*'IM CALIBRATION'!$D$4*A1483^0.5</f>
        <v>6.7725158968941352</v>
      </c>
      <c r="I1483" s="56">
        <f>H1483^'IM CALIBRATION'!$Q$15*ABS(B1483)*(1/'CCS figures 3b table 1 9a'!C1483+1/'IM CALIBRATION'!$D$5)^0.5</f>
        <v>11.180253358399025</v>
      </c>
    </row>
    <row r="1484" spans="1:9">
      <c r="A1484" s="113">
        <v>9433</v>
      </c>
      <c r="B1484" s="67">
        <v>29</v>
      </c>
      <c r="C1484" s="67">
        <v>276000</v>
      </c>
      <c r="D1484" s="67">
        <v>7.1079999999999997</v>
      </c>
      <c r="E1484" s="112">
        <f>I1484*'IM CALIBRATION'!$Q$17</f>
        <v>6381.2459040403155</v>
      </c>
      <c r="F1484" s="111">
        <f>(H1484*'IM CALIBRATION'!$Q$32+'IM CALIBRATION'!$Q$33)*ABS(B1484)*(1/'CCS figures 3b table 1 9a'!C1484+1/'IM CALIBRATION'!$D$5)^0.5</f>
        <v>6980.0025194926457</v>
      </c>
      <c r="G1484" t="s">
        <v>33</v>
      </c>
      <c r="H1484" s="56">
        <f>D1484-0.001*'IM CALIBRATION'!$D$4*A1484^0.5</f>
        <v>6.9555158968941351</v>
      </c>
      <c r="I1484" s="56">
        <f>H1484^'IM CALIBRATION'!$Q$15*ABS(B1484)*(1/'CCS figures 3b table 1 9a'!C1484+1/'IM CALIBRATION'!$D$5)^0.5</f>
        <v>11.291902453226246</v>
      </c>
    </row>
    <row r="1485" spans="1:9">
      <c r="A1485" s="113">
        <v>9433</v>
      </c>
      <c r="B1485" s="67">
        <v>29</v>
      </c>
      <c r="C1485" s="67">
        <v>276000</v>
      </c>
      <c r="D1485" s="67">
        <v>7.29</v>
      </c>
      <c r="E1485" s="112">
        <f>I1485*'IM CALIBRATION'!$Q$17</f>
        <v>6442.9713329359111</v>
      </c>
      <c r="F1485" s="111">
        <f>(H1485*'IM CALIBRATION'!$Q$32+'IM CALIBRATION'!$Q$33)*ABS(B1485)*(1/'CCS figures 3b table 1 9a'!C1485+1/'IM CALIBRATION'!$D$5)^0.5</f>
        <v>7014.0700469177591</v>
      </c>
      <c r="G1485" t="s">
        <v>33</v>
      </c>
      <c r="H1485" s="56">
        <f>D1485-0.001*'IM CALIBRATION'!$D$4*A1485^0.5</f>
        <v>7.1375158968941355</v>
      </c>
      <c r="I1485" s="56">
        <f>H1485^'IM CALIBRATION'!$Q$15*ABS(B1485)*(1/'CCS figures 3b table 1 9a'!C1485+1/'IM CALIBRATION'!$D$5)^0.5</f>
        <v>11.401128383781801</v>
      </c>
    </row>
    <row r="1486" spans="1:9">
      <c r="A1486" s="113">
        <v>9433</v>
      </c>
      <c r="B1486" s="67">
        <v>29</v>
      </c>
      <c r="C1486" s="67">
        <v>276000</v>
      </c>
      <c r="D1486" s="67">
        <v>7.4720000000000004</v>
      </c>
      <c r="E1486" s="112">
        <f>I1486*'IM CALIBRATION'!$Q$17</f>
        <v>6503.717126423825</v>
      </c>
      <c r="F1486" s="111">
        <f>(H1486*'IM CALIBRATION'!$Q$32+'IM CALIBRATION'!$Q$33)*ABS(B1486)*(1/'CCS figures 3b table 1 9a'!C1486+1/'IM CALIBRATION'!$D$5)^0.5</f>
        <v>7048.1375743428744</v>
      </c>
      <c r="G1486" t="s">
        <v>33</v>
      </c>
      <c r="H1486" s="56">
        <f>D1486-0.001*'IM CALIBRATION'!$D$4*A1486^0.5</f>
        <v>7.3195158968941358</v>
      </c>
      <c r="I1486" s="56">
        <f>H1486^'IM CALIBRATION'!$Q$15*ABS(B1486)*(1/'CCS figures 3b table 1 9a'!C1486+1/'IM CALIBRATION'!$D$5)^0.5</f>
        <v>11.508620805297017</v>
      </c>
    </row>
    <row r="1487" spans="1:9">
      <c r="A1487" s="113">
        <v>9433</v>
      </c>
      <c r="B1487" s="67">
        <v>29</v>
      </c>
      <c r="C1487" s="67">
        <v>276000</v>
      </c>
      <c r="D1487" s="67">
        <v>7.6550000000000002</v>
      </c>
      <c r="E1487" s="112">
        <f>I1487*'IM CALIBRATION'!$Q$17</f>
        <v>6563.8486975874366</v>
      </c>
      <c r="F1487" s="111">
        <f>(H1487*'IM CALIBRATION'!$Q$32+'IM CALIBRATION'!$Q$33)*ABS(B1487)*(1/'CCS figures 3b table 1 9a'!C1487+1/'IM CALIBRATION'!$D$5)^0.5</f>
        <v>7082.3922859846089</v>
      </c>
      <c r="G1487" t="s">
        <v>33</v>
      </c>
      <c r="H1487" s="56">
        <f>D1487-0.001*'IM CALIBRATION'!$D$4*A1487^0.5</f>
        <v>7.5025158968941357</v>
      </c>
      <c r="I1487" s="56">
        <f>H1487^'IM CALIBRATION'!$Q$15*ABS(B1487)*(1/'CCS figures 3b table 1 9a'!C1487+1/'IM CALIBRATION'!$D$5)^0.5</f>
        <v>11.61502633270489</v>
      </c>
    </row>
    <row r="1488" spans="1:9">
      <c r="A1488" s="113">
        <v>9433</v>
      </c>
      <c r="B1488" s="67">
        <v>29</v>
      </c>
      <c r="C1488" s="67">
        <v>276000</v>
      </c>
      <c r="D1488" s="67">
        <v>7.8369999999999997</v>
      </c>
      <c r="E1488" s="112">
        <f>I1488*'IM CALIBRATION'!$Q$17</f>
        <v>6622.745883669686</v>
      </c>
      <c r="F1488" s="111">
        <f>(H1488*'IM CALIBRATION'!$Q$32+'IM CALIBRATION'!$Q$33)*ABS(B1488)*(1/'CCS figures 3b table 1 9a'!C1488+1/'IM CALIBRATION'!$D$5)^0.5</f>
        <v>7116.4598134097223</v>
      </c>
      <c r="G1488" t="s">
        <v>33</v>
      </c>
      <c r="H1488" s="56">
        <f>D1488-0.001*'IM CALIBRATION'!$D$4*A1488^0.5</f>
        <v>7.6845158968941352</v>
      </c>
      <c r="I1488" s="56">
        <f>H1488^'IM CALIBRATION'!$Q$15*ABS(B1488)*(1/'CCS figures 3b table 1 9a'!C1488+1/'IM CALIBRATION'!$D$5)^0.5</f>
        <v>11.719247560034365</v>
      </c>
    </row>
    <row r="1489" spans="1:9">
      <c r="A1489" s="113">
        <v>9433</v>
      </c>
      <c r="B1489" s="67">
        <v>29</v>
      </c>
      <c r="C1489" s="67">
        <v>276000</v>
      </c>
      <c r="D1489" s="67">
        <v>8.0190000000000001</v>
      </c>
      <c r="E1489" s="112">
        <f>I1489*'IM CALIBRATION'!$Q$17</f>
        <v>6680.7743820027745</v>
      </c>
      <c r="F1489" s="111">
        <f>(H1489*'IM CALIBRATION'!$Q$32+'IM CALIBRATION'!$Q$33)*ABS(B1489)*(1/'CCS figures 3b table 1 9a'!C1489+1/'IM CALIBRATION'!$D$5)^0.5</f>
        <v>7150.5273408348348</v>
      </c>
      <c r="G1489" t="s">
        <v>33</v>
      </c>
      <c r="H1489" s="56">
        <f>D1489-0.001*'IM CALIBRATION'!$D$4*A1489^0.5</f>
        <v>7.8665158968941356</v>
      </c>
      <c r="I1489" s="56">
        <f>H1489^'IM CALIBRATION'!$Q$15*ABS(B1489)*(1/'CCS figures 3b table 1 9a'!C1489+1/'IM CALIBRATION'!$D$5)^0.5</f>
        <v>11.821931605209549</v>
      </c>
    </row>
    <row r="1490" spans="1:9">
      <c r="A1490" s="113">
        <v>9433</v>
      </c>
      <c r="B1490" s="67">
        <v>29</v>
      </c>
      <c r="C1490" s="67">
        <v>276000</v>
      </c>
      <c r="D1490" s="67">
        <v>8.2010000000000005</v>
      </c>
      <c r="E1490" s="112">
        <f>I1490*'IM CALIBRATION'!$Q$17</f>
        <v>6737.9666679098273</v>
      </c>
      <c r="F1490" s="111">
        <f>(H1490*'IM CALIBRATION'!$Q$32+'IM CALIBRATION'!$Q$33)*ABS(B1490)*(1/'CCS figures 3b table 1 9a'!C1490+1/'IM CALIBRATION'!$D$5)^0.5</f>
        <v>7184.5948682599501</v>
      </c>
      <c r="G1490" t="s">
        <v>33</v>
      </c>
      <c r="H1490" s="56">
        <f>D1490-0.001*'IM CALIBRATION'!$D$4*A1490^0.5</f>
        <v>8.0485158968941359</v>
      </c>
      <c r="I1490" s="56">
        <f>H1490^'IM CALIBRATION'!$Q$15*ABS(B1490)*(1/'CCS figures 3b table 1 9a'!C1490+1/'IM CALIBRATION'!$D$5)^0.5</f>
        <v>11.923135934779513</v>
      </c>
    </row>
    <row r="1491" spans="1:9">
      <c r="A1491" s="113">
        <v>9433</v>
      </c>
      <c r="B1491" s="67">
        <v>29</v>
      </c>
      <c r="C1491" s="67">
        <v>276000</v>
      </c>
      <c r="D1491" s="67">
        <v>8.3840000000000003</v>
      </c>
      <c r="E1491" s="112">
        <f>I1491*'IM CALIBRATION'!$Q$17</f>
        <v>6794.6609456089509</v>
      </c>
      <c r="F1491" s="111">
        <f>(H1491*'IM CALIBRATION'!$Q$32+'IM CALIBRATION'!$Q$33)*ABS(B1491)*(1/'CCS figures 3b table 1 9a'!C1491+1/'IM CALIBRATION'!$D$5)^0.5</f>
        <v>7218.8495799016855</v>
      </c>
      <c r="G1491" t="s">
        <v>33</v>
      </c>
      <c r="H1491" s="56">
        <f>D1491-0.001*'IM CALIBRATION'!$D$4*A1491^0.5</f>
        <v>8.2315158968941358</v>
      </c>
      <c r="I1491" s="56">
        <f>H1491^'IM CALIBRATION'!$Q$15*ABS(B1491)*(1/'CCS figures 3b table 1 9a'!C1491+1/'IM CALIBRATION'!$D$5)^0.5</f>
        <v>12.023459016362889</v>
      </c>
    </row>
    <row r="1492" spans="1:9">
      <c r="A1492" s="113">
        <v>9433</v>
      </c>
      <c r="B1492" s="67">
        <v>29</v>
      </c>
      <c r="C1492" s="67">
        <v>276000</v>
      </c>
      <c r="D1492" s="67">
        <v>8.5660000000000007</v>
      </c>
      <c r="E1492" s="112">
        <f>I1492*'IM CALIBRATION'!$Q$17</f>
        <v>6850.2665284750074</v>
      </c>
      <c r="F1492" s="111">
        <f>(H1492*'IM CALIBRATION'!$Q$32+'IM CALIBRATION'!$Q$33)*ABS(B1492)*(1/'CCS figures 3b table 1 9a'!C1492+1/'IM CALIBRATION'!$D$5)^0.5</f>
        <v>7252.917107326798</v>
      </c>
      <c r="G1492" t="s">
        <v>33</v>
      </c>
      <c r="H1492" s="56">
        <f>D1492-0.001*'IM CALIBRATION'!$D$4*A1492^0.5</f>
        <v>8.4135158968941361</v>
      </c>
      <c r="I1492" s="56">
        <f>H1492^'IM CALIBRATION'!$Q$15*ABS(B1492)*(1/'CCS figures 3b table 1 9a'!C1492+1/'IM CALIBRATION'!$D$5)^0.5</f>
        <v>12.121855603333584</v>
      </c>
    </row>
    <row r="1493" spans="1:9">
      <c r="A1493" s="113">
        <v>9433</v>
      </c>
      <c r="B1493" s="67">
        <v>29</v>
      </c>
      <c r="C1493" s="67">
        <v>276000</v>
      </c>
      <c r="D1493" s="67">
        <v>8.7479999999999993</v>
      </c>
      <c r="E1493" s="112">
        <f>I1493*'IM CALIBRATION'!$Q$17</f>
        <v>6905.1225681434362</v>
      </c>
      <c r="F1493" s="111">
        <f>(H1493*'IM CALIBRATION'!$Q$32+'IM CALIBRATION'!$Q$33)*ABS(B1493)*(1/'CCS figures 3b table 1 9a'!C1493+1/'IM CALIBRATION'!$D$5)^0.5</f>
        <v>7286.9846347519115</v>
      </c>
      <c r="G1493" t="s">
        <v>33</v>
      </c>
      <c r="H1493" s="56">
        <f>D1493-0.001*'IM CALIBRATION'!$D$4*A1493^0.5</f>
        <v>8.5955158968941348</v>
      </c>
      <c r="I1493" s="56">
        <f>H1493^'IM CALIBRATION'!$Q$15*ABS(B1493)*(1/'CCS figures 3b table 1 9a'!C1493+1/'IM CALIBRATION'!$D$5)^0.5</f>
        <v>12.218925839807939</v>
      </c>
    </row>
    <row r="1494" spans="1:9">
      <c r="A1494" s="113">
        <v>9433</v>
      </c>
      <c r="B1494" s="67">
        <v>29</v>
      </c>
      <c r="C1494" s="67">
        <v>276000</v>
      </c>
      <c r="D1494" s="67">
        <v>8.93</v>
      </c>
      <c r="E1494" s="112">
        <f>I1494*'IM CALIBRATION'!$Q$17</f>
        <v>6959.2547242769569</v>
      </c>
      <c r="F1494" s="111">
        <f>(H1494*'IM CALIBRATION'!$Q$32+'IM CALIBRATION'!$Q$33)*ABS(B1494)*(1/'CCS figures 3b table 1 9a'!C1494+1/'IM CALIBRATION'!$D$5)^0.5</f>
        <v>7321.0521621770258</v>
      </c>
      <c r="G1494" t="s">
        <v>33</v>
      </c>
      <c r="H1494" s="56">
        <f>D1494-0.001*'IM CALIBRATION'!$D$4*A1494^0.5</f>
        <v>8.7775158968941351</v>
      </c>
      <c r="I1494" s="56">
        <f>H1494^'IM CALIBRATION'!$Q$15*ABS(B1494)*(1/'CCS figures 3b table 1 9a'!C1494+1/'IM CALIBRATION'!$D$5)^0.5</f>
        <v>12.314715131716516</v>
      </c>
    </row>
    <row r="1495" spans="1:9">
      <c r="A1495" s="113">
        <v>9433</v>
      </c>
      <c r="B1495" s="67">
        <v>29</v>
      </c>
      <c r="C1495" s="67">
        <v>276000</v>
      </c>
      <c r="D1495" s="67">
        <v>9.1129999999999995</v>
      </c>
      <c r="E1495" s="112">
        <f>I1495*'IM CALIBRATION'!$Q$17</f>
        <v>7012.9789632975508</v>
      </c>
      <c r="F1495" s="111">
        <f>(H1495*'IM CALIBRATION'!$Q$32+'IM CALIBRATION'!$Q$33)*ABS(B1495)*(1/'CCS figures 3b table 1 9a'!C1495+1/'IM CALIBRATION'!$D$5)^0.5</f>
        <v>7355.3068738187612</v>
      </c>
      <c r="G1495" t="s">
        <v>33</v>
      </c>
      <c r="H1495" s="56">
        <f>D1495-0.001*'IM CALIBRATION'!$D$4*A1495^0.5</f>
        <v>8.960515896894135</v>
      </c>
      <c r="I1495" s="56">
        <f>H1495^'IM CALIBRATION'!$Q$15*ABS(B1495)*(1/'CCS figures 3b table 1 9a'!C1495+1/'IM CALIBRATION'!$D$5)^0.5</f>
        <v>12.409782595894672</v>
      </c>
    </row>
    <row r="1496" spans="1:9">
      <c r="A1496" s="113">
        <v>9433</v>
      </c>
      <c r="B1496" s="67">
        <v>29</v>
      </c>
      <c r="C1496" s="67">
        <v>276000</v>
      </c>
      <c r="D1496" s="67">
        <v>9.2949999999999999</v>
      </c>
      <c r="E1496" s="112">
        <f>I1496*'IM CALIBRATION'!$Q$17</f>
        <v>7065.7312202722351</v>
      </c>
      <c r="F1496" s="111">
        <f>(H1496*'IM CALIBRATION'!$Q$32+'IM CALIBRATION'!$Q$33)*ABS(B1496)*(1/'CCS figures 3b table 1 9a'!C1496+1/'IM CALIBRATION'!$D$5)^0.5</f>
        <v>7389.3744012438747</v>
      </c>
      <c r="G1496" t="s">
        <v>33</v>
      </c>
      <c r="H1496" s="56">
        <f>D1496-0.001*'IM CALIBRATION'!$D$4*A1496^0.5</f>
        <v>9.1425158968941354</v>
      </c>
      <c r="I1496" s="56">
        <f>H1496^'IM CALIBRATION'!$Q$15*ABS(B1496)*(1/'CCS figures 3b table 1 9a'!C1496+1/'IM CALIBRATION'!$D$5)^0.5</f>
        <v>12.503130094001353</v>
      </c>
    </row>
    <row r="1497" spans="1:9">
      <c r="A1497" s="113">
        <v>9433</v>
      </c>
      <c r="B1497" s="67">
        <v>29</v>
      </c>
      <c r="C1497" s="67">
        <v>276000</v>
      </c>
      <c r="D1497" s="67">
        <v>9.4770000000000003</v>
      </c>
      <c r="E1497" s="112">
        <f>I1497*'IM CALIBRATION'!$Q$17</f>
        <v>7117.8287524169018</v>
      </c>
      <c r="F1497" s="111">
        <f>(H1497*'IM CALIBRATION'!$Q$32+'IM CALIBRATION'!$Q$33)*ABS(B1497)*(1/'CCS figures 3b table 1 9a'!C1497+1/'IM CALIBRATION'!$D$5)^0.5</f>
        <v>7423.4419286689881</v>
      </c>
      <c r="G1497" t="s">
        <v>33</v>
      </c>
      <c r="H1497" s="56">
        <f>D1497-0.001*'IM CALIBRATION'!$D$4*A1497^0.5</f>
        <v>9.3245158968941357</v>
      </c>
      <c r="I1497" s="56">
        <f>H1497^'IM CALIBRATION'!$Q$15*ABS(B1497)*(1/'CCS figures 3b table 1 9a'!C1497+1/'IM CALIBRATION'!$D$5)^0.5</f>
        <v>12.595319026989959</v>
      </c>
    </row>
    <row r="1498" spans="1:9">
      <c r="A1498" s="113">
        <v>9433</v>
      </c>
      <c r="B1498" s="67">
        <v>29</v>
      </c>
      <c r="C1498" s="67">
        <v>276000</v>
      </c>
      <c r="D1498" s="67">
        <v>9.6590000000000007</v>
      </c>
      <c r="E1498" s="112">
        <f>I1498*'IM CALIBRATION'!$Q$17</f>
        <v>7169.2922313251611</v>
      </c>
      <c r="F1498" s="111">
        <f>(H1498*'IM CALIBRATION'!$Q$32+'IM CALIBRATION'!$Q$33)*ABS(B1498)*(1/'CCS figures 3b table 1 9a'!C1498+1/'IM CALIBRATION'!$D$5)^0.5</f>
        <v>7457.5094560941016</v>
      </c>
      <c r="G1498" t="s">
        <v>33</v>
      </c>
      <c r="H1498" s="56">
        <f>D1498-0.001*'IM CALIBRATION'!$D$4*A1498^0.5</f>
        <v>9.5065158968941361</v>
      </c>
      <c r="I1498" s="56">
        <f>H1498^'IM CALIBRATION'!$Q$15*ABS(B1498)*(1/'CCS figures 3b table 1 9a'!C1498+1/'IM CALIBRATION'!$D$5)^0.5</f>
        <v>12.68638597417778</v>
      </c>
    </row>
    <row r="1499" spans="1:9">
      <c r="A1499" s="113">
        <v>9433</v>
      </c>
      <c r="B1499" s="67">
        <v>29</v>
      </c>
      <c r="C1499" s="67">
        <v>276000</v>
      </c>
      <c r="D1499" s="67">
        <v>9.8420000000000005</v>
      </c>
      <c r="E1499" s="112">
        <f>I1499*'IM CALIBRATION'!$Q$17</f>
        <v>7220.419023010395</v>
      </c>
      <c r="F1499" s="111">
        <f>(H1499*'IM CALIBRATION'!$Q$32+'IM CALIBRATION'!$Q$33)*ABS(B1499)*(1/'CCS figures 3b table 1 9a'!C1499+1/'IM CALIBRATION'!$D$5)^0.5</f>
        <v>7491.7641677358379</v>
      </c>
      <c r="G1499" t="s">
        <v>33</v>
      </c>
      <c r="H1499" s="56">
        <f>D1499-0.001*'IM CALIBRATION'!$D$4*A1499^0.5</f>
        <v>9.6895158968941359</v>
      </c>
      <c r="I1499" s="56">
        <f>H1499^'IM CALIBRATION'!$Q$15*ABS(B1499)*(1/'CCS figures 3b table 1 9a'!C1499+1/'IM CALIBRATION'!$D$5)^0.5</f>
        <v>12.776857138138181</v>
      </c>
    </row>
    <row r="1500" spans="1:9">
      <c r="A1500" s="113">
        <v>9433</v>
      </c>
      <c r="B1500" s="67">
        <v>29</v>
      </c>
      <c r="C1500" s="67">
        <v>276000</v>
      </c>
      <c r="D1500" s="67">
        <v>10.023999999999999</v>
      </c>
      <c r="E1500" s="112">
        <f>I1500*'IM CALIBRATION'!$Q$17</f>
        <v>7270.6691219810673</v>
      </c>
      <c r="F1500" s="111">
        <f>(H1500*'IM CALIBRATION'!$Q$32+'IM CALIBRATION'!$Q$33)*ABS(B1500)*(1/'CCS figures 3b table 1 9a'!C1500+1/'IM CALIBRATION'!$D$5)^0.5</f>
        <v>7525.8316951609504</v>
      </c>
      <c r="G1500" t="s">
        <v>33</v>
      </c>
      <c r="H1500" s="56">
        <f>D1500-0.001*'IM CALIBRATION'!$D$4*A1500^0.5</f>
        <v>9.8715158968941346</v>
      </c>
      <c r="I1500" s="56">
        <f>H1500^'IM CALIBRATION'!$Q$15*ABS(B1500)*(1/'CCS figures 3b table 1 9a'!C1500+1/'IM CALIBRATION'!$D$5)^0.5</f>
        <v>12.865776954796953</v>
      </c>
    </row>
    <row r="1501" spans="1:9">
      <c r="A1501" s="113">
        <v>9433</v>
      </c>
      <c r="B1501" s="67">
        <v>29</v>
      </c>
      <c r="C1501" s="67">
        <v>276000</v>
      </c>
      <c r="D1501" s="67">
        <v>10.206</v>
      </c>
      <c r="E1501" s="112">
        <f>I1501*'IM CALIBRATION'!$Q$17</f>
        <v>7320.3413496797075</v>
      </c>
      <c r="F1501" s="111">
        <f>(H1501*'IM CALIBRATION'!$Q$32+'IM CALIBRATION'!$Q$33)*ABS(B1501)*(1/'CCS figures 3b table 1 9a'!C1501+1/'IM CALIBRATION'!$D$5)^0.5</f>
        <v>7559.8992225860638</v>
      </c>
      <c r="G1501" t="s">
        <v>33</v>
      </c>
      <c r="H1501" s="56">
        <f>D1501-0.001*'IM CALIBRATION'!$D$4*A1501^0.5</f>
        <v>10.053515896894135</v>
      </c>
      <c r="I1501" s="56">
        <f>H1501^'IM CALIBRATION'!$Q$15*ABS(B1501)*(1/'CCS figures 3b table 1 9a'!C1501+1/'IM CALIBRATION'!$D$5)^0.5</f>
        <v>12.953674202174986</v>
      </c>
    </row>
    <row r="1502" spans="1:9">
      <c r="A1502" s="113">
        <v>9433</v>
      </c>
      <c r="B1502" s="67">
        <v>29</v>
      </c>
      <c r="C1502" s="67">
        <v>276000</v>
      </c>
      <c r="D1502" s="67">
        <v>10.388</v>
      </c>
      <c r="E1502" s="112">
        <f>I1502*'IM CALIBRATION'!$Q$17</f>
        <v>7369.4526354159298</v>
      </c>
      <c r="F1502" s="111">
        <f>(H1502*'IM CALIBRATION'!$Q$32+'IM CALIBRATION'!$Q$33)*ABS(B1502)*(1/'CCS figures 3b table 1 9a'!C1502+1/'IM CALIBRATION'!$D$5)^0.5</f>
        <v>7593.9667500111773</v>
      </c>
      <c r="G1502" t="s">
        <v>33</v>
      </c>
      <c r="H1502" s="56">
        <f>D1502-0.001*'IM CALIBRATION'!$D$4*A1502^0.5</f>
        <v>10.235515896894135</v>
      </c>
      <c r="I1502" s="56">
        <f>H1502^'IM CALIBRATION'!$Q$15*ABS(B1502)*(1/'CCS figures 3b table 1 9a'!C1502+1/'IM CALIBRATION'!$D$5)^0.5</f>
        <v>13.040578837449237</v>
      </c>
    </row>
    <row r="1503" spans="1:9">
      <c r="A1503" s="113">
        <v>9433</v>
      </c>
      <c r="B1503" s="67">
        <v>29</v>
      </c>
      <c r="C1503" s="67">
        <v>276000</v>
      </c>
      <c r="D1503" s="67">
        <v>10.571</v>
      </c>
      <c r="E1503" s="112">
        <f>I1503*'IM CALIBRATION'!$Q$17</f>
        <v>7418.2844945736388</v>
      </c>
      <c r="F1503" s="111">
        <f>(H1503*'IM CALIBRATION'!$Q$32+'IM CALIBRATION'!$Q$33)*ABS(B1503)*(1/'CCS figures 3b table 1 9a'!C1503+1/'IM CALIBRATION'!$D$5)^0.5</f>
        <v>7628.2214616529136</v>
      </c>
      <c r="G1503" t="s">
        <v>33</v>
      </c>
      <c r="H1503" s="56">
        <f>D1503-0.001*'IM CALIBRATION'!$D$4*A1503^0.5</f>
        <v>10.418515896894135</v>
      </c>
      <c r="I1503" s="56">
        <f>H1503^'IM CALIBRATION'!$Q$15*ABS(B1503)*(1/'CCS figures 3b table 1 9a'!C1503+1/'IM CALIBRATION'!$D$5)^0.5</f>
        <v>13.126989014789279</v>
      </c>
    </row>
    <row r="1504" spans="1:9">
      <c r="A1504" s="113">
        <v>9433</v>
      </c>
      <c r="B1504" s="67">
        <v>29</v>
      </c>
      <c r="C1504" s="67">
        <v>276000</v>
      </c>
      <c r="D1504" s="67">
        <v>10.753</v>
      </c>
      <c r="E1504" s="112">
        <f>I1504*'IM CALIBRATION'!$Q$17</f>
        <v>7466.3187199952663</v>
      </c>
      <c r="F1504" s="111">
        <f>(H1504*'IM CALIBRATION'!$Q$32+'IM CALIBRATION'!$Q$33)*ABS(B1504)*(1/'CCS figures 3b table 1 9a'!C1504+1/'IM CALIBRATION'!$D$5)^0.5</f>
        <v>7662.288989078028</v>
      </c>
      <c r="G1504" t="s">
        <v>33</v>
      </c>
      <c r="H1504" s="56">
        <f>D1504-0.001*'IM CALIBRATION'!$D$4*A1504^0.5</f>
        <v>10.600515896894136</v>
      </c>
      <c r="I1504" s="56">
        <f>H1504^'IM CALIBRATION'!$Q$15*ABS(B1504)*(1/'CCS figures 3b table 1 9a'!C1504+1/'IM CALIBRATION'!$D$5)^0.5</f>
        <v>13.211987743256062</v>
      </c>
    </row>
    <row r="1505" spans="1:9">
      <c r="A1505" s="113">
        <v>9433</v>
      </c>
      <c r="B1505" s="67">
        <v>29</v>
      </c>
      <c r="C1505" s="67">
        <v>276000</v>
      </c>
      <c r="D1505" s="67">
        <v>10.935</v>
      </c>
      <c r="E1505" s="112">
        <f>I1505*'IM CALIBRATION'!$Q$17</f>
        <v>7513.8383452096077</v>
      </c>
      <c r="F1505" s="111">
        <f>(H1505*'IM CALIBRATION'!$Q$32+'IM CALIBRATION'!$Q$33)*ABS(B1505)*(1/'CCS figures 3b table 1 9a'!C1505+1/'IM CALIBRATION'!$D$5)^0.5</f>
        <v>7696.3565165031414</v>
      </c>
      <c r="G1505" t="s">
        <v>33</v>
      </c>
      <c r="H1505" s="56">
        <f>D1505-0.001*'IM CALIBRATION'!$D$4*A1505^0.5</f>
        <v>10.782515896894136</v>
      </c>
      <c r="I1505" s="56">
        <f>H1505^'IM CALIBRATION'!$Q$15*ABS(B1505)*(1/'CCS figures 3b table 1 9a'!C1505+1/'IM CALIBRATION'!$D$5)^0.5</f>
        <v>13.296075863445017</v>
      </c>
    </row>
    <row r="1506" spans="1:9">
      <c r="A1506" s="113">
        <v>9433</v>
      </c>
      <c r="B1506" s="67">
        <v>29</v>
      </c>
      <c r="C1506" s="67">
        <v>276000</v>
      </c>
      <c r="D1506" s="67">
        <v>11.117000000000001</v>
      </c>
      <c r="E1506" s="112">
        <f>I1506*'IM CALIBRATION'!$Q$17</f>
        <v>7560.8574318625651</v>
      </c>
      <c r="F1506" s="111">
        <f>(H1506*'IM CALIBRATION'!$Q$32+'IM CALIBRATION'!$Q$33)*ABS(B1506)*(1/'CCS figures 3b table 1 9a'!C1506+1/'IM CALIBRATION'!$D$5)^0.5</f>
        <v>7730.4240439282548</v>
      </c>
      <c r="G1506" t="s">
        <v>33</v>
      </c>
      <c r="H1506" s="56">
        <f>D1506-0.001*'IM CALIBRATION'!$D$4*A1506^0.5</f>
        <v>10.964515896894136</v>
      </c>
      <c r="I1506" s="56">
        <f>H1506^'IM CALIBRATION'!$Q$15*ABS(B1506)*(1/'CCS figures 3b table 1 9a'!C1506+1/'IM CALIBRATION'!$D$5)^0.5</f>
        <v>13.379278258072816</v>
      </c>
    </row>
    <row r="1507" spans="1:9">
      <c r="A1507" s="113">
        <v>9433</v>
      </c>
      <c r="B1507" s="67">
        <v>29</v>
      </c>
      <c r="C1507" s="67">
        <v>276000</v>
      </c>
      <c r="D1507" s="67">
        <v>11.3</v>
      </c>
      <c r="E1507" s="112">
        <f>I1507*'IM CALIBRATION'!$Q$17</f>
        <v>7607.6437803242952</v>
      </c>
      <c r="F1507" s="111">
        <f>(H1507*'IM CALIBRATION'!$Q$32+'IM CALIBRATION'!$Q$33)*ABS(B1507)*(1/'CCS figures 3b table 1 9a'!C1507+1/'IM CALIBRATION'!$D$5)^0.5</f>
        <v>7764.6787555699893</v>
      </c>
      <c r="G1507" t="s">
        <v>33</v>
      </c>
      <c r="H1507" s="56">
        <f>D1507-0.001*'IM CALIBRATION'!$D$4*A1507^0.5</f>
        <v>11.147515896894136</v>
      </c>
      <c r="I1507" s="56">
        <f>H1507^'IM CALIBRATION'!$Q$15*ABS(B1507)*(1/'CCS figures 3b table 1 9a'!C1507+1/'IM CALIBRATION'!$D$5)^0.5</f>
        <v>13.462068811973584</v>
      </c>
    </row>
    <row r="1508" spans="1:9">
      <c r="A1508" s="113">
        <v>9433</v>
      </c>
      <c r="B1508" s="67">
        <v>29</v>
      </c>
      <c r="C1508" s="67">
        <v>276000</v>
      </c>
      <c r="D1508" s="67">
        <v>11.481999999999999</v>
      </c>
      <c r="E1508" s="112">
        <f>I1508*'IM CALIBRATION'!$Q$17</f>
        <v>7653.6989992265417</v>
      </c>
      <c r="F1508" s="111">
        <f>(H1508*'IM CALIBRATION'!$Q$32+'IM CALIBRATION'!$Q$33)*ABS(B1508)*(1/'CCS figures 3b table 1 9a'!C1508+1/'IM CALIBRATION'!$D$5)^0.5</f>
        <v>7798.7462829951037</v>
      </c>
      <c r="G1508" t="s">
        <v>33</v>
      </c>
      <c r="H1508" s="56">
        <f>D1508-0.001*'IM CALIBRATION'!$D$4*A1508^0.5</f>
        <v>11.329515896894135</v>
      </c>
      <c r="I1508" s="56">
        <f>H1508^'IM CALIBRATION'!$Q$15*ABS(B1508)*(1/'CCS figures 3b table 1 9a'!C1508+1/'IM CALIBRATION'!$D$5)^0.5</f>
        <v>13.543565599141255</v>
      </c>
    </row>
    <row r="1509" spans="1:9">
      <c r="A1509" s="113">
        <v>9433</v>
      </c>
      <c r="B1509" s="67">
        <v>29</v>
      </c>
      <c r="C1509" s="67">
        <v>276000</v>
      </c>
      <c r="D1509" s="67">
        <v>11.664</v>
      </c>
      <c r="E1509" s="112">
        <f>I1509*'IM CALIBRATION'!$Q$17</f>
        <v>7699.2924112206247</v>
      </c>
      <c r="F1509" s="111">
        <f>(H1509*'IM CALIBRATION'!$Q$32+'IM CALIBRATION'!$Q$33)*ABS(B1509)*(1/'CCS figures 3b table 1 9a'!C1509+1/'IM CALIBRATION'!$D$5)^0.5</f>
        <v>7832.8138104202171</v>
      </c>
      <c r="G1509" t="s">
        <v>33</v>
      </c>
      <c r="H1509" s="56">
        <f>D1509-0.001*'IM CALIBRATION'!$D$4*A1509^0.5</f>
        <v>11.511515896894135</v>
      </c>
      <c r="I1509" s="56">
        <f>H1509^'IM CALIBRATION'!$Q$15*ABS(B1509)*(1/'CCS figures 3b table 1 9a'!C1509+1/'IM CALIBRATION'!$D$5)^0.5</f>
        <v>13.624245198155135</v>
      </c>
    </row>
    <row r="1510" spans="1:9">
      <c r="A1510" s="113">
        <v>9433</v>
      </c>
      <c r="B1510" s="67">
        <v>29</v>
      </c>
      <c r="C1510" s="67">
        <v>276000</v>
      </c>
      <c r="D1510" s="67">
        <v>11.846</v>
      </c>
      <c r="E1510" s="112">
        <f>I1510*'IM CALIBRATION'!$Q$17</f>
        <v>7744.4358400363262</v>
      </c>
      <c r="F1510" s="111">
        <f>(H1510*'IM CALIBRATION'!$Q$32+'IM CALIBRATION'!$Q$33)*ABS(B1510)*(1/'CCS figures 3b table 1 9a'!C1510+1/'IM CALIBRATION'!$D$5)^0.5</f>
        <v>7866.8813378453315</v>
      </c>
      <c r="G1510" t="s">
        <v>33</v>
      </c>
      <c r="H1510" s="56">
        <f>D1510-0.001*'IM CALIBRATION'!$D$4*A1510^0.5</f>
        <v>11.693515896894136</v>
      </c>
      <c r="I1510" s="56">
        <f>H1510^'IM CALIBRATION'!$Q$15*ABS(B1510)*(1/'CCS figures 3b table 1 9a'!C1510+1/'IM CALIBRATION'!$D$5)^0.5</f>
        <v>13.704128531638384</v>
      </c>
    </row>
    <row r="1511" spans="1:9">
      <c r="A1511" s="113">
        <v>9433</v>
      </c>
      <c r="B1511" s="67">
        <v>29</v>
      </c>
      <c r="C1511" s="67">
        <v>276000</v>
      </c>
      <c r="D1511" s="67">
        <v>12.028</v>
      </c>
      <c r="E1511" s="112">
        <f>I1511*'IM CALIBRATION'!$Q$17</f>
        <v>7789.1406282079188</v>
      </c>
      <c r="F1511" s="111">
        <f>(H1511*'IM CALIBRATION'!$Q$32+'IM CALIBRATION'!$Q$33)*ABS(B1511)*(1/'CCS figures 3b table 1 9a'!C1511+1/'IM CALIBRATION'!$D$5)^0.5</f>
        <v>7900.948865270444</v>
      </c>
      <c r="G1511" t="s">
        <v>33</v>
      </c>
      <c r="H1511" s="56">
        <f>D1511-0.001*'IM CALIBRATION'!$D$4*A1511^0.5</f>
        <v>11.875515896894136</v>
      </c>
      <c r="I1511" s="56">
        <f>H1511^'IM CALIBRATION'!$Q$15*ABS(B1511)*(1/'CCS figures 3b table 1 9a'!C1511+1/'IM CALIBRATION'!$D$5)^0.5</f>
        <v>13.783235670717</v>
      </c>
    </row>
    <row r="1512" spans="1:9">
      <c r="A1512" s="113">
        <v>9433</v>
      </c>
      <c r="B1512" s="67">
        <v>29</v>
      </c>
      <c r="C1512" s="67">
        <v>276000</v>
      </c>
      <c r="D1512" s="67">
        <v>12.211</v>
      </c>
      <c r="E1512" s="112">
        <f>I1512*'IM CALIBRATION'!$Q$17</f>
        <v>7833.6597820159914</v>
      </c>
      <c r="F1512" s="111">
        <f>(H1512*'IM CALIBRATION'!$Q$32+'IM CALIBRATION'!$Q$33)*ABS(B1512)*(1/'CCS figures 3b table 1 9a'!C1512+1/'IM CALIBRATION'!$D$5)^0.5</f>
        <v>7935.2035769121794</v>
      </c>
      <c r="G1512" t="s">
        <v>33</v>
      </c>
      <c r="H1512" s="56">
        <f>D1512-0.001*'IM CALIBRATION'!$D$4*A1512^0.5</f>
        <v>12.058515896894136</v>
      </c>
      <c r="I1512" s="56">
        <f>H1512^'IM CALIBRATION'!$Q$15*ABS(B1512)*(1/'CCS figures 3b table 1 9a'!C1512+1/'IM CALIBRATION'!$D$5)^0.5</f>
        <v>13.862014321416332</v>
      </c>
    </row>
    <row r="1513" spans="1:9">
      <c r="A1513" s="113">
        <v>9433</v>
      </c>
      <c r="B1513" s="67">
        <v>29</v>
      </c>
      <c r="C1513" s="67">
        <v>276000</v>
      </c>
      <c r="D1513" s="67">
        <v>12.393000000000001</v>
      </c>
      <c r="E1513" s="112">
        <f>I1513*'IM CALIBRATION'!$Q$17</f>
        <v>7877.51725829729</v>
      </c>
      <c r="F1513" s="111">
        <f>(H1513*'IM CALIBRATION'!$Q$32+'IM CALIBRATION'!$Q$33)*ABS(B1513)*(1/'CCS figures 3b table 1 9a'!C1513+1/'IM CALIBRATION'!$D$5)^0.5</f>
        <v>7969.2711043372947</v>
      </c>
      <c r="G1513" t="s">
        <v>33</v>
      </c>
      <c r="H1513" s="56">
        <f>D1513-0.001*'IM CALIBRATION'!$D$4*A1513^0.5</f>
        <v>12.240515896894136</v>
      </c>
      <c r="I1513" s="56">
        <f>H1513^'IM CALIBRATION'!$Q$15*ABS(B1513)*(1/'CCS figures 3b table 1 9a'!C1513+1/'IM CALIBRATION'!$D$5)^0.5</f>
        <v>13.939622103887078</v>
      </c>
    </row>
    <row r="1514" spans="1:9">
      <c r="A1514" s="113">
        <v>9433</v>
      </c>
      <c r="B1514" s="67">
        <v>29</v>
      </c>
      <c r="C1514" s="67">
        <v>276000</v>
      </c>
      <c r="D1514" s="67">
        <v>12.574999999999999</v>
      </c>
      <c r="E1514" s="112">
        <f>I1514*'IM CALIBRATION'!$Q$17</f>
        <v>7920.9675456620344</v>
      </c>
      <c r="F1514" s="111">
        <f>(H1514*'IM CALIBRATION'!$Q$32+'IM CALIBRATION'!$Q$33)*ABS(B1514)*(1/'CCS figures 3b table 1 9a'!C1514+1/'IM CALIBRATION'!$D$5)^0.5</f>
        <v>8003.3386317624081</v>
      </c>
      <c r="G1514" t="s">
        <v>33</v>
      </c>
      <c r="H1514" s="56">
        <f>D1514-0.001*'IM CALIBRATION'!$D$4*A1514^0.5</f>
        <v>12.422515896894135</v>
      </c>
      <c r="I1514" s="56">
        <f>H1514^'IM CALIBRATION'!$Q$15*ABS(B1514)*(1/'CCS figures 3b table 1 9a'!C1514+1/'IM CALIBRATION'!$D$5)^0.5</f>
        <v>14.016509347203732</v>
      </c>
    </row>
    <row r="1515" spans="1:9">
      <c r="A1515" s="113">
        <v>9433</v>
      </c>
      <c r="B1515" s="67">
        <v>29</v>
      </c>
      <c r="C1515" s="67">
        <v>276000</v>
      </c>
      <c r="D1515" s="67">
        <v>12.757</v>
      </c>
      <c r="E1515" s="112">
        <f>I1515*'IM CALIBRATION'!$Q$17</f>
        <v>7964.0203083018023</v>
      </c>
      <c r="F1515" s="111">
        <f>(H1515*'IM CALIBRATION'!$Q$32+'IM CALIBRATION'!$Q$33)*ABS(B1515)*(1/'CCS figures 3b table 1 9a'!C1515+1/'IM CALIBRATION'!$D$5)^0.5</f>
        <v>8037.4061591875197</v>
      </c>
      <c r="G1515" t="s">
        <v>33</v>
      </c>
      <c r="H1515" s="56">
        <f>D1515-0.001*'IM CALIBRATION'!$D$4*A1515^0.5</f>
        <v>12.604515896894135</v>
      </c>
      <c r="I1515" s="56">
        <f>H1515^'IM CALIBRATION'!$Q$15*ABS(B1515)*(1/'CCS figures 3b table 1 9a'!C1515+1/'IM CALIBRATION'!$D$5)^0.5</f>
        <v>14.09269315258919</v>
      </c>
    </row>
    <row r="1516" spans="1:9">
      <c r="A1516" s="113">
        <v>9433</v>
      </c>
      <c r="B1516" s="67">
        <v>29</v>
      </c>
      <c r="C1516" s="67">
        <v>276000</v>
      </c>
      <c r="D1516" s="67">
        <v>12.94</v>
      </c>
      <c r="E1516" s="112">
        <f>I1516*'IM CALIBRATION'!$Q$17</f>
        <v>8006.918210210365</v>
      </c>
      <c r="F1516" s="111">
        <f>(H1516*'IM CALIBRATION'!$Q$32+'IM CALIBRATION'!$Q$33)*ABS(B1516)*(1/'CCS figures 3b table 1 9a'!C1516+1/'IM CALIBRATION'!$D$5)^0.5</f>
        <v>8071.6608708292551</v>
      </c>
      <c r="G1516" t="s">
        <v>33</v>
      </c>
      <c r="H1516" s="56">
        <f>D1516-0.001*'IM CALIBRATION'!$D$4*A1516^0.5</f>
        <v>12.787515896894135</v>
      </c>
      <c r="I1516" s="56">
        <f>H1516^'IM CALIBRATION'!$Q$15*ABS(B1516)*(1/'CCS figures 3b table 1 9a'!C1516+1/'IM CALIBRATION'!$D$5)^0.5</f>
        <v>14.168602924925789</v>
      </c>
    </row>
    <row r="1517" spans="1:9">
      <c r="A1517" s="113">
        <v>9433</v>
      </c>
      <c r="B1517" s="67">
        <v>29</v>
      </c>
      <c r="C1517" s="67">
        <v>276000</v>
      </c>
      <c r="D1517" s="67">
        <v>13.122</v>
      </c>
      <c r="E1517" s="112">
        <f>I1517*'IM CALIBRATION'!$Q$17</f>
        <v>8049.2014149226843</v>
      </c>
      <c r="F1517" s="111">
        <f>(H1517*'IM CALIBRATION'!$Q$32+'IM CALIBRATION'!$Q$33)*ABS(B1517)*(1/'CCS figures 3b table 1 9a'!C1517+1/'IM CALIBRATION'!$D$5)^0.5</f>
        <v>8105.7283982543704</v>
      </c>
      <c r="G1517" t="s">
        <v>33</v>
      </c>
      <c r="H1517" s="56">
        <f>D1517-0.001*'IM CALIBRATION'!$D$4*A1517^0.5</f>
        <v>12.969515896894135</v>
      </c>
      <c r="I1517" s="56">
        <f>H1517^'IM CALIBRATION'!$Q$15*ABS(B1517)*(1/'CCS figures 3b table 1 9a'!C1517+1/'IM CALIBRATION'!$D$5)^0.5</f>
        <v>14.243424962847726</v>
      </c>
    </row>
    <row r="1518" spans="1:9">
      <c r="A1518" s="113">
        <v>9433</v>
      </c>
      <c r="B1518" s="67">
        <v>29</v>
      </c>
      <c r="C1518" s="67">
        <v>276000</v>
      </c>
      <c r="D1518" s="67">
        <v>13.304</v>
      </c>
      <c r="E1518" s="112">
        <f>I1518*'IM CALIBRATION'!$Q$17</f>
        <v>8091.1140178091937</v>
      </c>
      <c r="F1518" s="111">
        <f>(H1518*'IM CALIBRATION'!$Q$32+'IM CALIBRATION'!$Q$33)*ABS(B1518)*(1/'CCS figures 3b table 1 9a'!C1518+1/'IM CALIBRATION'!$D$5)^0.5</f>
        <v>8139.7959256794838</v>
      </c>
      <c r="G1518" t="s">
        <v>33</v>
      </c>
      <c r="H1518" s="56">
        <f>D1518-0.001*'IM CALIBRATION'!$D$4*A1518^0.5</f>
        <v>13.151515896894136</v>
      </c>
      <c r="I1518" s="56">
        <f>H1518^'IM CALIBRATION'!$Q$15*ABS(B1518)*(1/'CCS figures 3b table 1 9a'!C1518+1/'IM CALIBRATION'!$D$5)^0.5</f>
        <v>14.3175912041229</v>
      </c>
    </row>
    <row r="1519" spans="1:9">
      <c r="A1519" s="113">
        <v>9433</v>
      </c>
      <c r="B1519" s="67">
        <v>29</v>
      </c>
      <c r="C1519" s="67">
        <v>276000</v>
      </c>
      <c r="D1519" s="67">
        <v>13.486000000000001</v>
      </c>
      <c r="E1519" s="112">
        <f>I1519*'IM CALIBRATION'!$Q$17</f>
        <v>8132.6643291944083</v>
      </c>
      <c r="F1519" s="111">
        <f>(H1519*'IM CALIBRATION'!$Q$32+'IM CALIBRATION'!$Q$33)*ABS(B1519)*(1/'CCS figures 3b table 1 9a'!C1519+1/'IM CALIBRATION'!$D$5)^0.5</f>
        <v>8173.8634531045982</v>
      </c>
      <c r="G1519" t="s">
        <v>33</v>
      </c>
      <c r="H1519" s="56">
        <f>D1519-0.001*'IM CALIBRATION'!$D$4*A1519^0.5</f>
        <v>13.333515896894136</v>
      </c>
      <c r="I1519" s="56">
        <f>H1519^'IM CALIBRATION'!$Q$15*ABS(B1519)*(1/'CCS figures 3b table 1 9a'!C1519+1/'IM CALIBRATION'!$D$5)^0.5</f>
        <v>14.39111635424538</v>
      </c>
    </row>
    <row r="1520" spans="1:9">
      <c r="A1520" s="113">
        <v>9433</v>
      </c>
      <c r="B1520" s="67">
        <v>29</v>
      </c>
      <c r="C1520" s="67">
        <v>276000</v>
      </c>
      <c r="D1520" s="67">
        <v>13.669</v>
      </c>
      <c r="E1520" s="112">
        <f>I1520*'IM CALIBRATION'!$Q$17</f>
        <v>8174.0857502183235</v>
      </c>
      <c r="F1520" s="111">
        <f>(H1520*'IM CALIBRATION'!$Q$32+'IM CALIBRATION'!$Q$33)*ABS(B1520)*(1/'CCS figures 3b table 1 9a'!C1520+1/'IM CALIBRATION'!$D$5)^0.5</f>
        <v>8208.1181647463327</v>
      </c>
      <c r="G1520" t="s">
        <v>33</v>
      </c>
      <c r="H1520" s="56">
        <f>D1520-0.001*'IM CALIBRATION'!$D$4*A1520^0.5</f>
        <v>13.516515896894136</v>
      </c>
      <c r="I1520" s="56">
        <f>H1520^'IM CALIBRATION'!$Q$15*ABS(B1520)*(1/'CCS figures 3b table 1 9a'!C1520+1/'IM CALIBRATION'!$D$5)^0.5</f>
        <v>14.464413427059942</v>
      </c>
    </row>
    <row r="1521" spans="1:9">
      <c r="A1521" s="113">
        <v>9433</v>
      </c>
      <c r="B1521" s="67">
        <v>29</v>
      </c>
      <c r="C1521" s="67">
        <v>276000</v>
      </c>
      <c r="D1521" s="67">
        <v>13.851000000000001</v>
      </c>
      <c r="E1521" s="112">
        <f>I1521*'IM CALIBRATION'!$Q$17</f>
        <v>8214.9333536415888</v>
      </c>
      <c r="F1521" s="111">
        <f>(H1521*'IM CALIBRATION'!$Q$32+'IM CALIBRATION'!$Q$33)*ABS(B1521)*(1/'CCS figures 3b table 1 9a'!C1521+1/'IM CALIBRATION'!$D$5)^0.5</f>
        <v>8242.1856921714461</v>
      </c>
      <c r="G1521" t="s">
        <v>33</v>
      </c>
      <c r="H1521" s="56">
        <f>D1521-0.001*'IM CALIBRATION'!$D$4*A1521^0.5</f>
        <v>13.698515896894136</v>
      </c>
      <c r="I1521" s="56">
        <f>H1521^'IM CALIBRATION'!$Q$15*ABS(B1521)*(1/'CCS figures 3b table 1 9a'!C1521+1/'IM CALIBRATION'!$D$5)^0.5</f>
        <v>14.536695103748118</v>
      </c>
    </row>
    <row r="1522" spans="1:9">
      <c r="A1522" s="113">
        <v>9433</v>
      </c>
      <c r="B1522" s="67">
        <v>29</v>
      </c>
      <c r="C1522" s="67">
        <v>276000</v>
      </c>
      <c r="D1522" s="67">
        <v>14.032999999999999</v>
      </c>
      <c r="E1522" s="112">
        <f>I1522*'IM CALIBRATION'!$Q$17</f>
        <v>8255.4419130030055</v>
      </c>
      <c r="F1522" s="111">
        <f>(H1522*'IM CALIBRATION'!$Q$32+'IM CALIBRATION'!$Q$33)*ABS(B1522)*(1/'CCS figures 3b table 1 9a'!C1522+1/'IM CALIBRATION'!$D$5)^0.5</f>
        <v>8276.2532195965596</v>
      </c>
      <c r="G1522" t="s">
        <v>33</v>
      </c>
      <c r="H1522" s="56">
        <f>D1522-0.001*'IM CALIBRATION'!$D$4*A1522^0.5</f>
        <v>13.880515896894135</v>
      </c>
      <c r="I1522" s="56">
        <f>H1522^'IM CALIBRATION'!$Q$15*ABS(B1522)*(1/'CCS figures 3b table 1 9a'!C1522+1/'IM CALIBRATION'!$D$5)^0.5</f>
        <v>14.60837682667627</v>
      </c>
    </row>
    <row r="1523" spans="1:9">
      <c r="A1523" s="113">
        <v>9433</v>
      </c>
      <c r="B1523" s="67">
        <v>29</v>
      </c>
      <c r="C1523" s="67">
        <v>276000</v>
      </c>
      <c r="D1523" s="67">
        <v>14.215</v>
      </c>
      <c r="E1523" s="112">
        <f>I1523*'IM CALIBRATION'!$Q$17</f>
        <v>8295.6186332828765</v>
      </c>
      <c r="F1523" s="111">
        <f>(H1523*'IM CALIBRATION'!$Q$32+'IM CALIBRATION'!$Q$33)*ABS(B1523)*(1/'CCS figures 3b table 1 9a'!C1523+1/'IM CALIBRATION'!$D$5)^0.5</f>
        <v>8310.3207470216748</v>
      </c>
      <c r="G1523" t="s">
        <v>33</v>
      </c>
      <c r="H1523" s="56">
        <f>D1523-0.001*'IM CALIBRATION'!$D$4*A1523^0.5</f>
        <v>14.062515896894135</v>
      </c>
      <c r="I1523" s="56">
        <f>H1523^'IM CALIBRATION'!$Q$15*ABS(B1523)*(1/'CCS figures 3b table 1 9a'!C1523+1/'IM CALIBRATION'!$D$5)^0.5</f>
        <v>14.679471345382032</v>
      </c>
    </row>
    <row r="1524" spans="1:9">
      <c r="A1524" s="113">
        <v>9433</v>
      </c>
      <c r="B1524" s="67">
        <v>29</v>
      </c>
      <c r="C1524" s="67">
        <v>276000</v>
      </c>
      <c r="D1524" s="67">
        <v>14.398</v>
      </c>
      <c r="E1524" s="112">
        <f>I1524*'IM CALIBRATION'!$Q$17</f>
        <v>8335.6885567101726</v>
      </c>
      <c r="F1524" s="111">
        <f>(H1524*'IM CALIBRATION'!$Q$32+'IM CALIBRATION'!$Q$33)*ABS(B1524)*(1/'CCS figures 3b table 1 9a'!C1524+1/'IM CALIBRATION'!$D$5)^0.5</f>
        <v>8344.5754586634084</v>
      </c>
      <c r="G1524" t="s">
        <v>33</v>
      </c>
      <c r="H1524" s="56">
        <f>D1524-0.001*'IM CALIBRATION'!$D$4*A1524^0.5</f>
        <v>14.245515896894135</v>
      </c>
      <c r="I1524" s="56">
        <f>H1524^'IM CALIBRATION'!$Q$15*ABS(B1524)*(1/'CCS figures 3b table 1 9a'!C1524+1/'IM CALIBRATION'!$D$5)^0.5</f>
        <v>14.750376882240092</v>
      </c>
    </row>
    <row r="1525" spans="1:9">
      <c r="A1525" s="113">
        <v>9433</v>
      </c>
      <c r="B1525" s="67">
        <v>29</v>
      </c>
      <c r="C1525" s="67">
        <v>276000</v>
      </c>
      <c r="D1525" s="67">
        <v>14.58</v>
      </c>
      <c r="E1525" s="112">
        <f>I1525*'IM CALIBRATION'!$Q$17</f>
        <v>8375.2205190507448</v>
      </c>
      <c r="F1525" s="111">
        <f>(H1525*'IM CALIBRATION'!$Q$32+'IM CALIBRATION'!$Q$33)*ABS(B1525)*(1/'CCS figures 3b table 1 9a'!C1525+1/'IM CALIBRATION'!$D$5)^0.5</f>
        <v>8378.6429860885237</v>
      </c>
      <c r="G1525" t="s">
        <v>33</v>
      </c>
      <c r="H1525" s="56">
        <f>D1525-0.001*'IM CALIBRATION'!$D$4*A1525^0.5</f>
        <v>14.427515896894135</v>
      </c>
      <c r="I1525" s="56">
        <f>H1525^'IM CALIBRATION'!$Q$15*ABS(B1525)*(1/'CCS figures 3b table 1 9a'!C1525+1/'IM CALIBRATION'!$D$5)^0.5</f>
        <v>14.820330472690467</v>
      </c>
    </row>
    <row r="1526" spans="1:9">
      <c r="A1526" s="113">
        <v>9433</v>
      </c>
      <c r="B1526" s="67">
        <v>29</v>
      </c>
      <c r="C1526" s="67">
        <v>276000</v>
      </c>
      <c r="D1526" s="67">
        <v>14.762</v>
      </c>
      <c r="E1526" s="112">
        <f>I1526*'IM CALIBRATION'!$Q$17</f>
        <v>8414.4408726938382</v>
      </c>
      <c r="F1526" s="111">
        <f>(H1526*'IM CALIBRATION'!$Q$32+'IM CALIBRATION'!$Q$33)*ABS(B1526)*(1/'CCS figures 3b table 1 9a'!C1526+1/'IM CALIBRATION'!$D$5)^0.5</f>
        <v>8412.7105135136371</v>
      </c>
      <c r="G1526" t="s">
        <v>33</v>
      </c>
      <c r="H1526" s="56">
        <f>D1526-0.001*'IM CALIBRATION'!$D$4*A1526^0.5</f>
        <v>14.609515896894136</v>
      </c>
      <c r="I1526" s="56">
        <f>H1526^'IM CALIBRATION'!$Q$15*ABS(B1526)*(1/'CCS figures 3b table 1 9a'!C1526+1/'IM CALIBRATION'!$D$5)^0.5</f>
        <v>14.889732657495543</v>
      </c>
    </row>
    <row r="1527" spans="1:9">
      <c r="A1527" s="113">
        <v>9433</v>
      </c>
      <c r="B1527" s="67">
        <v>29</v>
      </c>
      <c r="C1527" s="67">
        <v>276000</v>
      </c>
      <c r="D1527" s="67">
        <v>14.944000000000001</v>
      </c>
      <c r="E1527" s="112">
        <f>I1527*'IM CALIBRATION'!$Q$17</f>
        <v>8453.3559104199812</v>
      </c>
      <c r="F1527" s="111">
        <f>(H1527*'IM CALIBRATION'!$Q$32+'IM CALIBRATION'!$Q$33)*ABS(B1527)*(1/'CCS figures 3b table 1 9a'!C1527+1/'IM CALIBRATION'!$D$5)^0.5</f>
        <v>8446.7780409387506</v>
      </c>
      <c r="G1527" t="s">
        <v>33</v>
      </c>
      <c r="H1527" s="56">
        <f>D1527-0.001*'IM CALIBRATION'!$D$4*A1527^0.5</f>
        <v>14.791515896894136</v>
      </c>
      <c r="I1527" s="56">
        <f>H1527^'IM CALIBRATION'!$Q$15*ABS(B1527)*(1/'CCS figures 3b table 1 9a'!C1527+1/'IM CALIBRATION'!$D$5)^0.5</f>
        <v>14.958594572014304</v>
      </c>
    </row>
    <row r="1528" spans="1:9">
      <c r="A1528" s="113">
        <v>9433</v>
      </c>
      <c r="B1528" s="67">
        <v>29</v>
      </c>
      <c r="C1528" s="67">
        <v>276000</v>
      </c>
      <c r="D1528" s="67">
        <v>15.127000000000001</v>
      </c>
      <c r="E1528" s="112">
        <f>I1528*'IM CALIBRATION'!$Q$17</f>
        <v>8492.1830815500525</v>
      </c>
      <c r="F1528" s="111">
        <f>(H1528*'IM CALIBRATION'!$Q$32+'IM CALIBRATION'!$Q$33)*ABS(B1528)*(1/'CCS figures 3b table 1 9a'!C1528+1/'IM CALIBRATION'!$D$5)^0.5</f>
        <v>8481.032752580486</v>
      </c>
      <c r="G1528" t="s">
        <v>33</v>
      </c>
      <c r="H1528" s="56">
        <f>D1528-0.001*'IM CALIBRATION'!$D$4*A1528^0.5</f>
        <v>14.974515896894136</v>
      </c>
      <c r="I1528" s="56">
        <f>H1528^'IM CALIBRATION'!$Q$15*ABS(B1528)*(1/'CCS figures 3b table 1 9a'!C1528+1/'IM CALIBRATION'!$D$5)^0.5</f>
        <v>15.027301002628096</v>
      </c>
    </row>
    <row r="1529" spans="1:9">
      <c r="A1529" s="113">
        <v>9433</v>
      </c>
      <c r="B1529" s="67">
        <v>29</v>
      </c>
      <c r="C1529" s="67">
        <v>276000</v>
      </c>
      <c r="D1529" s="67">
        <v>15.308999999999999</v>
      </c>
      <c r="E1529" s="112">
        <f>I1529*'IM CALIBRATION'!$Q$17</f>
        <v>8530.5039682882252</v>
      </c>
      <c r="F1529" s="111">
        <f>(H1529*'IM CALIBRATION'!$Q$32+'IM CALIBRATION'!$Q$33)*ABS(B1529)*(1/'CCS figures 3b table 1 9a'!C1529+1/'IM CALIBRATION'!$D$5)^0.5</f>
        <v>8515.1002800055994</v>
      </c>
      <c r="G1529" t="s">
        <v>33</v>
      </c>
      <c r="H1529" s="56">
        <f>D1529-0.001*'IM CALIBRATION'!$D$4*A1529^0.5</f>
        <v>15.156515896894135</v>
      </c>
      <c r="I1529" s="56">
        <f>H1529^'IM CALIBRATION'!$Q$15*ABS(B1529)*(1/'CCS figures 3b table 1 9a'!C1529+1/'IM CALIBRATION'!$D$5)^0.5</f>
        <v>15.095111540174472</v>
      </c>
    </row>
    <row r="1530" spans="1:9">
      <c r="A1530" s="113">
        <v>9433</v>
      </c>
      <c r="B1530" s="67">
        <v>29</v>
      </c>
      <c r="C1530" s="67">
        <v>276000</v>
      </c>
      <c r="D1530" s="67">
        <v>15.491</v>
      </c>
      <c r="E1530" s="112">
        <f>I1530*'IM CALIBRATION'!$Q$17</f>
        <v>8568.5372674890714</v>
      </c>
      <c r="F1530" s="111">
        <f>(H1530*'IM CALIBRATION'!$Q$32+'IM CALIBRATION'!$Q$33)*ABS(B1530)*(1/'CCS figures 3b table 1 9a'!C1530+1/'IM CALIBRATION'!$D$5)^0.5</f>
        <v>8549.1678074307129</v>
      </c>
      <c r="G1530" t="s">
        <v>33</v>
      </c>
      <c r="H1530" s="56">
        <f>D1530-0.001*'IM CALIBRATION'!$D$4*A1530^0.5</f>
        <v>15.338515896894135</v>
      </c>
      <c r="I1530" s="56">
        <f>H1530^'IM CALIBRATION'!$Q$15*ABS(B1530)*(1/'CCS figures 3b table 1 9a'!C1530+1/'IM CALIBRATION'!$D$5)^0.5</f>
        <v>15.162413178601915</v>
      </c>
    </row>
    <row r="1531" spans="1:9">
      <c r="A1531" s="113">
        <v>9433</v>
      </c>
      <c r="B1531" s="67">
        <v>29</v>
      </c>
      <c r="C1531" s="67">
        <v>276000</v>
      </c>
      <c r="D1531" s="67">
        <v>15.673999999999999</v>
      </c>
      <c r="E1531" s="112">
        <f>I1531*'IM CALIBRATION'!$Q$17</f>
        <v>8606.4951670779265</v>
      </c>
      <c r="F1531" s="111">
        <f>(H1531*'IM CALIBRATION'!$Q$32+'IM CALIBRATION'!$Q$33)*ABS(B1531)*(1/'CCS figures 3b table 1 9a'!C1531+1/'IM CALIBRATION'!$D$5)^0.5</f>
        <v>8583.4225190724483</v>
      </c>
      <c r="G1531" t="s">
        <v>33</v>
      </c>
      <c r="H1531" s="56">
        <f>D1531-0.001*'IM CALIBRATION'!$D$4*A1531^0.5</f>
        <v>15.521515896894135</v>
      </c>
      <c r="I1531" s="56">
        <f>H1531^'IM CALIBRATION'!$Q$15*ABS(B1531)*(1/'CCS figures 3b table 1 9a'!C1531+1/'IM CALIBRATION'!$D$5)^0.5</f>
        <v>15.229581394015041</v>
      </c>
    </row>
    <row r="1532" spans="1:9">
      <c r="A1532" s="113">
        <v>9433</v>
      </c>
      <c r="B1532" s="67">
        <v>29</v>
      </c>
      <c r="C1532" s="67">
        <v>276000</v>
      </c>
      <c r="D1532" s="67">
        <v>15.856</v>
      </c>
      <c r="E1532" s="112">
        <f>I1532*'IM CALIBRATION'!$Q$17</f>
        <v>8643.9682135692747</v>
      </c>
      <c r="F1532" s="111">
        <f>(H1532*'IM CALIBRATION'!$Q$32+'IM CALIBRATION'!$Q$33)*ABS(B1532)*(1/'CCS figures 3b table 1 9a'!C1532+1/'IM CALIBRATION'!$D$5)^0.5</f>
        <v>8617.4900464975617</v>
      </c>
      <c r="G1532" t="s">
        <v>33</v>
      </c>
      <c r="H1532" s="56">
        <f>D1532-0.001*'IM CALIBRATION'!$D$4*A1532^0.5</f>
        <v>15.703515896894135</v>
      </c>
      <c r="I1532" s="56">
        <f>H1532^'IM CALIBRATION'!$Q$15*ABS(B1532)*(1/'CCS figures 3b table 1 9a'!C1532+1/'IM CALIBRATION'!$D$5)^0.5</f>
        <v>15.295891640002834</v>
      </c>
    </row>
    <row r="1533" spans="1:9">
      <c r="A1533" s="113">
        <v>9433</v>
      </c>
      <c r="B1533" s="67">
        <v>29</v>
      </c>
      <c r="C1533" s="67">
        <v>276000</v>
      </c>
      <c r="D1533" s="67">
        <v>16.038</v>
      </c>
      <c r="E1533" s="112">
        <f>I1533*'IM CALIBRATION'!$Q$17</f>
        <v>8681.1697962332164</v>
      </c>
      <c r="F1533" s="111">
        <f>(H1533*'IM CALIBRATION'!$Q$32+'IM CALIBRATION'!$Q$33)*ABS(B1533)*(1/'CCS figures 3b table 1 9a'!C1533+1/'IM CALIBRATION'!$D$5)^0.5</f>
        <v>8651.5575739226751</v>
      </c>
      <c r="G1533" t="s">
        <v>33</v>
      </c>
      <c r="H1533" s="56">
        <f>D1533-0.001*'IM CALIBRATION'!$D$4*A1533^0.5</f>
        <v>15.885515896894136</v>
      </c>
      <c r="I1533" s="56">
        <f>H1533^'IM CALIBRATION'!$Q$15*ABS(B1533)*(1/'CCS figures 3b table 1 9a'!C1533+1/'IM CALIBRATION'!$D$5)^0.5</f>
        <v>15.361721518503661</v>
      </c>
    </row>
    <row r="1534" spans="1:9">
      <c r="A1534" s="113">
        <v>9433</v>
      </c>
      <c r="B1534" s="67">
        <v>29</v>
      </c>
      <c r="C1534" s="67">
        <v>276000</v>
      </c>
      <c r="D1534" s="67">
        <v>16.22</v>
      </c>
      <c r="E1534" s="112">
        <f>I1534*'IM CALIBRATION'!$Q$17</f>
        <v>8718.104958338934</v>
      </c>
      <c r="F1534" s="111">
        <f>(H1534*'IM CALIBRATION'!$Q$32+'IM CALIBRATION'!$Q$33)*ABS(B1534)*(1/'CCS figures 3b table 1 9a'!C1534+1/'IM CALIBRATION'!$D$5)^0.5</f>
        <v>8685.6251013477904</v>
      </c>
      <c r="G1534" t="s">
        <v>33</v>
      </c>
      <c r="H1534" s="56">
        <f>D1534-0.001*'IM CALIBRATION'!$D$4*A1534^0.5</f>
        <v>16.067515896894133</v>
      </c>
      <c r="I1534" s="56">
        <f>H1534^'IM CALIBRATION'!$Q$15*ABS(B1534)*(1/'CCS figures 3b table 1 9a'!C1534+1/'IM CALIBRATION'!$D$5)^0.5</f>
        <v>15.427079953809812</v>
      </c>
    </row>
    <row r="1535" spans="1:9">
      <c r="A1535" s="113">
        <v>9433</v>
      </c>
      <c r="B1535" s="67">
        <v>29</v>
      </c>
      <c r="C1535" s="67">
        <v>276000</v>
      </c>
      <c r="D1535" s="67">
        <v>16.402999999999999</v>
      </c>
      <c r="E1535" s="112">
        <f>I1535*'IM CALIBRATION'!$Q$17</f>
        <v>8754.9793834891952</v>
      </c>
      <c r="F1535" s="111">
        <f>(H1535*'IM CALIBRATION'!$Q$32+'IM CALIBRATION'!$Q$33)*ABS(B1535)*(1/'CCS figures 3b table 1 9a'!C1535+1/'IM CALIBRATION'!$D$5)^0.5</f>
        <v>8719.879812989524</v>
      </c>
      <c r="G1535" t="s">
        <v>33</v>
      </c>
      <c r="H1535" s="56">
        <f>D1535-0.001*'IM CALIBRATION'!$D$4*A1535^0.5</f>
        <v>16.250515896894132</v>
      </c>
      <c r="I1535" s="56">
        <f>H1535^'IM CALIBRATION'!$Q$15*ABS(B1535)*(1/'CCS figures 3b table 1 9a'!C1535+1/'IM CALIBRATION'!$D$5)^0.5</f>
        <v>15.492330912333742</v>
      </c>
    </row>
    <row r="1536" spans="1:9">
      <c r="A1536" s="113">
        <v>9433</v>
      </c>
      <c r="B1536" s="67">
        <v>29</v>
      </c>
      <c r="C1536" s="67">
        <v>276000</v>
      </c>
      <c r="D1536" s="67">
        <v>16.585000000000001</v>
      </c>
      <c r="E1536" s="112">
        <f>I1536*'IM CALIBRATION'!$Q$17</f>
        <v>8791.3948440861368</v>
      </c>
      <c r="F1536" s="111">
        <f>(H1536*'IM CALIBRATION'!$Q$32+'IM CALIBRATION'!$Q$33)*ABS(B1536)*(1/'CCS figures 3b table 1 9a'!C1536+1/'IM CALIBRATION'!$D$5)^0.5</f>
        <v>8753.9473404146374</v>
      </c>
      <c r="G1536" t="s">
        <v>33</v>
      </c>
      <c r="H1536" s="56">
        <f>D1536-0.001*'IM CALIBRATION'!$D$4*A1536^0.5</f>
        <v>16.432515896894134</v>
      </c>
      <c r="I1536" s="56">
        <f>H1536^'IM CALIBRATION'!$Q$15*ABS(B1536)*(1/'CCS figures 3b table 1 9a'!C1536+1/'IM CALIBRATION'!$D$5)^0.5</f>
        <v>15.556769712378983</v>
      </c>
    </row>
    <row r="1537" spans="1:9">
      <c r="A1537" s="113">
        <v>9433</v>
      </c>
      <c r="B1537" s="67">
        <v>29</v>
      </c>
      <c r="C1537" s="67">
        <v>276000</v>
      </c>
      <c r="D1537" s="67">
        <v>16.766999999999999</v>
      </c>
      <c r="E1537" s="112">
        <f>I1537*'IM CALIBRATION'!$Q$17</f>
        <v>8827.5581654288235</v>
      </c>
      <c r="F1537" s="111">
        <f>(H1537*'IM CALIBRATION'!$Q$32+'IM CALIBRATION'!$Q$33)*ABS(B1537)*(1/'CCS figures 3b table 1 9a'!C1537+1/'IM CALIBRATION'!$D$5)^0.5</f>
        <v>8788.0148678397509</v>
      </c>
      <c r="G1537" t="s">
        <v>33</v>
      </c>
      <c r="H1537" s="56">
        <f>D1537-0.001*'IM CALIBRATION'!$D$4*A1537^0.5</f>
        <v>16.614515896894133</v>
      </c>
      <c r="I1537" s="56">
        <f>H1537^'IM CALIBRATION'!$Q$15*ABS(B1537)*(1/'CCS figures 3b table 1 9a'!C1537+1/'IM CALIBRATION'!$D$5)^0.5</f>
        <v>15.620762340641082</v>
      </c>
    </row>
    <row r="1538" spans="1:9">
      <c r="A1538" s="113">
        <v>9433</v>
      </c>
      <c r="B1538" s="67">
        <v>29</v>
      </c>
      <c r="C1538" s="67">
        <v>276000</v>
      </c>
      <c r="D1538" s="67">
        <v>16.949000000000002</v>
      </c>
      <c r="E1538" s="112">
        <f>I1538*'IM CALIBRATION'!$Q$17</f>
        <v>8863.4738269295594</v>
      </c>
      <c r="F1538" s="111">
        <f>(H1538*'IM CALIBRATION'!$Q$32+'IM CALIBRATION'!$Q$33)*ABS(B1538)*(1/'CCS figures 3b table 1 9a'!C1538+1/'IM CALIBRATION'!$D$5)^0.5</f>
        <v>8822.0823952648661</v>
      </c>
      <c r="G1538" t="s">
        <v>33</v>
      </c>
      <c r="H1538" s="56">
        <f>D1538-0.001*'IM CALIBRATION'!$D$4*A1538^0.5</f>
        <v>16.796515896894135</v>
      </c>
      <c r="I1538" s="56">
        <f>H1538^'IM CALIBRATION'!$Q$15*ABS(B1538)*(1/'CCS figures 3b table 1 9a'!C1538+1/'IM CALIBRATION'!$D$5)^0.5</f>
        <v>15.684316723642155</v>
      </c>
    </row>
    <row r="1539" spans="1:9">
      <c r="A1539" s="113">
        <v>9433</v>
      </c>
      <c r="B1539" s="67">
        <v>29</v>
      </c>
      <c r="C1539" s="67">
        <v>276000</v>
      </c>
      <c r="D1539" s="67">
        <v>17.132000000000001</v>
      </c>
      <c r="E1539" s="112">
        <f>I1539*'IM CALIBRATION'!$Q$17</f>
        <v>8899.3415186156544</v>
      </c>
      <c r="F1539" s="111">
        <f>(H1539*'IM CALIBRATION'!$Q$32+'IM CALIBRATION'!$Q$33)*ABS(B1539)*(1/'CCS figures 3b table 1 9a'!C1539+1/'IM CALIBRATION'!$D$5)^0.5</f>
        <v>8856.3371069066015</v>
      </c>
      <c r="G1539" t="s">
        <v>33</v>
      </c>
      <c r="H1539" s="56">
        <f>D1539-0.001*'IM CALIBRATION'!$D$4*A1539^0.5</f>
        <v>16.979515896894135</v>
      </c>
      <c r="I1539" s="56">
        <f>H1539^'IM CALIBRATION'!$Q$15*ABS(B1539)*(1/'CCS figures 3b table 1 9a'!C1539+1/'IM CALIBRATION'!$D$5)^0.5</f>
        <v>15.747786221892543</v>
      </c>
    </row>
    <row r="1540" spans="1:9">
      <c r="A1540" s="113">
        <v>9433</v>
      </c>
      <c r="B1540" s="67">
        <v>29</v>
      </c>
      <c r="C1540" s="67">
        <v>276000</v>
      </c>
      <c r="D1540" s="67">
        <v>17.314</v>
      </c>
      <c r="E1540" s="112">
        <f>I1540*'IM CALIBRATION'!$Q$17</f>
        <v>8934.7734930641818</v>
      </c>
      <c r="F1540" s="111">
        <f>(H1540*'IM CALIBRATION'!$Q$32+'IM CALIBRATION'!$Q$33)*ABS(B1540)*(1/'CCS figures 3b table 1 9a'!C1540+1/'IM CALIBRATION'!$D$5)^0.5</f>
        <v>8890.4046343317132</v>
      </c>
      <c r="G1540" t="s">
        <v>33</v>
      </c>
      <c r="H1540" s="56">
        <f>D1540-0.001*'IM CALIBRATION'!$D$4*A1540^0.5</f>
        <v>17.161515896894134</v>
      </c>
      <c r="I1540" s="56">
        <f>H1540^'IM CALIBRATION'!$Q$15*ABS(B1540)*(1/'CCS figures 3b table 1 9a'!C1540+1/'IM CALIBRATION'!$D$5)^0.5</f>
        <v>15.810484698838033</v>
      </c>
    </row>
    <row r="1541" spans="1:9">
      <c r="A1541" s="113">
        <v>9433</v>
      </c>
      <c r="B1541" s="67">
        <v>29</v>
      </c>
      <c r="C1541" s="67">
        <v>276000</v>
      </c>
      <c r="D1541" s="67">
        <v>17.495999999999999</v>
      </c>
      <c r="E1541" s="112">
        <f>I1541*'IM CALIBRATION'!$Q$17</f>
        <v>8969.9705250725328</v>
      </c>
      <c r="F1541" s="111">
        <f>(H1541*'IM CALIBRATION'!$Q$32+'IM CALIBRATION'!$Q$33)*ABS(B1541)*(1/'CCS figures 3b table 1 9a'!C1541+1/'IM CALIBRATION'!$D$5)^0.5</f>
        <v>8924.4721617568266</v>
      </c>
      <c r="G1541" t="s">
        <v>33</v>
      </c>
      <c r="H1541" s="56">
        <f>D1541-0.001*'IM CALIBRATION'!$D$4*A1541^0.5</f>
        <v>17.343515896894132</v>
      </c>
      <c r="I1541" s="56">
        <f>H1541^'IM CALIBRATION'!$Q$15*ABS(B1541)*(1/'CCS figures 3b table 1 9a'!C1541+1/'IM CALIBRATION'!$D$5)^0.5</f>
        <v>15.872767434538554</v>
      </c>
    </row>
    <row r="1542" spans="1:9">
      <c r="A1542" s="113">
        <v>9433</v>
      </c>
      <c r="B1542" s="67">
        <v>29</v>
      </c>
      <c r="C1542" s="67">
        <v>276000</v>
      </c>
      <c r="D1542" s="67">
        <v>17.678000000000001</v>
      </c>
      <c r="E1542" s="112">
        <f>I1542*'IM CALIBRATION'!$Q$17</f>
        <v>9004.9366136629124</v>
      </c>
      <c r="F1542" s="111">
        <f>(H1542*'IM CALIBRATION'!$Q$32+'IM CALIBRATION'!$Q$33)*ABS(B1542)*(1/'CCS figures 3b table 1 9a'!C1542+1/'IM CALIBRATION'!$D$5)^0.5</f>
        <v>8958.5396891819419</v>
      </c>
      <c r="G1542" t="s">
        <v>33</v>
      </c>
      <c r="H1542" s="56">
        <f>D1542-0.001*'IM CALIBRATION'!$D$4*A1542^0.5</f>
        <v>17.525515896894134</v>
      </c>
      <c r="I1542" s="56">
        <f>H1542^'IM CALIBRATION'!$Q$15*ABS(B1542)*(1/'CCS figures 3b table 1 9a'!C1542+1/'IM CALIBRATION'!$D$5)^0.5</f>
        <v>15.934641505444276</v>
      </c>
    </row>
    <row r="1543" spans="1:9">
      <c r="A1543" s="113">
        <v>9433</v>
      </c>
      <c r="B1543" s="67">
        <v>29</v>
      </c>
      <c r="C1543" s="67">
        <v>276000</v>
      </c>
      <c r="D1543" s="67">
        <v>17.861000000000001</v>
      </c>
      <c r="E1543" s="112">
        <f>I1543*'IM CALIBRATION'!$Q$17</f>
        <v>9039.8659027553131</v>
      </c>
      <c r="F1543" s="111">
        <f>(H1543*'IM CALIBRATION'!$Q$32+'IM CALIBRATION'!$Q$33)*ABS(B1543)*(1/'CCS figures 3b table 1 9a'!C1543+1/'IM CALIBRATION'!$D$5)^0.5</f>
        <v>8992.7944008236773</v>
      </c>
      <c r="G1543" t="s">
        <v>33</v>
      </c>
      <c r="H1543" s="56">
        <f>D1543-0.001*'IM CALIBRATION'!$D$4*A1543^0.5</f>
        <v>17.708515896894134</v>
      </c>
      <c r="I1543" s="56">
        <f>H1543^'IM CALIBRATION'!$Q$15*ABS(B1543)*(1/'CCS figures 3b table 1 9a'!C1543+1/'IM CALIBRATION'!$D$5)^0.5</f>
        <v>15.996450457978483</v>
      </c>
    </row>
    <row r="1544" spans="1:9">
      <c r="A1544" s="113">
        <v>9433</v>
      </c>
      <c r="B1544" s="67">
        <v>29</v>
      </c>
      <c r="C1544" s="67">
        <v>276000</v>
      </c>
      <c r="D1544" s="67">
        <v>18.042999999999999</v>
      </c>
      <c r="E1544" s="112">
        <f>I1544*'IM CALIBRATION'!$Q$17</f>
        <v>9074.3804540981691</v>
      </c>
      <c r="F1544" s="111">
        <f>(H1544*'IM CALIBRATION'!$Q$32+'IM CALIBRATION'!$Q$33)*ABS(B1544)*(1/'CCS figures 3b table 1 9a'!C1544+1/'IM CALIBRATION'!$D$5)^0.5</f>
        <v>9026.8619282487907</v>
      </c>
      <c r="G1544" t="s">
        <v>33</v>
      </c>
      <c r="H1544" s="56">
        <f>D1544-0.001*'IM CALIBRATION'!$D$4*A1544^0.5</f>
        <v>17.890515896894133</v>
      </c>
      <c r="I1544" s="56">
        <f>H1544^'IM CALIBRATION'!$Q$15*ABS(B1544)*(1/'CCS figures 3b table 1 9a'!C1544+1/'IM CALIBRATION'!$D$5)^0.5</f>
        <v>16.057525513358129</v>
      </c>
    </row>
    <row r="1545" spans="1:9">
      <c r="A1545" s="113">
        <v>9433</v>
      </c>
      <c r="B1545" s="67">
        <v>29</v>
      </c>
      <c r="C1545" s="67">
        <v>276000</v>
      </c>
      <c r="D1545" s="67">
        <v>18.225000000000001</v>
      </c>
      <c r="E1545" s="112">
        <f>I1545*'IM CALIBRATION'!$Q$17</f>
        <v>9108.6754424756382</v>
      </c>
      <c r="F1545" s="111">
        <f>(H1545*'IM CALIBRATION'!$Q$32+'IM CALIBRATION'!$Q$33)*ABS(B1545)*(1/'CCS figures 3b table 1 9a'!C1545+1/'IM CALIBRATION'!$D$5)^0.5</f>
        <v>9060.9294556739042</v>
      </c>
      <c r="G1545" t="s">
        <v>33</v>
      </c>
      <c r="H1545" s="56">
        <f>D1545-0.001*'IM CALIBRATION'!$D$4*A1545^0.5</f>
        <v>18.072515896894135</v>
      </c>
      <c r="I1545" s="56">
        <f>H1545^'IM CALIBRATION'!$Q$15*ABS(B1545)*(1/'CCS figures 3b table 1 9a'!C1545+1/'IM CALIBRATION'!$D$5)^0.5</f>
        <v>16.118212042167137</v>
      </c>
    </row>
    <row r="1546" spans="1:9">
      <c r="A1546" s="113">
        <v>9433</v>
      </c>
      <c r="B1546" s="67">
        <v>29</v>
      </c>
      <c r="C1546" s="67">
        <v>276000</v>
      </c>
      <c r="D1546" s="67">
        <v>18.407</v>
      </c>
      <c r="E1546" s="112">
        <f>I1546*'IM CALIBRATION'!$Q$17</f>
        <v>9142.7544548457226</v>
      </c>
      <c r="F1546" s="111">
        <f>(H1546*'IM CALIBRATION'!$Q$32+'IM CALIBRATION'!$Q$33)*ABS(B1546)*(1/'CCS figures 3b table 1 9a'!C1546+1/'IM CALIBRATION'!$D$5)^0.5</f>
        <v>9094.9969830990176</v>
      </c>
      <c r="G1546" t="s">
        <v>33</v>
      </c>
      <c r="H1546" s="56">
        <f>D1546-0.001*'IM CALIBRATION'!$D$4*A1546^0.5</f>
        <v>18.254515896894134</v>
      </c>
      <c r="I1546" s="56">
        <f>H1546^'IM CALIBRATION'!$Q$15*ABS(B1546)*(1/'CCS figures 3b table 1 9a'!C1546+1/'IM CALIBRATION'!$D$5)^0.5</f>
        <v>16.178516391689481</v>
      </c>
    </row>
    <row r="1547" spans="1:9">
      <c r="A1547" s="113">
        <v>9433</v>
      </c>
      <c r="B1547" s="67">
        <v>29</v>
      </c>
      <c r="C1547" s="67">
        <v>276000</v>
      </c>
      <c r="D1547" s="67">
        <v>18.59</v>
      </c>
      <c r="E1547" s="112">
        <f>I1547*'IM CALIBRATION'!$Q$17</f>
        <v>9176.8064837030015</v>
      </c>
      <c r="F1547" s="111">
        <f>(H1547*'IM CALIBRATION'!$Q$32+'IM CALIBRATION'!$Q$33)*ABS(B1547)*(1/'CCS figures 3b table 1 9a'!C1547+1/'IM CALIBRATION'!$D$5)^0.5</f>
        <v>9129.251694740753</v>
      </c>
      <c r="G1547" t="s">
        <v>33</v>
      </c>
      <c r="H1547" s="56">
        <f>D1547-0.001*'IM CALIBRATION'!$D$4*A1547^0.5</f>
        <v>18.437515896894134</v>
      </c>
      <c r="I1547" s="56">
        <f>H1547^'IM CALIBRATION'!$Q$15*ABS(B1547)*(1/'CCS figures 3b table 1 9a'!C1547+1/'IM CALIBRATION'!$D$5)^0.5</f>
        <v>16.238772992668828</v>
      </c>
    </row>
    <row r="1548" spans="1:9">
      <c r="A1548" s="113">
        <v>9433</v>
      </c>
      <c r="B1548" s="67">
        <v>29</v>
      </c>
      <c r="C1548" s="67">
        <v>276000</v>
      </c>
      <c r="D1548" s="67">
        <v>18.771999999999998</v>
      </c>
      <c r="E1548" s="112">
        <f>I1548*'IM CALIBRATION'!$Q$17</f>
        <v>9210.4627940437695</v>
      </c>
      <c r="F1548" s="111">
        <f>(H1548*'IM CALIBRATION'!$Q$32+'IM CALIBRATION'!$Q$33)*ABS(B1548)*(1/'CCS figures 3b table 1 9a'!C1548+1/'IM CALIBRATION'!$D$5)^0.5</f>
        <v>9163.3192221658664</v>
      </c>
      <c r="G1548" t="s">
        <v>33</v>
      </c>
      <c r="H1548" s="56">
        <f>D1548-0.001*'IM CALIBRATION'!$D$4*A1548^0.5</f>
        <v>18.619515896894132</v>
      </c>
      <c r="I1548" s="56">
        <f>H1548^'IM CALIBRATION'!$Q$15*ABS(B1548)*(1/'CCS figures 3b table 1 9a'!C1548+1/'IM CALIBRATION'!$D$5)^0.5</f>
        <v>16.298329351884327</v>
      </c>
    </row>
    <row r="1549" spans="1:9">
      <c r="A1549" s="113">
        <v>9433</v>
      </c>
      <c r="B1549" s="67">
        <v>29</v>
      </c>
      <c r="C1549" s="67">
        <v>276000</v>
      </c>
      <c r="D1549" s="67">
        <v>18.954000000000001</v>
      </c>
      <c r="E1549" s="112">
        <f>I1549*'IM CALIBRATION'!$Q$17</f>
        <v>9243.913358439293</v>
      </c>
      <c r="F1549" s="111">
        <f>(H1549*'IM CALIBRATION'!$Q$32+'IM CALIBRATION'!$Q$33)*ABS(B1549)*(1/'CCS figures 3b table 1 9a'!C1549+1/'IM CALIBRATION'!$D$5)^0.5</f>
        <v>9197.3867495909817</v>
      </c>
      <c r="G1549" t="s">
        <v>33</v>
      </c>
      <c r="H1549" s="56">
        <f>D1549-0.001*'IM CALIBRATION'!$D$4*A1549^0.5</f>
        <v>18.801515896894134</v>
      </c>
      <c r="I1549" s="56">
        <f>H1549^'IM CALIBRATION'!$Q$15*ABS(B1549)*(1/'CCS figures 3b table 1 9a'!C1549+1/'IM CALIBRATION'!$D$5)^0.5</f>
        <v>16.357521634369547</v>
      </c>
    </row>
    <row r="1550" spans="1:9">
      <c r="A1550" s="113">
        <v>9433</v>
      </c>
      <c r="B1550" s="67">
        <v>29</v>
      </c>
      <c r="C1550" s="67">
        <v>276000</v>
      </c>
      <c r="D1550" s="67">
        <v>19.135999999999999</v>
      </c>
      <c r="E1550" s="112">
        <f>I1550*'IM CALIBRATION'!$Q$17</f>
        <v>9277.1614081819334</v>
      </c>
      <c r="F1550" s="111">
        <f>(H1550*'IM CALIBRATION'!$Q$32+'IM CALIBRATION'!$Q$33)*ABS(B1550)*(1/'CCS figures 3b table 1 9a'!C1550+1/'IM CALIBRATION'!$D$5)^0.5</f>
        <v>9231.4542770160933</v>
      </c>
      <c r="G1550" t="s">
        <v>33</v>
      </c>
      <c r="H1550" s="56">
        <f>D1550-0.001*'IM CALIBRATION'!$D$4*A1550^0.5</f>
        <v>18.983515896894133</v>
      </c>
      <c r="I1550" s="56">
        <f>H1550^'IM CALIBRATION'!$Q$15*ABS(B1550)*(1/'CCS figures 3b table 1 9a'!C1550+1/'IM CALIBRATION'!$D$5)^0.5</f>
        <v>16.416355558042071</v>
      </c>
    </row>
    <row r="1551" spans="1:9">
      <c r="A1551" s="113">
        <v>9433</v>
      </c>
      <c r="B1551" s="67">
        <v>29</v>
      </c>
      <c r="C1551" s="67">
        <v>276000</v>
      </c>
      <c r="D1551" s="67">
        <v>19.318999999999999</v>
      </c>
      <c r="E1551" s="112">
        <f>I1551*'IM CALIBRATION'!$Q$17</f>
        <v>9310.3911345889519</v>
      </c>
      <c r="F1551" s="111">
        <f>(H1551*'IM CALIBRATION'!$Q$32+'IM CALIBRATION'!$Q$33)*ABS(B1551)*(1/'CCS figures 3b table 1 9a'!C1551+1/'IM CALIBRATION'!$D$5)^0.5</f>
        <v>9265.7089886578287</v>
      </c>
      <c r="G1551" t="s">
        <v>33</v>
      </c>
      <c r="H1551" s="56">
        <f>D1551-0.001*'IM CALIBRATION'!$D$4*A1551^0.5</f>
        <v>19.166515896894133</v>
      </c>
      <c r="I1551" s="56">
        <f>H1551^'IM CALIBRATION'!$Q$15*ABS(B1551)*(1/'CCS figures 3b table 1 9a'!C1551+1/'IM CALIBRATION'!$D$5)^0.5</f>
        <v>16.475157057745736</v>
      </c>
    </row>
    <row r="1552" spans="1:9">
      <c r="A1552" s="113">
        <v>9433</v>
      </c>
      <c r="B1552" s="67">
        <v>29</v>
      </c>
      <c r="C1552" s="67">
        <v>276000</v>
      </c>
      <c r="D1552" s="67">
        <v>19.501000000000001</v>
      </c>
      <c r="E1552" s="112">
        <f>I1552*'IM CALIBRATION'!$Q$17</f>
        <v>9343.2424568978222</v>
      </c>
      <c r="F1552" s="111">
        <f>(H1552*'IM CALIBRATION'!$Q$32+'IM CALIBRATION'!$Q$33)*ABS(B1552)*(1/'CCS figures 3b table 1 9a'!C1552+1/'IM CALIBRATION'!$D$5)^0.5</f>
        <v>9299.776516082944</v>
      </c>
      <c r="G1552" t="s">
        <v>33</v>
      </c>
      <c r="H1552" s="56">
        <f>D1552-0.001*'IM CALIBRATION'!$D$4*A1552^0.5</f>
        <v>19.348515896894135</v>
      </c>
      <c r="I1552" s="56">
        <f>H1552^'IM CALIBRATION'!$Q$15*ABS(B1552)*(1/'CCS figures 3b table 1 9a'!C1552+1/'IM CALIBRATION'!$D$5)^0.5</f>
        <v>16.533288954329819</v>
      </c>
    </row>
    <row r="1553" spans="1:9">
      <c r="A1553" s="113">
        <v>9433</v>
      </c>
      <c r="B1553" s="67">
        <v>29</v>
      </c>
      <c r="C1553" s="67">
        <v>276000</v>
      </c>
      <c r="D1553" s="67">
        <v>19.683</v>
      </c>
      <c r="E1553" s="112">
        <f>I1553*'IM CALIBRATION'!$Q$17</f>
        <v>9375.9004988085617</v>
      </c>
      <c r="F1553" s="111">
        <f>(H1553*'IM CALIBRATION'!$Q$32+'IM CALIBRATION'!$Q$33)*ABS(B1553)*(1/'CCS figures 3b table 1 9a'!C1553+1/'IM CALIBRATION'!$D$5)^0.5</f>
        <v>9333.8440435080574</v>
      </c>
      <c r="G1553" t="s">
        <v>33</v>
      </c>
      <c r="H1553" s="56">
        <f>D1553-0.001*'IM CALIBRATION'!$D$4*A1553^0.5</f>
        <v>19.530515896894133</v>
      </c>
      <c r="I1553" s="56">
        <f>H1553^'IM CALIBRATION'!$Q$15*ABS(B1553)*(1/'CCS figures 3b table 1 9a'!C1553+1/'IM CALIBRATION'!$D$5)^0.5</f>
        <v>16.591078832531498</v>
      </c>
    </row>
    <row r="1554" spans="1:9">
      <c r="A1554" s="113">
        <v>9433</v>
      </c>
      <c r="B1554" s="67">
        <v>29</v>
      </c>
      <c r="C1554" s="67">
        <v>276000</v>
      </c>
      <c r="D1554" s="67">
        <v>19.864999999999998</v>
      </c>
      <c r="E1554" s="112">
        <f>I1554*'IM CALIBRATION'!$Q$17</f>
        <v>9408.368182858756</v>
      </c>
      <c r="F1554" s="111">
        <f>(H1554*'IM CALIBRATION'!$Q$32+'IM CALIBRATION'!$Q$33)*ABS(B1554)*(1/'CCS figures 3b table 1 9a'!C1554+1/'IM CALIBRATION'!$D$5)^0.5</f>
        <v>9367.9115709331691</v>
      </c>
      <c r="G1554" t="s">
        <v>33</v>
      </c>
      <c r="H1554" s="56">
        <f>D1554-0.001*'IM CALIBRATION'!$D$4*A1554^0.5</f>
        <v>19.712515896894132</v>
      </c>
      <c r="I1554" s="56">
        <f>H1554^'IM CALIBRATION'!$Q$15*ABS(B1554)*(1/'CCS figures 3b table 1 9a'!C1554+1/'IM CALIBRATION'!$D$5)^0.5</f>
        <v>16.648531863912851</v>
      </c>
    </row>
    <row r="1555" spans="1:9">
      <c r="A1555" s="113">
        <v>9433</v>
      </c>
      <c r="B1555" s="67">
        <v>29</v>
      </c>
      <c r="C1555" s="67">
        <v>276000</v>
      </c>
      <c r="D1555" s="67">
        <v>20.047999999999998</v>
      </c>
      <c r="E1555" s="112">
        <f>I1555*'IM CALIBRATION'!$Q$17</f>
        <v>9440.8252117251886</v>
      </c>
      <c r="F1555" s="111">
        <f>(H1555*'IM CALIBRATION'!$Q$32+'IM CALIBRATION'!$Q$33)*ABS(B1555)*(1/'CCS figures 3b table 1 9a'!C1555+1/'IM CALIBRATION'!$D$5)^0.5</f>
        <v>9402.1662825749045</v>
      </c>
      <c r="G1555" t="s">
        <v>33</v>
      </c>
      <c r="H1555" s="56">
        <f>D1555-0.001*'IM CALIBRATION'!$D$4*A1555^0.5</f>
        <v>19.895515896894132</v>
      </c>
      <c r="I1555" s="56">
        <f>H1555^'IM CALIBRATION'!$Q$15*ABS(B1555)*(1/'CCS figures 3b table 1 9a'!C1555+1/'IM CALIBRATION'!$D$5)^0.5</f>
        <v>16.705966040465935</v>
      </c>
    </row>
    <row r="1556" spans="1:9">
      <c r="A1556" s="113">
        <v>9433</v>
      </c>
      <c r="B1556" s="67">
        <v>29</v>
      </c>
      <c r="C1556" s="67">
        <v>276000</v>
      </c>
      <c r="D1556" s="67">
        <v>20.23</v>
      </c>
      <c r="E1556" s="112">
        <f>I1556*'IM CALIBRATION'!$Q$17</f>
        <v>9472.9196598514573</v>
      </c>
      <c r="F1556" s="111">
        <f>(H1556*'IM CALIBRATION'!$Q$32+'IM CALIBRATION'!$Q$33)*ABS(B1556)*(1/'CCS figures 3b table 1 9a'!C1556+1/'IM CALIBRATION'!$D$5)^0.5</f>
        <v>9436.2338100000197</v>
      </c>
      <c r="G1556" t="s">
        <v>33</v>
      </c>
      <c r="H1556" s="56">
        <f>D1556-0.001*'IM CALIBRATION'!$D$4*A1556^0.5</f>
        <v>20.077515896894134</v>
      </c>
      <c r="I1556" s="56">
        <f>H1556^'IM CALIBRATION'!$Q$15*ABS(B1556)*(1/'CCS figures 3b table 1 9a'!C1556+1/'IM CALIBRATION'!$D$5)^0.5</f>
        <v>16.762758614045101</v>
      </c>
    </row>
    <row r="1557" spans="1:9">
      <c r="A1557" s="113">
        <v>9433</v>
      </c>
      <c r="B1557" s="67">
        <v>29</v>
      </c>
      <c r="C1557" s="67">
        <v>276000</v>
      </c>
      <c r="D1557" s="67">
        <v>20.411999999999999</v>
      </c>
      <c r="E1557" s="112">
        <f>I1557*'IM CALIBRATION'!$Q$17</f>
        <v>9504.8321175981491</v>
      </c>
      <c r="F1557" s="111">
        <f>(H1557*'IM CALIBRATION'!$Q$32+'IM CALIBRATION'!$Q$33)*ABS(B1557)*(1/'CCS figures 3b table 1 9a'!C1557+1/'IM CALIBRATION'!$D$5)^0.5</f>
        <v>9470.3013374251332</v>
      </c>
      <c r="G1557" t="s">
        <v>33</v>
      </c>
      <c r="H1557" s="56">
        <f>D1557-0.001*'IM CALIBRATION'!$D$4*A1557^0.5</f>
        <v>20.259515896894133</v>
      </c>
      <c r="I1557" s="56">
        <f>H1557^'IM CALIBRATION'!$Q$15*ABS(B1557)*(1/'CCS figures 3b table 1 9a'!C1557+1/'IM CALIBRATION'!$D$5)^0.5</f>
        <v>16.819229147438932</v>
      </c>
    </row>
    <row r="1558" spans="1:9">
      <c r="A1558" s="113">
        <v>9433</v>
      </c>
      <c r="B1558" s="67">
        <v>29</v>
      </c>
      <c r="C1558" s="67">
        <v>276000</v>
      </c>
      <c r="D1558" s="67">
        <v>20.594000000000001</v>
      </c>
      <c r="E1558" s="112">
        <f>I1558*'IM CALIBRATION'!$Q$17</f>
        <v>9536.5652380438769</v>
      </c>
      <c r="F1558" s="111">
        <f>(H1558*'IM CALIBRATION'!$Q$32+'IM CALIBRATION'!$Q$33)*ABS(B1558)*(1/'CCS figures 3b table 1 9a'!C1558+1/'IM CALIBRATION'!$D$5)^0.5</f>
        <v>9504.3688648502466</v>
      </c>
      <c r="G1558" t="s">
        <v>33</v>
      </c>
      <c r="H1558" s="56">
        <f>D1558-0.001*'IM CALIBRATION'!$D$4*A1558^0.5</f>
        <v>20.441515896894135</v>
      </c>
      <c r="I1558" s="56">
        <f>H1558^'IM CALIBRATION'!$Q$15*ABS(B1558)*(1/'CCS figures 3b table 1 9a'!C1558+1/'IM CALIBRATION'!$D$5)^0.5</f>
        <v>16.875382335389698</v>
      </c>
    </row>
    <row r="1559" spans="1:9">
      <c r="A1559" s="113">
        <v>9433</v>
      </c>
      <c r="B1559" s="67">
        <v>29</v>
      </c>
      <c r="C1559" s="67">
        <v>276000</v>
      </c>
      <c r="D1559" s="67">
        <v>20.777000000000001</v>
      </c>
      <c r="E1559" s="112">
        <f>I1559*'IM CALIBRATION'!$Q$17</f>
        <v>9568.2945155161106</v>
      </c>
      <c r="F1559" s="111">
        <f>(H1559*'IM CALIBRATION'!$Q$32+'IM CALIBRATION'!$Q$33)*ABS(B1559)*(1/'CCS figures 3b table 1 9a'!C1559+1/'IM CALIBRATION'!$D$5)^0.5</f>
        <v>9538.623576491982</v>
      </c>
      <c r="G1559" t="s">
        <v>33</v>
      </c>
      <c r="H1559" s="56">
        <f>D1559-0.001*'IM CALIBRATION'!$D$4*A1559^0.5</f>
        <v>20.624515896894135</v>
      </c>
      <c r="I1559" s="56">
        <f>H1559^'IM CALIBRATION'!$Q$15*ABS(B1559)*(1/'CCS figures 3b table 1 9a'!C1559+1/'IM CALIBRATION'!$D$5)^0.5</f>
        <v>16.931528723025529</v>
      </c>
    </row>
    <row r="1560" spans="1:9">
      <c r="A1560" s="113">
        <v>9433</v>
      </c>
      <c r="B1560" s="67">
        <v>29</v>
      </c>
      <c r="C1560" s="67">
        <v>276000</v>
      </c>
      <c r="D1560" s="67">
        <v>20.959</v>
      </c>
      <c r="E1560" s="112">
        <f>I1560*'IM CALIBRATION'!$Q$17</f>
        <v>9599.6757246697889</v>
      </c>
      <c r="F1560" s="111">
        <f>(H1560*'IM CALIBRATION'!$Q$32+'IM CALIBRATION'!$Q$33)*ABS(B1560)*(1/'CCS figures 3b table 1 9a'!C1560+1/'IM CALIBRATION'!$D$5)^0.5</f>
        <v>9572.6911039170955</v>
      </c>
      <c r="G1560" t="s">
        <v>33</v>
      </c>
      <c r="H1560" s="56">
        <f>D1560-0.001*'IM CALIBRATION'!$D$4*A1560^0.5</f>
        <v>20.806515896894133</v>
      </c>
      <c r="I1560" s="56">
        <f>H1560^'IM CALIBRATION'!$Q$15*ABS(B1560)*(1/'CCS figures 3b table 1 9a'!C1560+1/'IM CALIBRATION'!$D$5)^0.5</f>
        <v>16.98705918807206</v>
      </c>
    </row>
    <row r="1561" spans="1:9">
      <c r="A1561" s="113">
        <v>9433</v>
      </c>
      <c r="B1561" s="67">
        <v>29</v>
      </c>
      <c r="C1561" s="67">
        <v>276000</v>
      </c>
      <c r="D1561" s="67">
        <v>21.140999999999998</v>
      </c>
      <c r="E1561" s="112">
        <f>I1561*'IM CALIBRATION'!$Q$17</f>
        <v>9630.8852056716678</v>
      </c>
      <c r="F1561" s="111">
        <f>(H1561*'IM CALIBRATION'!$Q$32+'IM CALIBRATION'!$Q$33)*ABS(B1561)*(1/'CCS figures 3b table 1 9a'!C1561+1/'IM CALIBRATION'!$D$5)^0.5</f>
        <v>9606.7586313422089</v>
      </c>
      <c r="G1561" t="s">
        <v>33</v>
      </c>
      <c r="H1561" s="56">
        <f>D1561-0.001*'IM CALIBRATION'!$D$4*A1561^0.5</f>
        <v>20.988515896894132</v>
      </c>
      <c r="I1561" s="56">
        <f>H1561^'IM CALIBRATION'!$Q$15*ABS(B1561)*(1/'CCS figures 3b table 1 9a'!C1561+1/'IM CALIBRATION'!$D$5)^0.5</f>
        <v>17.042285772408185</v>
      </c>
    </row>
    <row r="1562" spans="1:9">
      <c r="A1562" s="113">
        <v>9433</v>
      </c>
      <c r="B1562" s="67">
        <v>29</v>
      </c>
      <c r="C1562" s="67">
        <v>276000</v>
      </c>
      <c r="D1562" s="67">
        <v>21.323</v>
      </c>
      <c r="E1562" s="112">
        <f>I1562*'IM CALIBRATION'!$Q$17</f>
        <v>9661.9253752742861</v>
      </c>
      <c r="F1562" s="111">
        <f>(H1562*'IM CALIBRATION'!$Q$32+'IM CALIBRATION'!$Q$33)*ABS(B1562)*(1/'CCS figures 3b table 1 9a'!C1562+1/'IM CALIBRATION'!$D$5)^0.5</f>
        <v>9640.8261587673223</v>
      </c>
      <c r="G1562" t="s">
        <v>33</v>
      </c>
      <c r="H1562" s="56">
        <f>D1562-0.001*'IM CALIBRATION'!$D$4*A1562^0.5</f>
        <v>21.170515896894134</v>
      </c>
      <c r="I1562" s="56">
        <f>H1562^'IM CALIBRATION'!$Q$15*ABS(B1562)*(1/'CCS figures 3b table 1 9a'!C1562+1/'IM CALIBRATION'!$D$5)^0.5</f>
        <v>17.097212752586529</v>
      </c>
    </row>
    <row r="1563" spans="1:9">
      <c r="A1563" s="113">
        <v>9433</v>
      </c>
      <c r="B1563" s="67">
        <v>29</v>
      </c>
      <c r="C1563" s="67">
        <v>276000</v>
      </c>
      <c r="D1563" s="67">
        <v>21.506</v>
      </c>
      <c r="E1563" s="112">
        <f>I1563*'IM CALIBRATION'!$Q$17</f>
        <v>9692.967771985961</v>
      </c>
      <c r="F1563" s="111">
        <f>(H1563*'IM CALIBRATION'!$Q$32+'IM CALIBRATION'!$Q$33)*ABS(B1563)*(1/'CCS figures 3b table 1 9a'!C1563+1/'IM CALIBRATION'!$D$5)^0.5</f>
        <v>9675.0808704090578</v>
      </c>
      <c r="G1563" t="s">
        <v>33</v>
      </c>
      <c r="H1563" s="56">
        <f>D1563-0.001*'IM CALIBRATION'!$D$4*A1563^0.5</f>
        <v>21.353515896894134</v>
      </c>
      <c r="I1563" s="56">
        <f>H1563^'IM CALIBRATION'!$Q$15*ABS(B1563)*(1/'CCS figures 3b table 1 9a'!C1563+1/'IM CALIBRATION'!$D$5)^0.5</f>
        <v>17.152143673734802</v>
      </c>
    </row>
    <row r="1564" spans="1:9">
      <c r="A1564" s="113">
        <v>9433</v>
      </c>
      <c r="B1564" s="67">
        <v>29</v>
      </c>
      <c r="C1564" s="67">
        <v>276000</v>
      </c>
      <c r="D1564" s="67">
        <v>21.687999999999999</v>
      </c>
      <c r="E1564" s="112">
        <f>I1564*'IM CALIBRATION'!$Q$17</f>
        <v>9723.6754546333668</v>
      </c>
      <c r="F1564" s="111">
        <f>(H1564*'IM CALIBRATION'!$Q$32+'IM CALIBRATION'!$Q$33)*ABS(B1564)*(1/'CCS figures 3b table 1 9a'!C1564+1/'IM CALIBRATION'!$D$5)^0.5</f>
        <v>9709.148397834173</v>
      </c>
      <c r="G1564" t="s">
        <v>33</v>
      </c>
      <c r="H1564" s="56">
        <f>D1564-0.001*'IM CALIBRATION'!$D$4*A1564^0.5</f>
        <v>21.535515896894132</v>
      </c>
      <c r="I1564" s="56">
        <f>H1564^'IM CALIBRATION'!$Q$15*ABS(B1564)*(1/'CCS figures 3b table 1 9a'!C1564+1/'IM CALIBRATION'!$D$5)^0.5</f>
        <v>17.206482303249079</v>
      </c>
    </row>
    <row r="1565" spans="1:9">
      <c r="A1565" s="113">
        <v>9433</v>
      </c>
      <c r="B1565" s="67">
        <v>29</v>
      </c>
      <c r="C1565" s="67">
        <v>276000</v>
      </c>
      <c r="D1565" s="67">
        <v>21.87</v>
      </c>
      <c r="E1565" s="112">
        <f>I1565*'IM CALIBRATION'!$Q$17</f>
        <v>9754.2207684119148</v>
      </c>
      <c r="F1565" s="111">
        <f>(H1565*'IM CALIBRATION'!$Q$32+'IM CALIBRATION'!$Q$33)*ABS(B1565)*(1/'CCS figures 3b table 1 9a'!C1565+1/'IM CALIBRATION'!$D$5)^0.5</f>
        <v>9743.2159252592865</v>
      </c>
      <c r="G1565" t="s">
        <v>33</v>
      </c>
      <c r="H1565" s="56">
        <f>D1565-0.001*'IM CALIBRATION'!$D$4*A1565^0.5</f>
        <v>21.717515896894135</v>
      </c>
      <c r="I1565" s="56">
        <f>H1565^'IM CALIBRATION'!$Q$15*ABS(B1565)*(1/'CCS figures 3b table 1 9a'!C1565+1/'IM CALIBRATION'!$D$5)^0.5</f>
        <v>17.260533613726263</v>
      </c>
    </row>
    <row r="1566" spans="1:9">
      <c r="A1566" s="113">
        <v>9433</v>
      </c>
      <c r="B1566" s="67">
        <v>29</v>
      </c>
      <c r="C1566" s="67">
        <v>276000</v>
      </c>
      <c r="D1566" s="67">
        <v>22.052</v>
      </c>
      <c r="E1566" s="112">
        <f>I1566*'IM CALIBRATION'!$Q$17</f>
        <v>9784.6059218547871</v>
      </c>
      <c r="F1566" s="111">
        <f>(H1566*'IM CALIBRATION'!$Q$32+'IM CALIBRATION'!$Q$33)*ABS(B1566)*(1/'CCS figures 3b table 1 9a'!C1566+1/'IM CALIBRATION'!$D$5)^0.5</f>
        <v>9777.2834526843999</v>
      </c>
      <c r="G1566" t="s">
        <v>33</v>
      </c>
      <c r="H1566" s="56">
        <f>D1566-0.001*'IM CALIBRATION'!$D$4*A1566^0.5</f>
        <v>21.899515896894133</v>
      </c>
      <c r="I1566" s="56">
        <f>H1566^'IM CALIBRATION'!$Q$15*ABS(B1566)*(1/'CCS figures 3b table 1 9a'!C1566+1/'IM CALIBRATION'!$D$5)^0.5</f>
        <v>17.314301513265441</v>
      </c>
    </row>
    <row r="1567" spans="1:9">
      <c r="A1567" s="113">
        <v>9433</v>
      </c>
      <c r="B1567" s="67">
        <v>29</v>
      </c>
      <c r="C1567" s="67">
        <v>276000</v>
      </c>
      <c r="D1567" s="67">
        <v>22.234999999999999</v>
      </c>
      <c r="E1567" s="112">
        <f>I1567*'IM CALIBRATION'!$Q$17</f>
        <v>9814.998726131309</v>
      </c>
      <c r="F1567" s="111">
        <f>(H1567*'IM CALIBRATION'!$Q$32+'IM CALIBRATION'!$Q$33)*ABS(B1567)*(1/'CCS figures 3b table 1 9a'!C1567+1/'IM CALIBRATION'!$D$5)^0.5</f>
        <v>9811.5381643261335</v>
      </c>
      <c r="G1567" t="s">
        <v>33</v>
      </c>
      <c r="H1567" s="56">
        <f>D1567-0.001*'IM CALIBRATION'!$D$4*A1567^0.5</f>
        <v>22.082515896894133</v>
      </c>
      <c r="I1567" s="56">
        <f>H1567^'IM CALIBRATION'!$Q$15*ABS(B1567)*(1/'CCS figures 3b table 1 9a'!C1567+1/'IM CALIBRATION'!$D$5)^0.5</f>
        <v>17.368082951299851</v>
      </c>
    </row>
    <row r="1568" spans="1:9">
      <c r="A1568" s="113">
        <v>9433</v>
      </c>
      <c r="B1568" s="67">
        <v>29</v>
      </c>
      <c r="C1568" s="67">
        <v>276000</v>
      </c>
      <c r="D1568" s="67">
        <v>22.417000000000002</v>
      </c>
      <c r="E1568" s="112">
        <f>I1568*'IM CALIBRATION'!$Q$17</f>
        <v>9845.0691427790007</v>
      </c>
      <c r="F1568" s="111">
        <f>(H1568*'IM CALIBRATION'!$Q$32+'IM CALIBRATION'!$Q$33)*ABS(B1568)*(1/'CCS figures 3b table 1 9a'!C1568+1/'IM CALIBRATION'!$D$5)^0.5</f>
        <v>9845.6056917512487</v>
      </c>
      <c r="G1568" t="s">
        <v>33</v>
      </c>
      <c r="H1568" s="56">
        <f>D1568-0.001*'IM CALIBRATION'!$D$4*A1568^0.5</f>
        <v>22.264515896894135</v>
      </c>
      <c r="I1568" s="56">
        <f>H1568^'IM CALIBRATION'!$Q$15*ABS(B1568)*(1/'CCS figures 3b table 1 9a'!C1568+1/'IM CALIBRATION'!$D$5)^0.5</f>
        <v>17.421293909883758</v>
      </c>
    </row>
    <row r="1569" spans="1:9">
      <c r="A1569" s="113">
        <v>9433</v>
      </c>
      <c r="B1569" s="67">
        <v>29</v>
      </c>
      <c r="C1569" s="67">
        <v>276000</v>
      </c>
      <c r="D1569" s="67">
        <v>22.599</v>
      </c>
      <c r="E1569" s="112">
        <f>I1569*'IM CALIBRATION'!$Q$17</f>
        <v>9874.9857530236768</v>
      </c>
      <c r="F1569" s="111">
        <f>(H1569*'IM CALIBRATION'!$Q$32+'IM CALIBRATION'!$Q$33)*ABS(B1569)*(1/'CCS figures 3b table 1 9a'!C1569+1/'IM CALIBRATION'!$D$5)^0.5</f>
        <v>9879.6732191763622</v>
      </c>
      <c r="G1569" t="s">
        <v>33</v>
      </c>
      <c r="H1569" s="56">
        <f>D1569-0.001*'IM CALIBRATION'!$D$4*A1569^0.5</f>
        <v>22.446515896894134</v>
      </c>
      <c r="I1569" s="56">
        <f>H1569^'IM CALIBRATION'!$Q$15*ABS(B1569)*(1/'CCS figures 3b table 1 9a'!C1569+1/'IM CALIBRATION'!$D$5)^0.5</f>
        <v>17.474232701100092</v>
      </c>
    </row>
    <row r="1570" spans="1:9">
      <c r="A1570" s="113">
        <v>9433</v>
      </c>
      <c r="B1570" s="67">
        <v>29</v>
      </c>
      <c r="C1570" s="67">
        <v>276000</v>
      </c>
      <c r="D1570" s="67">
        <v>22.780999999999999</v>
      </c>
      <c r="E1570" s="112">
        <f>I1570*'IM CALIBRATION'!$Q$17</f>
        <v>9904.7505811574338</v>
      </c>
      <c r="F1570" s="111">
        <f>(H1570*'IM CALIBRATION'!$Q$32+'IM CALIBRATION'!$Q$33)*ABS(B1570)*(1/'CCS figures 3b table 1 9a'!C1570+1/'IM CALIBRATION'!$D$5)^0.5</f>
        <v>9913.7407466014756</v>
      </c>
      <c r="G1570" t="s">
        <v>33</v>
      </c>
      <c r="H1570" s="56">
        <f>D1570-0.001*'IM CALIBRATION'!$D$4*A1570^0.5</f>
        <v>22.628515896894132</v>
      </c>
      <c r="I1570" s="56">
        <f>H1570^'IM CALIBRATION'!$Q$15*ABS(B1570)*(1/'CCS figures 3b table 1 9a'!C1570+1/'IM CALIBRATION'!$D$5)^0.5</f>
        <v>17.526902907025022</v>
      </c>
    </row>
    <row r="1571" spans="1:9">
      <c r="A1571" s="113">
        <v>9433</v>
      </c>
      <c r="B1571" s="67">
        <v>29</v>
      </c>
      <c r="C1571" s="67">
        <v>276000</v>
      </c>
      <c r="D1571" s="67">
        <v>22.963000000000001</v>
      </c>
      <c r="E1571" s="112">
        <f>I1571*'IM CALIBRATION'!$Q$17</f>
        <v>9934.3656088028583</v>
      </c>
      <c r="F1571" s="111">
        <f>(H1571*'IM CALIBRATION'!$Q$32+'IM CALIBRATION'!$Q$33)*ABS(B1571)*(1/'CCS figures 3b table 1 9a'!C1571+1/'IM CALIBRATION'!$D$5)^0.5</f>
        <v>9947.8082740265891</v>
      </c>
      <c r="G1571" t="s">
        <v>33</v>
      </c>
      <c r="H1571" s="56">
        <f>D1571-0.001*'IM CALIBRATION'!$D$4*A1571^0.5</f>
        <v>22.810515896894135</v>
      </c>
      <c r="I1571" s="56">
        <f>H1571^'IM CALIBRATION'!$Q$15*ABS(B1571)*(1/'CCS figures 3b table 1 9a'!C1571+1/'IM CALIBRATION'!$D$5)^0.5</f>
        <v>17.579308034229101</v>
      </c>
    </row>
    <row r="1572" spans="1:9">
      <c r="A1572" s="113">
        <v>9433</v>
      </c>
      <c r="B1572" s="67">
        <v>29</v>
      </c>
      <c r="C1572" s="67">
        <v>276000</v>
      </c>
      <c r="D1572" s="67">
        <v>23.146000000000001</v>
      </c>
      <c r="E1572" s="112">
        <f>I1572*'IM CALIBRATION'!$Q$17</f>
        <v>9963.994278742859</v>
      </c>
      <c r="F1572" s="111">
        <f>(H1572*'IM CALIBRATION'!$Q$32+'IM CALIBRATION'!$Q$33)*ABS(B1572)*(1/'CCS figures 3b table 1 9a'!C1572+1/'IM CALIBRATION'!$D$5)^0.5</f>
        <v>9982.0629856683245</v>
      </c>
      <c r="G1572" t="s">
        <v>33</v>
      </c>
      <c r="H1572" s="56">
        <f>D1572-0.001*'IM CALIBRATION'!$D$4*A1572^0.5</f>
        <v>22.993515896894134</v>
      </c>
      <c r="I1572" s="56">
        <f>H1572^'IM CALIBRATION'!$Q$15*ABS(B1572)*(1/'CCS figures 3b table 1 9a'!C1572+1/'IM CALIBRATION'!$D$5)^0.5</f>
        <v>17.631737302088766</v>
      </c>
    </row>
    <row r="1573" spans="1:9">
      <c r="A1573" s="113">
        <v>9433</v>
      </c>
      <c r="B1573" s="67">
        <v>29</v>
      </c>
      <c r="C1573" s="67">
        <v>276000</v>
      </c>
      <c r="D1573" s="67">
        <v>23.327999999999999</v>
      </c>
      <c r="E1573" s="112">
        <f>I1573*'IM CALIBRATION'!$Q$17</f>
        <v>9993.314688911234</v>
      </c>
      <c r="F1573" s="111">
        <f>(H1573*'IM CALIBRATION'!$Q$32+'IM CALIBRATION'!$Q$33)*ABS(B1573)*(1/'CCS figures 3b table 1 9a'!C1573+1/'IM CALIBRATION'!$D$5)^0.5</f>
        <v>10016.130513093438</v>
      </c>
      <c r="G1573" t="s">
        <v>33</v>
      </c>
      <c r="H1573" s="56">
        <f>D1573-0.001*'IM CALIBRATION'!$D$4*A1573^0.5</f>
        <v>23.175515896894133</v>
      </c>
      <c r="I1573" s="56">
        <f>H1573^'IM CALIBRATION'!$Q$15*ABS(B1573)*(1/'CCS figures 3b table 1 9a'!C1573+1/'IM CALIBRATION'!$D$5)^0.5</f>
        <v>17.683621090378487</v>
      </c>
    </row>
    <row r="1574" spans="1:9">
      <c r="A1574" s="113">
        <v>9433</v>
      </c>
      <c r="B1574" s="67">
        <v>29</v>
      </c>
      <c r="C1574" s="67">
        <v>276000</v>
      </c>
      <c r="D1574" s="67">
        <v>23.51</v>
      </c>
      <c r="E1574" s="112">
        <f>I1574*'IM CALIBRATION'!$Q$17</f>
        <v>10022.491009656065</v>
      </c>
      <c r="F1574" s="111">
        <f>(H1574*'IM CALIBRATION'!$Q$32+'IM CALIBRATION'!$Q$33)*ABS(B1574)*(1/'CCS figures 3b table 1 9a'!C1574+1/'IM CALIBRATION'!$D$5)^0.5</f>
        <v>10050.198040518551</v>
      </c>
      <c r="G1574" t="s">
        <v>33</v>
      </c>
      <c r="H1574" s="56">
        <f>D1574-0.001*'IM CALIBRATION'!$D$4*A1574^0.5</f>
        <v>23.357515896894135</v>
      </c>
      <c r="I1574" s="56">
        <f>H1574^'IM CALIBRATION'!$Q$15*ABS(B1574)*(1/'CCS figures 3b table 1 9a'!C1574+1/'IM CALIBRATION'!$D$5)^0.5</f>
        <v>17.735249905934094</v>
      </c>
    </row>
    <row r="1575" spans="1:9">
      <c r="A1575" s="113">
        <v>9433</v>
      </c>
      <c r="B1575" s="67">
        <v>29</v>
      </c>
      <c r="C1575" s="67">
        <v>276000</v>
      </c>
      <c r="D1575" s="67">
        <v>23.692</v>
      </c>
      <c r="E1575" s="112">
        <f>I1575*'IM CALIBRATION'!$Q$17</f>
        <v>10051.525063594569</v>
      </c>
      <c r="F1575" s="111">
        <f>(H1575*'IM CALIBRATION'!$Q$32+'IM CALIBRATION'!$Q$33)*ABS(B1575)*(1/'CCS figures 3b table 1 9a'!C1575+1/'IM CALIBRATION'!$D$5)^0.5</f>
        <v>10084.265567943665</v>
      </c>
      <c r="G1575" t="s">
        <v>33</v>
      </c>
      <c r="H1575" s="56">
        <f>D1575-0.001*'IM CALIBRATION'!$D$4*A1575^0.5</f>
        <v>23.539515896894134</v>
      </c>
      <c r="I1575" s="56">
        <f>H1575^'IM CALIBRATION'!$Q$15*ABS(B1575)*(1/'CCS figures 3b table 1 9a'!C1575+1/'IM CALIBRATION'!$D$5)^0.5</f>
        <v>17.786626973958963</v>
      </c>
    </row>
    <row r="1576" spans="1:9">
      <c r="A1576" s="113">
        <v>9433</v>
      </c>
      <c r="B1576" s="67">
        <v>29</v>
      </c>
      <c r="C1576" s="67">
        <v>276000</v>
      </c>
      <c r="D1576" s="67">
        <v>23.875</v>
      </c>
      <c r="E1576" s="112">
        <f>I1576*'IM CALIBRATION'!$Q$17</f>
        <v>10080.577007493079</v>
      </c>
      <c r="F1576" s="111">
        <f>(H1576*'IM CALIBRATION'!$Q$32+'IM CALIBRATION'!$Q$33)*ABS(B1576)*(1/'CCS figures 3b table 1 9a'!C1576+1/'IM CALIBRATION'!$D$5)^0.5</f>
        <v>10118.5202795854</v>
      </c>
      <c r="G1576" t="s">
        <v>33</v>
      </c>
      <c r="H1576" s="56">
        <f>D1576-0.001*'IM CALIBRATION'!$D$4*A1576^0.5</f>
        <v>23.722515896894134</v>
      </c>
      <c r="I1576" s="56">
        <f>H1576^'IM CALIBRATION'!$Q$15*ABS(B1576)*(1/'CCS figures 3b table 1 9a'!C1576+1/'IM CALIBRATION'!$D$5)^0.5</f>
        <v>17.83803569907499</v>
      </c>
    </row>
    <row r="1577" spans="1:9">
      <c r="A1577" s="113">
        <v>9433</v>
      </c>
      <c r="B1577" s="67">
        <v>29</v>
      </c>
      <c r="C1577" s="67">
        <v>276000</v>
      </c>
      <c r="D1577" s="67">
        <v>24.056999999999999</v>
      </c>
      <c r="E1577" s="112">
        <f>I1577*'IM CALIBRATION'!$Q$17</f>
        <v>10109.331091463804</v>
      </c>
      <c r="F1577" s="111">
        <f>(H1577*'IM CALIBRATION'!$Q$32+'IM CALIBRATION'!$Q$33)*ABS(B1577)*(1/'CCS figures 3b table 1 9a'!C1577+1/'IM CALIBRATION'!$D$5)^0.5</f>
        <v>10152.587807010515</v>
      </c>
      <c r="G1577" t="s">
        <v>33</v>
      </c>
      <c r="H1577" s="56">
        <f>D1577-0.001*'IM CALIBRATION'!$D$4*A1577^0.5</f>
        <v>23.904515896894132</v>
      </c>
      <c r="I1577" s="56">
        <f>H1577^'IM CALIBRATION'!$Q$15*ABS(B1577)*(1/'CCS figures 3b table 1 9a'!C1577+1/'IM CALIBRATION'!$D$5)^0.5</f>
        <v>17.88891734761383</v>
      </c>
    </row>
    <row r="1578" spans="1:9">
      <c r="A1578" s="113">
        <v>9433</v>
      </c>
      <c r="B1578" s="67">
        <v>29</v>
      </c>
      <c r="C1578" s="67">
        <v>276000</v>
      </c>
      <c r="D1578" s="67">
        <v>24.239000000000001</v>
      </c>
      <c r="E1578" s="112">
        <f>I1578*'IM CALIBRATION'!$Q$17</f>
        <v>10137.948168262359</v>
      </c>
      <c r="F1578" s="111">
        <f>(H1578*'IM CALIBRATION'!$Q$32+'IM CALIBRATION'!$Q$33)*ABS(B1578)*(1/'CCS figures 3b table 1 9a'!C1578+1/'IM CALIBRATION'!$D$5)^0.5</f>
        <v>10186.655334435627</v>
      </c>
      <c r="G1578" t="s">
        <v>33</v>
      </c>
      <c r="H1578" s="56">
        <f>D1578-0.001*'IM CALIBRATION'!$D$4*A1578^0.5</f>
        <v>24.086515896894134</v>
      </c>
      <c r="I1578" s="56">
        <f>H1578^'IM CALIBRATION'!$Q$15*ABS(B1578)*(1/'CCS figures 3b table 1 9a'!C1578+1/'IM CALIBRATION'!$D$5)^0.5</f>
        <v>17.93955655578181</v>
      </c>
    </row>
    <row r="1579" spans="1:9">
      <c r="A1579" s="113">
        <v>9433</v>
      </c>
      <c r="B1579" s="67">
        <v>29</v>
      </c>
      <c r="C1579" s="67">
        <v>276000</v>
      </c>
      <c r="D1579" s="67">
        <v>24.420999999999999</v>
      </c>
      <c r="E1579" s="112">
        <f>I1579*'IM CALIBRATION'!$Q$17</f>
        <v>10166.429918591481</v>
      </c>
      <c r="F1579" s="111">
        <f>(H1579*'IM CALIBRATION'!$Q$32+'IM CALIBRATION'!$Q$33)*ABS(B1579)*(1/'CCS figures 3b table 1 9a'!C1579+1/'IM CALIBRATION'!$D$5)^0.5</f>
        <v>10220.722861860741</v>
      </c>
      <c r="G1579" t="s">
        <v>33</v>
      </c>
      <c r="H1579" s="56">
        <f>D1579-0.001*'IM CALIBRATION'!$D$4*A1579^0.5</f>
        <v>24.268515896894133</v>
      </c>
      <c r="I1579" s="56">
        <f>H1579^'IM CALIBRATION'!$Q$15*ABS(B1579)*(1/'CCS figures 3b table 1 9a'!C1579+1/'IM CALIBRATION'!$D$5)^0.5</f>
        <v>17.989956297658228</v>
      </c>
    </row>
    <row r="1580" spans="1:9">
      <c r="A1580" s="113">
        <v>9433</v>
      </c>
      <c r="B1580" s="67">
        <v>29</v>
      </c>
      <c r="C1580" s="67">
        <v>276000</v>
      </c>
      <c r="D1580" s="67">
        <v>24.603999999999999</v>
      </c>
      <c r="E1580" s="112">
        <f>I1580*'IM CALIBRATION'!$Q$17</f>
        <v>10194.9333824806</v>
      </c>
      <c r="F1580" s="111">
        <f>(H1580*'IM CALIBRATION'!$Q$32+'IM CALIBRATION'!$Q$33)*ABS(B1580)*(1/'CCS figures 3b table 1 9a'!C1580+1/'IM CALIBRATION'!$D$5)^0.5</f>
        <v>10254.977573502476</v>
      </c>
      <c r="G1580" t="s">
        <v>33</v>
      </c>
      <c r="H1580" s="56">
        <f>D1580-0.001*'IM CALIBRATION'!$D$4*A1580^0.5</f>
        <v>24.451515896894133</v>
      </c>
      <c r="I1580" s="56">
        <f>H1580^'IM CALIBRATION'!$Q$15*ABS(B1580)*(1/'CCS figures 3b table 1 9a'!C1580+1/'IM CALIBRATION'!$D$5)^0.5</f>
        <v>18.040394462658455</v>
      </c>
    </row>
    <row r="1581" spans="1:9">
      <c r="A1581" s="113">
        <v>9433</v>
      </c>
      <c r="B1581" s="67">
        <v>29</v>
      </c>
      <c r="C1581" s="67">
        <v>276000</v>
      </c>
      <c r="D1581" s="67">
        <v>24.786000000000001</v>
      </c>
      <c r="E1581" s="112">
        <f>I1581*'IM CALIBRATION'!$Q$17</f>
        <v>10223.14866949701</v>
      </c>
      <c r="F1581" s="111">
        <f>(H1581*'IM CALIBRATION'!$Q$32+'IM CALIBRATION'!$Q$33)*ABS(B1581)*(1/'CCS figures 3b table 1 9a'!C1581+1/'IM CALIBRATION'!$D$5)^0.5</f>
        <v>10289.045100927591</v>
      </c>
      <c r="G1581" t="s">
        <v>33</v>
      </c>
      <c r="H1581" s="56">
        <f>D1581-0.001*'IM CALIBRATION'!$D$4*A1581^0.5</f>
        <v>24.633515896894135</v>
      </c>
      <c r="I1581" s="56">
        <f>H1581^'IM CALIBRATION'!$Q$15*ABS(B1581)*(1/'CCS figures 3b table 1 9a'!C1581+1/'IM CALIBRATION'!$D$5)^0.5</f>
        <v>18.090322685684203</v>
      </c>
    </row>
    <row r="1582" spans="1:9">
      <c r="A1582" s="113">
        <v>9433</v>
      </c>
      <c r="B1582" s="67">
        <v>29</v>
      </c>
      <c r="C1582" s="67">
        <v>276000</v>
      </c>
      <c r="D1582" s="67">
        <v>24.968</v>
      </c>
      <c r="E1582" s="112">
        <f>I1582*'IM CALIBRATION'!$Q$17</f>
        <v>10251.23348607041</v>
      </c>
      <c r="F1582" s="111">
        <f>(H1582*'IM CALIBRATION'!$Q$32+'IM CALIBRATION'!$Q$33)*ABS(B1582)*(1/'CCS figures 3b table 1 9a'!C1582+1/'IM CALIBRATION'!$D$5)^0.5</f>
        <v>10323.112628352705</v>
      </c>
      <c r="G1582" t="s">
        <v>33</v>
      </c>
      <c r="H1582" s="56">
        <f>D1582-0.001*'IM CALIBRATION'!$D$4*A1582^0.5</f>
        <v>24.815515896894134</v>
      </c>
      <c r="I1582" s="56">
        <f>H1582^'IM CALIBRATION'!$Q$15*ABS(B1582)*(1/'CCS figures 3b table 1 9a'!C1582+1/'IM CALIBRATION'!$D$5)^0.5</f>
        <v>18.140020035376182</v>
      </c>
    </row>
    <row r="1583" spans="1:9">
      <c r="A1583" s="113">
        <v>9433</v>
      </c>
      <c r="B1583" s="67">
        <v>29</v>
      </c>
      <c r="C1583" s="67">
        <v>276000</v>
      </c>
      <c r="D1583" s="67">
        <v>25.15</v>
      </c>
      <c r="E1583" s="112">
        <f>I1583*'IM CALIBRATION'!$Q$17</f>
        <v>10279.189385804169</v>
      </c>
      <c r="F1583" s="111">
        <f>(H1583*'IM CALIBRATION'!$Q$32+'IM CALIBRATION'!$Q$33)*ABS(B1583)*(1/'CCS figures 3b table 1 9a'!C1583+1/'IM CALIBRATION'!$D$5)^0.5</f>
        <v>10357.180155777816</v>
      </c>
      <c r="G1583" t="s">
        <v>33</v>
      </c>
      <c r="H1583" s="56">
        <f>D1583-0.001*'IM CALIBRATION'!$D$4*A1583^0.5</f>
        <v>24.997515896894132</v>
      </c>
      <c r="I1583" s="56">
        <f>H1583^'IM CALIBRATION'!$Q$15*ABS(B1583)*(1/'CCS figures 3b table 1 9a'!C1583+1/'IM CALIBRATION'!$D$5)^0.5</f>
        <v>18.189489260905621</v>
      </c>
    </row>
    <row r="1584" spans="1:9">
      <c r="A1584" s="113">
        <v>9433</v>
      </c>
      <c r="B1584" s="67">
        <v>29</v>
      </c>
      <c r="C1584" s="67">
        <v>276000</v>
      </c>
      <c r="D1584" s="67">
        <v>25.332999999999998</v>
      </c>
      <c r="E1584" s="112">
        <f>I1584*'IM CALIBRATION'!$Q$17</f>
        <v>10307.17044740448</v>
      </c>
      <c r="F1584" s="111">
        <f>(H1584*'IM CALIBRATION'!$Q$32+'IM CALIBRATION'!$Q$33)*ABS(B1584)*(1/'CCS figures 3b table 1 9a'!C1584+1/'IM CALIBRATION'!$D$5)^0.5</f>
        <v>10391.434867419552</v>
      </c>
      <c r="G1584" t="s">
        <v>33</v>
      </c>
      <c r="H1584" s="56">
        <f>D1584-0.001*'IM CALIBRATION'!$D$4*A1584^0.5</f>
        <v>25.180515896894132</v>
      </c>
      <c r="I1584" s="56">
        <f>H1584^'IM CALIBRATION'!$Q$15*ABS(B1584)*(1/'CCS figures 3b table 1 9a'!C1584+1/'IM CALIBRATION'!$D$5)^0.5</f>
        <v>18.239003011492848</v>
      </c>
    </row>
    <row r="1585" spans="1:9">
      <c r="A1585" s="113">
        <v>9433</v>
      </c>
      <c r="B1585" s="67">
        <v>29</v>
      </c>
      <c r="C1585" s="67">
        <v>276000</v>
      </c>
      <c r="D1585" s="67">
        <v>25.515000000000001</v>
      </c>
      <c r="E1585" s="112">
        <f>I1585*'IM CALIBRATION'!$Q$17</f>
        <v>10334.872368770541</v>
      </c>
      <c r="F1585" s="111">
        <f>(H1585*'IM CALIBRATION'!$Q$32+'IM CALIBRATION'!$Q$33)*ABS(B1585)*(1/'CCS figures 3b table 1 9a'!C1585+1/'IM CALIBRATION'!$D$5)^0.5</f>
        <v>10425.502394844667</v>
      </c>
      <c r="G1585" t="s">
        <v>33</v>
      </c>
      <c r="H1585" s="56">
        <f>D1585-0.001*'IM CALIBRATION'!$D$4*A1585^0.5</f>
        <v>25.362515896894134</v>
      </c>
      <c r="I1585" s="56">
        <f>H1585^'IM CALIBRATION'!$Q$15*ABS(B1585)*(1/'CCS figures 3b table 1 9a'!C1585+1/'IM CALIBRATION'!$D$5)^0.5</f>
        <v>18.288022810844954</v>
      </c>
    </row>
    <row r="1586" spans="1:9">
      <c r="A1586" s="113">
        <v>9433</v>
      </c>
      <c r="B1586" s="67">
        <v>29</v>
      </c>
      <c r="C1586" s="67">
        <v>276000</v>
      </c>
      <c r="D1586" s="67">
        <v>25.696999999999999</v>
      </c>
      <c r="E1586" s="112">
        <f>I1586*'IM CALIBRATION'!$Q$17</f>
        <v>10362.449867259465</v>
      </c>
      <c r="F1586" s="111">
        <f>(H1586*'IM CALIBRATION'!$Q$32+'IM CALIBRATION'!$Q$33)*ABS(B1586)*(1/'CCS figures 3b table 1 9a'!C1586+1/'IM CALIBRATION'!$D$5)^0.5</f>
        <v>10459.56992226978</v>
      </c>
      <c r="G1586" t="s">
        <v>33</v>
      </c>
      <c r="H1586" s="56">
        <f>D1586-0.001*'IM CALIBRATION'!$D$4*A1586^0.5</f>
        <v>25.544515896894133</v>
      </c>
      <c r="I1586" s="56">
        <f>H1586^'IM CALIBRATION'!$Q$15*ABS(B1586)*(1/'CCS figures 3b table 1 9a'!C1586+1/'IM CALIBRATION'!$D$5)^0.5</f>
        <v>18.336822438303876</v>
      </c>
    </row>
    <row r="1587" spans="1:9">
      <c r="A1587" s="113">
        <v>9433</v>
      </c>
      <c r="B1587" s="67">
        <v>29</v>
      </c>
      <c r="C1587" s="67">
        <v>276000</v>
      </c>
      <c r="D1587" s="67">
        <v>25.879000000000001</v>
      </c>
      <c r="E1587" s="112">
        <f>I1587*'IM CALIBRATION'!$Q$17</f>
        <v>10389.904382272722</v>
      </c>
      <c r="F1587" s="111">
        <f>(H1587*'IM CALIBRATION'!$Q$32+'IM CALIBRATION'!$Q$33)*ABS(B1587)*(1/'CCS figures 3b table 1 9a'!C1587+1/'IM CALIBRATION'!$D$5)^0.5</f>
        <v>10493.637449694896</v>
      </c>
      <c r="G1587" t="s">
        <v>33</v>
      </c>
      <c r="H1587" s="56">
        <f>D1587-0.001*'IM CALIBRATION'!$D$4*A1587^0.5</f>
        <v>25.726515896894135</v>
      </c>
      <c r="I1587" s="56">
        <f>H1587^'IM CALIBRATION'!$Q$15*ABS(B1587)*(1/'CCS figures 3b table 1 9a'!C1587+1/'IM CALIBRATION'!$D$5)^0.5</f>
        <v>18.385404440955433</v>
      </c>
    </row>
    <row r="1588" spans="1:9">
      <c r="A1588" s="113">
        <v>9433</v>
      </c>
      <c r="B1588" s="67">
        <v>29</v>
      </c>
      <c r="C1588" s="67">
        <v>276000</v>
      </c>
      <c r="D1588" s="67">
        <v>26.062000000000001</v>
      </c>
      <c r="E1588" s="112">
        <f>I1588*'IM CALIBRATION'!$Q$17</f>
        <v>10417.387174280799</v>
      </c>
      <c r="F1588" s="111">
        <f>(H1588*'IM CALIBRATION'!$Q$32+'IM CALIBRATION'!$Q$33)*ABS(B1588)*(1/'CCS figures 3b table 1 9a'!C1588+1/'IM CALIBRATION'!$D$5)^0.5</f>
        <v>10527.892161336631</v>
      </c>
      <c r="G1588" t="s">
        <v>33</v>
      </c>
      <c r="H1588" s="56">
        <f>D1588-0.001*'IM CALIBRATION'!$D$4*A1588^0.5</f>
        <v>25.909515896894135</v>
      </c>
      <c r="I1588" s="56">
        <f>H1588^'IM CALIBRATION'!$Q$15*ABS(B1588)*(1/'CCS figures 3b table 1 9a'!C1588+1/'IM CALIBRATION'!$D$5)^0.5</f>
        <v>18.434036481024759</v>
      </c>
    </row>
    <row r="1589" spans="1:9">
      <c r="A1589" s="113">
        <v>9433</v>
      </c>
      <c r="B1589" s="67">
        <v>29</v>
      </c>
      <c r="C1589" s="67">
        <v>276000</v>
      </c>
      <c r="D1589" s="67">
        <v>26.244</v>
      </c>
      <c r="E1589" s="112">
        <f>I1589*'IM CALIBRATION'!$Q$17</f>
        <v>10444.599277877005</v>
      </c>
      <c r="F1589" s="111">
        <f>(H1589*'IM CALIBRATION'!$Q$32+'IM CALIBRATION'!$Q$33)*ABS(B1589)*(1/'CCS figures 3b table 1 9a'!C1589+1/'IM CALIBRATION'!$D$5)^0.5</f>
        <v>10561.959688761743</v>
      </c>
      <c r="G1589" t="s">
        <v>33</v>
      </c>
      <c r="H1589" s="56">
        <f>D1589-0.001*'IM CALIBRATION'!$D$4*A1589^0.5</f>
        <v>26.091515896894133</v>
      </c>
      <c r="I1589" s="56">
        <f>H1589^'IM CALIBRATION'!$Q$15*ABS(B1589)*(1/'CCS figures 3b table 1 9a'!C1589+1/'IM CALIBRATION'!$D$5)^0.5</f>
        <v>18.48218952573988</v>
      </c>
    </row>
    <row r="1590" spans="1:9">
      <c r="A1590" s="113">
        <v>9433</v>
      </c>
      <c r="B1590" s="67">
        <v>29</v>
      </c>
      <c r="C1590" s="67">
        <v>276000</v>
      </c>
      <c r="D1590" s="67">
        <v>26.425999999999998</v>
      </c>
      <c r="E1590" s="112">
        <f>I1590*'IM CALIBRATION'!$Q$17</f>
        <v>10471.692566135764</v>
      </c>
      <c r="F1590" s="111">
        <f>(H1590*'IM CALIBRATION'!$Q$32+'IM CALIBRATION'!$Q$33)*ABS(B1590)*(1/'CCS figures 3b table 1 9a'!C1590+1/'IM CALIBRATION'!$D$5)^0.5</f>
        <v>10596.027216186856</v>
      </c>
      <c r="G1590" t="s">
        <v>33</v>
      </c>
      <c r="H1590" s="56">
        <f>D1590-0.001*'IM CALIBRATION'!$D$4*A1590^0.5</f>
        <v>26.273515896894132</v>
      </c>
      <c r="I1590" s="56">
        <f>H1590^'IM CALIBRATION'!$Q$15*ABS(B1590)*(1/'CCS figures 3b table 1 9a'!C1590+1/'IM CALIBRATION'!$D$5)^0.5</f>
        <v>18.530132321356227</v>
      </c>
    </row>
    <row r="1591" spans="1:9">
      <c r="A1591" s="113">
        <v>9433</v>
      </c>
      <c r="B1591" s="67">
        <v>29</v>
      </c>
      <c r="C1591" s="67">
        <v>276000</v>
      </c>
      <c r="D1591" s="67">
        <v>26.608000000000001</v>
      </c>
      <c r="E1591" s="112">
        <f>I1591*'IM CALIBRATION'!$Q$17</f>
        <v>10498.668375530096</v>
      </c>
      <c r="F1591" s="111">
        <f>(H1591*'IM CALIBRATION'!$Q$32+'IM CALIBRATION'!$Q$33)*ABS(B1591)*(1/'CCS figures 3b table 1 9a'!C1591+1/'IM CALIBRATION'!$D$5)^0.5</f>
        <v>10630.094743611971</v>
      </c>
      <c r="G1591" t="s">
        <v>33</v>
      </c>
      <c r="H1591" s="56">
        <f>D1591-0.001*'IM CALIBRATION'!$D$4*A1591^0.5</f>
        <v>26.455515896894134</v>
      </c>
      <c r="I1591" s="56">
        <f>H1591^'IM CALIBRATION'!$Q$15*ABS(B1591)*(1/'CCS figures 3b table 1 9a'!C1591+1/'IM CALIBRATION'!$D$5)^0.5</f>
        <v>18.577867232823088</v>
      </c>
    </row>
    <row r="1592" spans="1:9">
      <c r="A1592" s="113">
        <v>9433</v>
      </c>
      <c r="B1592" s="67">
        <v>29</v>
      </c>
      <c r="C1592" s="67">
        <v>276000</v>
      </c>
      <c r="D1592" s="67">
        <v>26.791</v>
      </c>
      <c r="E1592" s="112">
        <f>I1592*'IM CALIBRATION'!$Q$17</f>
        <v>10525.675280382364</v>
      </c>
      <c r="F1592" s="111">
        <f>(H1592*'IM CALIBRATION'!$Q$32+'IM CALIBRATION'!$Q$33)*ABS(B1592)*(1/'CCS figures 3b table 1 9a'!C1592+1/'IM CALIBRATION'!$D$5)^0.5</f>
        <v>10664.349455253707</v>
      </c>
      <c r="G1592" t="s">
        <v>33</v>
      </c>
      <c r="H1592" s="56">
        <f>D1592-0.001*'IM CALIBRATION'!$D$4*A1592^0.5</f>
        <v>26.638515896894134</v>
      </c>
      <c r="I1592" s="56">
        <f>H1592^'IM CALIBRATION'!$Q$15*ABS(B1592)*(1/'CCS figures 3b table 1 9a'!C1592+1/'IM CALIBRATION'!$D$5)^0.5</f>
        <v>18.625657169105324</v>
      </c>
    </row>
    <row r="1593" spans="1:9">
      <c r="A1593" s="113">
        <v>9433</v>
      </c>
      <c r="B1593" s="67">
        <v>29</v>
      </c>
      <c r="C1593" s="67">
        <v>276000</v>
      </c>
      <c r="D1593" s="67">
        <v>26.972999999999999</v>
      </c>
      <c r="E1593" s="112">
        <f>I1593*'IM CALIBRATION'!$Q$17</f>
        <v>10552.419417966596</v>
      </c>
      <c r="F1593" s="111">
        <f>(H1593*'IM CALIBRATION'!$Q$32+'IM CALIBRATION'!$Q$33)*ABS(B1593)*(1/'CCS figures 3b table 1 9a'!C1593+1/'IM CALIBRATION'!$D$5)^0.5</f>
        <v>10698.416982678818</v>
      </c>
      <c r="G1593" t="s">
        <v>33</v>
      </c>
      <c r="H1593" s="56">
        <f>D1593-0.001*'IM CALIBRATION'!$D$4*A1593^0.5</f>
        <v>26.820515896894133</v>
      </c>
      <c r="I1593" s="56">
        <f>H1593^'IM CALIBRATION'!$Q$15*ABS(B1593)*(1/'CCS figures 3b table 1 9a'!C1593+1/'IM CALIBRATION'!$D$5)^0.5</f>
        <v>18.672982126854656</v>
      </c>
    </row>
    <row r="1594" spans="1:9">
      <c r="A1594" s="113">
        <v>9433</v>
      </c>
      <c r="B1594" s="67">
        <v>29</v>
      </c>
      <c r="C1594" s="67">
        <v>276000</v>
      </c>
      <c r="D1594" s="67">
        <v>27.155000000000001</v>
      </c>
      <c r="E1594" s="112">
        <f>I1594*'IM CALIBRATION'!$Q$17</f>
        <v>10579.049950737213</v>
      </c>
      <c r="F1594" s="111">
        <f>(H1594*'IM CALIBRATION'!$Q$32+'IM CALIBRATION'!$Q$33)*ABS(B1594)*(1/'CCS figures 3b table 1 9a'!C1594+1/'IM CALIBRATION'!$D$5)^0.5</f>
        <v>10732.484510103932</v>
      </c>
      <c r="G1594" t="s">
        <v>33</v>
      </c>
      <c r="H1594" s="56">
        <f>D1594-0.001*'IM CALIBRATION'!$D$4*A1594^0.5</f>
        <v>27.002515896894135</v>
      </c>
      <c r="I1594" s="56">
        <f>H1594^'IM CALIBRATION'!$Q$15*ABS(B1594)*(1/'CCS figures 3b table 1 9a'!C1594+1/'IM CALIBRATION'!$D$5)^0.5</f>
        <v>18.720106055762152</v>
      </c>
    </row>
    <row r="1595" spans="1:9">
      <c r="A1595" s="113">
        <v>9433</v>
      </c>
      <c r="B1595" s="67">
        <v>29</v>
      </c>
      <c r="C1595" s="67">
        <v>276000</v>
      </c>
      <c r="D1595" s="67">
        <v>27.337</v>
      </c>
      <c r="E1595" s="112">
        <f>I1595*'IM CALIBRATION'!$Q$17</f>
        <v>10605.568122130308</v>
      </c>
      <c r="F1595" s="111">
        <f>(H1595*'IM CALIBRATION'!$Q$32+'IM CALIBRATION'!$Q$33)*ABS(B1595)*(1/'CCS figures 3b table 1 9a'!C1595+1/'IM CALIBRATION'!$D$5)^0.5</f>
        <v>10766.552037529047</v>
      </c>
      <c r="G1595" t="s">
        <v>33</v>
      </c>
      <c r="H1595" s="56">
        <f>D1595-0.001*'IM CALIBRATION'!$D$4*A1595^0.5</f>
        <v>27.184515896894133</v>
      </c>
      <c r="I1595" s="56">
        <f>H1595^'IM CALIBRATION'!$Q$15*ABS(B1595)*(1/'CCS figures 3b table 1 9a'!C1595+1/'IM CALIBRATION'!$D$5)^0.5</f>
        <v>18.767031156144064</v>
      </c>
    </row>
    <row r="1596" spans="1:9">
      <c r="A1596" s="113">
        <v>9433</v>
      </c>
      <c r="B1596" s="67">
        <v>29</v>
      </c>
      <c r="C1596" s="67">
        <v>276000</v>
      </c>
      <c r="D1596" s="67">
        <v>27.52</v>
      </c>
      <c r="E1596" s="112">
        <f>I1596*'IM CALIBRATION'!$Q$17</f>
        <v>10632.119942555437</v>
      </c>
      <c r="F1596" s="111">
        <f>(H1596*'IM CALIBRATION'!$Q$32+'IM CALIBRATION'!$Q$33)*ABS(B1596)*(1/'CCS figures 3b table 1 9a'!C1596+1/'IM CALIBRATION'!$D$5)^0.5</f>
        <v>10800.806749170782</v>
      </c>
      <c r="G1596" t="s">
        <v>33</v>
      </c>
      <c r="H1596" s="56">
        <f>D1596-0.001*'IM CALIBRATION'!$D$4*A1596^0.5</f>
        <v>27.367515896894133</v>
      </c>
      <c r="I1596" s="56">
        <f>H1596^'IM CALIBRATION'!$Q$15*ABS(B1596)*(1/'CCS figures 3b table 1 9a'!C1596+1/'IM CALIBRATION'!$D$5)^0.5</f>
        <v>18.814015800005901</v>
      </c>
    </row>
    <row r="1597" spans="1:9">
      <c r="A1597" s="113">
        <v>9433</v>
      </c>
      <c r="B1597" s="67">
        <v>29</v>
      </c>
      <c r="C1597" s="67">
        <v>276000</v>
      </c>
      <c r="D1597" s="67">
        <v>27.702000000000002</v>
      </c>
      <c r="E1597" s="112">
        <f>I1597*'IM CALIBRATION'!$Q$17</f>
        <v>10658.416433935736</v>
      </c>
      <c r="F1597" s="111">
        <f>(H1597*'IM CALIBRATION'!$Q$32+'IM CALIBRATION'!$Q$33)*ABS(B1597)*(1/'CCS figures 3b table 1 9a'!C1597+1/'IM CALIBRATION'!$D$5)^0.5</f>
        <v>10834.874276595896</v>
      </c>
      <c r="G1597" t="s">
        <v>33</v>
      </c>
      <c r="H1597" s="56">
        <f>D1597-0.001*'IM CALIBRATION'!$D$4*A1597^0.5</f>
        <v>27.549515896894135</v>
      </c>
      <c r="I1597" s="56">
        <f>H1597^'IM CALIBRATION'!$Q$15*ABS(B1597)*(1/'CCS figures 3b table 1 9a'!C1597+1/'IM CALIBRATION'!$D$5)^0.5</f>
        <v>18.860548627606299</v>
      </c>
    </row>
    <row r="1598" spans="1:9">
      <c r="A1598" s="113">
        <v>9433</v>
      </c>
      <c r="B1598" s="67">
        <v>29</v>
      </c>
      <c r="C1598" s="67">
        <v>276000</v>
      </c>
      <c r="D1598" s="67">
        <v>27.884</v>
      </c>
      <c r="E1598" s="112">
        <f>I1598*'IM CALIBRATION'!$Q$17</f>
        <v>10684.604171798534</v>
      </c>
      <c r="F1598" s="111">
        <f>(H1598*'IM CALIBRATION'!$Q$32+'IM CALIBRATION'!$Q$33)*ABS(B1598)*(1/'CCS figures 3b table 1 9a'!C1598+1/'IM CALIBRATION'!$D$5)^0.5</f>
        <v>10868.941804021009</v>
      </c>
      <c r="G1598" t="s">
        <v>33</v>
      </c>
      <c r="H1598" s="56">
        <f>D1598-0.001*'IM CALIBRATION'!$D$4*A1598^0.5</f>
        <v>27.731515896894134</v>
      </c>
      <c r="I1598" s="56">
        <f>H1598^'IM CALIBRATION'!$Q$15*ABS(B1598)*(1/'CCS figures 3b table 1 9a'!C1598+1/'IM CALIBRATION'!$D$5)^0.5</f>
        <v>18.906889010952149</v>
      </c>
    </row>
    <row r="1599" spans="1:9">
      <c r="A1599" s="113">
        <v>9433</v>
      </c>
      <c r="B1599" s="67">
        <v>29</v>
      </c>
      <c r="C1599" s="67">
        <v>276000</v>
      </c>
      <c r="D1599" s="67">
        <v>28.065999999999999</v>
      </c>
      <c r="E1599" s="112">
        <f>I1599*'IM CALIBRATION'!$Q$17</f>
        <v>10710.684315253284</v>
      </c>
      <c r="F1599" s="111">
        <f>(H1599*'IM CALIBRATION'!$Q$32+'IM CALIBRATION'!$Q$33)*ABS(B1599)*(1/'CCS figures 3b table 1 9a'!C1599+1/'IM CALIBRATION'!$D$5)^0.5</f>
        <v>10903.009331446123</v>
      </c>
      <c r="G1599" t="s">
        <v>33</v>
      </c>
      <c r="H1599" s="56">
        <f>D1599-0.001*'IM CALIBRATION'!$D$4*A1599^0.5</f>
        <v>27.913515896894133</v>
      </c>
      <c r="I1599" s="56">
        <f>H1599^'IM CALIBRATION'!$Q$15*ABS(B1599)*(1/'CCS figures 3b table 1 9a'!C1599+1/'IM CALIBRATION'!$D$5)^0.5</f>
        <v>18.953039001139917</v>
      </c>
    </row>
    <row r="1600" spans="1:9">
      <c r="A1600" s="113">
        <v>9433</v>
      </c>
      <c r="B1600" s="67">
        <v>29</v>
      </c>
      <c r="C1600" s="67">
        <v>276000</v>
      </c>
      <c r="D1600" s="67">
        <v>28.248999999999999</v>
      </c>
      <c r="E1600" s="112">
        <f>I1600*'IM CALIBRATION'!$Q$17</f>
        <v>10736.800424177703</v>
      </c>
      <c r="F1600" s="111">
        <f>(H1600*'IM CALIBRATION'!$Q$32+'IM CALIBRATION'!$Q$33)*ABS(B1600)*(1/'CCS figures 3b table 1 9a'!C1600+1/'IM CALIBRATION'!$D$5)^0.5</f>
        <v>10937.264043087858</v>
      </c>
      <c r="G1600" t="s">
        <v>33</v>
      </c>
      <c r="H1600" s="56">
        <f>D1600-0.001*'IM CALIBRATION'!$D$4*A1600^0.5</f>
        <v>28.096515896894132</v>
      </c>
      <c r="I1600" s="56">
        <f>H1600^'IM CALIBRATION'!$Q$15*ABS(B1600)*(1/'CCS figures 3b table 1 9a'!C1600+1/'IM CALIBRATION'!$D$5)^0.5</f>
        <v>18.999252633848485</v>
      </c>
    </row>
    <row r="1601" spans="1:9">
      <c r="A1601" s="113">
        <v>9433</v>
      </c>
      <c r="B1601" s="67">
        <v>29</v>
      </c>
      <c r="C1601" s="67">
        <v>276000</v>
      </c>
      <c r="D1601" s="67">
        <v>28.431000000000001</v>
      </c>
      <c r="E1601" s="112">
        <f>I1601*'IM CALIBRATION'!$Q$17</f>
        <v>10762.668201639768</v>
      </c>
      <c r="F1601" s="111">
        <f>(H1601*'IM CALIBRATION'!$Q$32+'IM CALIBRATION'!$Q$33)*ABS(B1601)*(1/'CCS figures 3b table 1 9a'!C1601+1/'IM CALIBRATION'!$D$5)^0.5</f>
        <v>10971.331570512973</v>
      </c>
      <c r="G1601" t="s">
        <v>33</v>
      </c>
      <c r="H1601" s="56">
        <f>D1601-0.001*'IM CALIBRATION'!$D$4*A1601^0.5</f>
        <v>28.278515896894135</v>
      </c>
      <c r="I1601" s="56">
        <f>H1601^'IM CALIBRATION'!$Q$15*ABS(B1601)*(1/'CCS figures 3b table 1 9a'!C1601+1/'IM CALIBRATION'!$D$5)^0.5</f>
        <v>19.045026832833429</v>
      </c>
    </row>
    <row r="1602" spans="1:9">
      <c r="A1602" s="113">
        <v>9433</v>
      </c>
      <c r="B1602" s="67">
        <v>29</v>
      </c>
      <c r="C1602" s="67">
        <v>276000</v>
      </c>
      <c r="D1602" s="67">
        <v>28.613</v>
      </c>
      <c r="E1602" s="112">
        <f>I1602*'IM CALIBRATION'!$Q$17</f>
        <v>10788.431750970085</v>
      </c>
      <c r="F1602" s="111">
        <f>(H1602*'IM CALIBRATION'!$Q$32+'IM CALIBRATION'!$Q$33)*ABS(B1602)*(1/'CCS figures 3b table 1 9a'!C1602+1/'IM CALIBRATION'!$D$5)^0.5</f>
        <v>11005.399097938085</v>
      </c>
      <c r="G1602" t="s">
        <v>33</v>
      </c>
      <c r="H1602" s="56">
        <f>D1602-0.001*'IM CALIBRATION'!$D$4*A1602^0.5</f>
        <v>28.460515896894133</v>
      </c>
      <c r="I1602" s="56">
        <f>H1602^'IM CALIBRATION'!$Q$15*ABS(B1602)*(1/'CCS figures 3b table 1 9a'!C1602+1/'IM CALIBRATION'!$D$5)^0.5</f>
        <v>19.090616595438036</v>
      </c>
    </row>
    <row r="1603" spans="1:9">
      <c r="A1603" s="113">
        <v>9433</v>
      </c>
      <c r="B1603" s="67">
        <v>29</v>
      </c>
      <c r="C1603" s="67">
        <v>276000</v>
      </c>
      <c r="D1603" s="67">
        <v>28.795000000000002</v>
      </c>
      <c r="E1603" s="112">
        <f>I1603*'IM CALIBRATION'!$Q$17</f>
        <v>10814.092154647702</v>
      </c>
      <c r="F1603" s="111">
        <f>(H1603*'IM CALIBRATION'!$Q$32+'IM CALIBRATION'!$Q$33)*ABS(B1603)*(1/'CCS figures 3b table 1 9a'!C1603+1/'IM CALIBRATION'!$D$5)^0.5</f>
        <v>11039.466625363199</v>
      </c>
      <c r="G1603" t="s">
        <v>33</v>
      </c>
      <c r="H1603" s="56">
        <f>D1603-0.001*'IM CALIBRATION'!$D$4*A1603^0.5</f>
        <v>28.642515896894135</v>
      </c>
      <c r="I1603" s="56">
        <f>H1603^'IM CALIBRATION'!$Q$15*ABS(B1603)*(1/'CCS figures 3b table 1 9a'!C1603+1/'IM CALIBRATION'!$D$5)^0.5</f>
        <v>19.136023837157808</v>
      </c>
    </row>
    <row r="1604" spans="1:9">
      <c r="A1604" s="113">
        <v>9433</v>
      </c>
      <c r="B1604" s="67">
        <v>29</v>
      </c>
      <c r="C1604" s="67">
        <v>276000</v>
      </c>
      <c r="D1604" s="67">
        <v>28.978000000000002</v>
      </c>
      <c r="E1604" s="112">
        <f>I1604*'IM CALIBRATION'!$Q$17</f>
        <v>10839.790627416445</v>
      </c>
      <c r="F1604" s="111">
        <f>(H1604*'IM CALIBRATION'!$Q$32+'IM CALIBRATION'!$Q$33)*ABS(B1604)*(1/'CCS figures 3b table 1 9a'!C1604+1/'IM CALIBRATION'!$D$5)^0.5</f>
        <v>11073.721337004936</v>
      </c>
      <c r="G1604" t="s">
        <v>33</v>
      </c>
      <c r="H1604" s="56">
        <f>D1604-0.001*'IM CALIBRATION'!$D$4*A1604^0.5</f>
        <v>28.825515896894135</v>
      </c>
      <c r="I1604" s="56">
        <f>H1604^'IM CALIBRATION'!$Q$15*ABS(B1604)*(1/'CCS figures 3b table 1 9a'!C1604+1/'IM CALIBRATION'!$D$5)^0.5</f>
        <v>19.181498443851432</v>
      </c>
    </row>
    <row r="1605" spans="1:9">
      <c r="A1605" s="113">
        <v>9433</v>
      </c>
      <c r="B1605" s="67">
        <v>29</v>
      </c>
      <c r="C1605" s="67">
        <v>276000</v>
      </c>
      <c r="D1605" s="67">
        <v>29.16</v>
      </c>
      <c r="E1605" s="112">
        <f>I1605*'IM CALIBRATION'!$Q$17</f>
        <v>10865.247363220795</v>
      </c>
      <c r="F1605" s="111">
        <f>(H1605*'IM CALIBRATION'!$Q$32+'IM CALIBRATION'!$Q$33)*ABS(B1605)*(1/'CCS figures 3b table 1 9a'!C1605+1/'IM CALIBRATION'!$D$5)^0.5</f>
        <v>11107.788864430049</v>
      </c>
      <c r="G1605" t="s">
        <v>33</v>
      </c>
      <c r="H1605" s="56">
        <f>D1605-0.001*'IM CALIBRATION'!$D$4*A1605^0.5</f>
        <v>29.007515896894134</v>
      </c>
      <c r="I1605" s="56">
        <f>H1605^'IM CALIBRATION'!$Q$15*ABS(B1605)*(1/'CCS figures 3b table 1 9a'!C1605+1/'IM CALIBRATION'!$D$5)^0.5</f>
        <v>19.22654528608302</v>
      </c>
    </row>
    <row r="1606" spans="1:9">
      <c r="A1606" s="113">
        <v>9433</v>
      </c>
      <c r="B1606" s="67">
        <v>29</v>
      </c>
      <c r="C1606" s="67">
        <v>276000</v>
      </c>
      <c r="D1606" s="67">
        <v>29.341999999999999</v>
      </c>
      <c r="E1606" s="112">
        <f>I1606*'IM CALIBRATION'!$Q$17</f>
        <v>10890.604099842538</v>
      </c>
      <c r="F1606" s="111">
        <f>(H1606*'IM CALIBRATION'!$Q$32+'IM CALIBRATION'!$Q$33)*ABS(B1606)*(1/'CCS figures 3b table 1 9a'!C1606+1/'IM CALIBRATION'!$D$5)^0.5</f>
        <v>11141.856391855163</v>
      </c>
      <c r="G1606" t="s">
        <v>33</v>
      </c>
      <c r="H1606" s="56">
        <f>D1606-0.001*'IM CALIBRATION'!$D$4*A1606^0.5</f>
        <v>29.189515896894132</v>
      </c>
      <c r="I1606" s="56">
        <f>H1606^'IM CALIBRATION'!$Q$15*ABS(B1606)*(1/'CCS figures 3b table 1 9a'!C1606+1/'IM CALIBRATION'!$D$5)^0.5</f>
        <v>19.271415175250521</v>
      </c>
    </row>
    <row r="1607" spans="1:9">
      <c r="A1607" s="113">
        <v>9433</v>
      </c>
      <c r="B1607" s="67">
        <v>29</v>
      </c>
      <c r="C1607" s="67">
        <v>276000</v>
      </c>
      <c r="D1607" s="67">
        <v>29.524000000000001</v>
      </c>
      <c r="E1607" s="112">
        <f>I1607*'IM CALIBRATION'!$Q$17</f>
        <v>10915.861849952544</v>
      </c>
      <c r="F1607" s="111">
        <f>(H1607*'IM CALIBRATION'!$Q$32+'IM CALIBRATION'!$Q$33)*ABS(B1607)*(1/'CCS figures 3b table 1 9a'!C1607+1/'IM CALIBRATION'!$D$5)^0.5</f>
        <v>11175.923919280274</v>
      </c>
      <c r="G1607" t="s">
        <v>33</v>
      </c>
      <c r="H1607" s="56">
        <f>D1607-0.001*'IM CALIBRATION'!$D$4*A1607^0.5</f>
        <v>29.371515896894135</v>
      </c>
      <c r="I1607" s="56">
        <f>H1607^'IM CALIBRATION'!$Q$15*ABS(B1607)*(1/'CCS figures 3b table 1 9a'!C1607+1/'IM CALIBRATION'!$D$5)^0.5</f>
        <v>19.316109903320722</v>
      </c>
    </row>
    <row r="1608" spans="1:9">
      <c r="A1608" s="113">
        <v>9433</v>
      </c>
      <c r="B1608" s="67">
        <v>29</v>
      </c>
      <c r="C1608" s="67">
        <v>276000</v>
      </c>
      <c r="D1608" s="67">
        <v>29.707000000000001</v>
      </c>
      <c r="E1608" s="112">
        <f>I1608*'IM CALIBRATION'!$Q$17</f>
        <v>10941.159581339551</v>
      </c>
      <c r="F1608" s="111">
        <f>(H1608*'IM CALIBRATION'!$Q$32+'IM CALIBRATION'!$Q$33)*ABS(B1608)*(1/'CCS figures 3b table 1 9a'!C1608+1/'IM CALIBRATION'!$D$5)^0.5</f>
        <v>11210.178630922012</v>
      </c>
      <c r="G1608" t="s">
        <v>33</v>
      </c>
      <c r="H1608" s="56">
        <f>D1608-0.001*'IM CALIBRATION'!$D$4*A1608^0.5</f>
        <v>29.554515896894134</v>
      </c>
      <c r="I1608" s="56">
        <f>H1608^'IM CALIBRATION'!$Q$15*ABS(B1608)*(1/'CCS figures 3b table 1 9a'!C1608+1/'IM CALIBRATION'!$D$5)^0.5</f>
        <v>19.360875380063927</v>
      </c>
    </row>
    <row r="1609" spans="1:9">
      <c r="A1609" s="113">
        <v>9433</v>
      </c>
      <c r="B1609" s="67">
        <v>29</v>
      </c>
      <c r="C1609" s="67">
        <v>276000</v>
      </c>
      <c r="D1609" s="67">
        <v>29.888999999999999</v>
      </c>
      <c r="E1609" s="112">
        <f>I1609*'IM CALIBRATION'!$Q$17</f>
        <v>10966.221800642326</v>
      </c>
      <c r="F1609" s="111">
        <f>(H1609*'IM CALIBRATION'!$Q$32+'IM CALIBRATION'!$Q$33)*ABS(B1609)*(1/'CCS figures 3b table 1 9a'!C1609+1/'IM CALIBRATION'!$D$5)^0.5</f>
        <v>11244.246158347125</v>
      </c>
      <c r="G1609" t="s">
        <v>33</v>
      </c>
      <c r="H1609" s="56">
        <f>D1609-0.001*'IM CALIBRATION'!$D$4*A1609^0.5</f>
        <v>29.736515896894133</v>
      </c>
      <c r="I1609" s="56">
        <f>H1609^'IM CALIBRATION'!$Q$15*ABS(B1609)*(1/'CCS figures 3b table 1 9a'!C1609+1/'IM CALIBRATION'!$D$5)^0.5</f>
        <v>19.405224107551319</v>
      </c>
    </row>
    <row r="1610" spans="1:9">
      <c r="A1610" s="113">
        <v>9433</v>
      </c>
      <c r="B1610" s="67">
        <v>29</v>
      </c>
      <c r="C1610" s="67">
        <v>276000</v>
      </c>
      <c r="D1610" s="67">
        <v>30.071000000000002</v>
      </c>
      <c r="E1610" s="112">
        <f>I1610*'IM CALIBRATION'!$Q$17</f>
        <v>10991.187979431257</v>
      </c>
      <c r="F1610" s="111">
        <f>(H1610*'IM CALIBRATION'!$Q$32+'IM CALIBRATION'!$Q$33)*ABS(B1610)*(1/'CCS figures 3b table 1 9a'!C1610+1/'IM CALIBRATION'!$D$5)^0.5</f>
        <v>11278.31368577224</v>
      </c>
      <c r="G1610" t="s">
        <v>33</v>
      </c>
      <c r="H1610" s="56">
        <f>D1610-0.001*'IM CALIBRATION'!$D$4*A1610^0.5</f>
        <v>29.918515896894135</v>
      </c>
      <c r="I1610" s="56">
        <f>H1610^'IM CALIBRATION'!$Q$15*ABS(B1610)*(1/'CCS figures 3b table 1 9a'!C1610+1/'IM CALIBRATION'!$D$5)^0.5</f>
        <v>19.449402887017552</v>
      </c>
    </row>
    <row r="1611" spans="1:9">
      <c r="A1611" s="113">
        <v>9433</v>
      </c>
      <c r="B1611" s="67">
        <v>29</v>
      </c>
      <c r="C1611" s="67">
        <v>276000</v>
      </c>
      <c r="D1611" s="67">
        <v>30.253</v>
      </c>
      <c r="E1611" s="112">
        <f>I1611*'IM CALIBRATION'!$Q$17</f>
        <v>11016.059066635078</v>
      </c>
      <c r="F1611" s="111">
        <f>(H1611*'IM CALIBRATION'!$Q$32+'IM CALIBRATION'!$Q$33)*ABS(B1611)*(1/'CCS figures 3b table 1 9a'!C1611+1/'IM CALIBRATION'!$D$5)^0.5</f>
        <v>11312.381213197352</v>
      </c>
      <c r="G1611" t="s">
        <v>33</v>
      </c>
      <c r="H1611" s="56">
        <f>D1611-0.001*'IM CALIBRATION'!$D$4*A1611^0.5</f>
        <v>30.100515896894134</v>
      </c>
      <c r="I1611" s="56">
        <f>H1611^'IM CALIBRATION'!$Q$15*ABS(B1611)*(1/'CCS figures 3b table 1 9a'!C1611+1/'IM CALIBRATION'!$D$5)^0.5</f>
        <v>19.493413397634832</v>
      </c>
    </row>
    <row r="1612" spans="1:9">
      <c r="A1612" s="113">
        <v>9433</v>
      </c>
      <c r="B1612" s="67">
        <v>29</v>
      </c>
      <c r="C1612" s="67">
        <v>276000</v>
      </c>
      <c r="D1612" s="67">
        <v>30.436</v>
      </c>
      <c r="E1612" s="112">
        <f>I1612*'IM CALIBRATION'!$Q$17</f>
        <v>11040.971874719347</v>
      </c>
      <c r="F1612" s="111">
        <f>(H1612*'IM CALIBRATION'!$Q$32+'IM CALIBRATION'!$Q$33)*ABS(B1612)*(1/'CCS figures 3b table 1 9a'!C1612+1/'IM CALIBRATION'!$D$5)^0.5</f>
        <v>11346.635924839087</v>
      </c>
      <c r="G1612" t="s">
        <v>33</v>
      </c>
      <c r="H1612" s="56">
        <f>D1612-0.001*'IM CALIBRATION'!$D$4*A1612^0.5</f>
        <v>30.283515896894134</v>
      </c>
      <c r="I1612" s="56">
        <f>H1612^'IM CALIBRATION'!$Q$15*ABS(B1612)*(1/'CCS figures 3b table 1 9a'!C1612+1/'IM CALIBRATION'!$D$5)^0.5</f>
        <v>19.537497735231884</v>
      </c>
    </row>
    <row r="1613" spans="1:9">
      <c r="A1613" s="113">
        <v>9433</v>
      </c>
      <c r="B1613" s="67">
        <v>29</v>
      </c>
      <c r="C1613" s="67">
        <v>276000</v>
      </c>
      <c r="D1613" s="67">
        <v>30.617999999999999</v>
      </c>
      <c r="E1613" s="112">
        <f>I1613*'IM CALIBRATION'!$Q$17</f>
        <v>11065.655055894485</v>
      </c>
      <c r="F1613" s="111">
        <f>(H1613*'IM CALIBRATION'!$Q$32+'IM CALIBRATION'!$Q$33)*ABS(B1613)*(1/'CCS figures 3b table 1 9a'!C1613+1/'IM CALIBRATION'!$D$5)^0.5</f>
        <v>11380.703452264201</v>
      </c>
      <c r="G1613" t="s">
        <v>33</v>
      </c>
      <c r="H1613" s="56">
        <f>D1613-0.001*'IM CALIBRATION'!$D$4*A1613^0.5</f>
        <v>30.465515896894132</v>
      </c>
      <c r="I1613" s="56">
        <f>H1613^'IM CALIBRATION'!$Q$15*ABS(B1613)*(1/'CCS figures 3b table 1 9a'!C1613+1/'IM CALIBRATION'!$D$5)^0.5</f>
        <v>19.581175737655908</v>
      </c>
    </row>
    <row r="1614" spans="1:9">
      <c r="A1614" s="113">
        <v>9433</v>
      </c>
      <c r="B1614" s="67">
        <v>29</v>
      </c>
      <c r="C1614" s="67">
        <v>276000</v>
      </c>
      <c r="D1614" s="67">
        <v>30.8</v>
      </c>
      <c r="E1614" s="112">
        <f>I1614*'IM CALIBRATION'!$Q$17</f>
        <v>11090.245908226216</v>
      </c>
      <c r="F1614" s="111">
        <f>(H1614*'IM CALIBRATION'!$Q$32+'IM CALIBRATION'!$Q$33)*ABS(B1614)*(1/'CCS figures 3b table 1 9a'!C1614+1/'IM CALIBRATION'!$D$5)^0.5</f>
        <v>11414.770979689312</v>
      </c>
      <c r="G1614" t="s">
        <v>33</v>
      </c>
      <c r="H1614" s="56">
        <f>D1614-0.001*'IM CALIBRATION'!$D$4*A1614^0.5</f>
        <v>30.647515896894134</v>
      </c>
      <c r="I1614" s="56">
        <f>H1614^'IM CALIBRATION'!$Q$15*ABS(B1614)*(1/'CCS figures 3b table 1 9a'!C1614+1/'IM CALIBRATION'!$D$5)^0.5</f>
        <v>19.624690360027031</v>
      </c>
    </row>
    <row r="1615" spans="1:9">
      <c r="A1615" s="113">
        <v>9433</v>
      </c>
      <c r="B1615" s="67">
        <v>29</v>
      </c>
      <c r="C1615" s="67">
        <v>276000</v>
      </c>
      <c r="D1615" s="67">
        <v>30.983000000000001</v>
      </c>
      <c r="E1615" s="112">
        <f>I1615*'IM CALIBRATION'!$Q$17</f>
        <v>11114.879683516996</v>
      </c>
      <c r="F1615" s="111">
        <f>(H1615*'IM CALIBRATION'!$Q$32+'IM CALIBRATION'!$Q$33)*ABS(B1615)*(1/'CCS figures 3b table 1 9a'!C1615+1/'IM CALIBRATION'!$D$5)^0.5</f>
        <v>11449.025691331051</v>
      </c>
      <c r="G1615" t="s">
        <v>33</v>
      </c>
      <c r="H1615" s="56">
        <f>D1615-0.001*'IM CALIBRATION'!$D$4*A1615^0.5</f>
        <v>30.830515896894134</v>
      </c>
      <c r="I1615" s="56">
        <f>H1615^'IM CALIBRATION'!$Q$15*ABS(B1615)*(1/'CCS figures 3b table 1 9a'!C1615+1/'IM CALIBRATION'!$D$5)^0.5</f>
        <v>19.668280936510232</v>
      </c>
    </row>
    <row r="1616" spans="1:9">
      <c r="A1616" s="113">
        <v>9433</v>
      </c>
      <c r="B1616" s="67">
        <v>29</v>
      </c>
      <c r="C1616" s="67">
        <v>276000</v>
      </c>
      <c r="D1616" s="67">
        <v>31.164999999999999</v>
      </c>
      <c r="E1616" s="112">
        <f>I1616*'IM CALIBRATION'!$Q$17</f>
        <v>11139.288040968595</v>
      </c>
      <c r="F1616" s="111">
        <f>(H1616*'IM CALIBRATION'!$Q$32+'IM CALIBRATION'!$Q$33)*ABS(B1616)*(1/'CCS figures 3b table 1 9a'!C1616+1/'IM CALIBRATION'!$D$5)^0.5</f>
        <v>11483.093218756163</v>
      </c>
      <c r="G1616" t="s">
        <v>33</v>
      </c>
      <c r="H1616" s="56">
        <f>D1616-0.001*'IM CALIBRATION'!$D$4*A1616^0.5</f>
        <v>31.012515896894133</v>
      </c>
      <c r="I1616" s="56">
        <f>H1616^'IM CALIBRATION'!$Q$15*ABS(B1616)*(1/'CCS figures 3b table 1 9a'!C1616+1/'IM CALIBRATION'!$D$5)^0.5</f>
        <v>19.711472625959534</v>
      </c>
    </row>
    <row r="1617" spans="1:9">
      <c r="A1617" s="113">
        <v>9433</v>
      </c>
      <c r="B1617" s="67">
        <v>29</v>
      </c>
      <c r="C1617" s="67">
        <v>276000</v>
      </c>
      <c r="D1617" s="67">
        <v>31.347000000000001</v>
      </c>
      <c r="E1617" s="112">
        <f>I1617*'IM CALIBRATION'!$Q$17</f>
        <v>11163.606705000599</v>
      </c>
      <c r="F1617" s="111">
        <f>(H1617*'IM CALIBRATION'!$Q$32+'IM CALIBRATION'!$Q$33)*ABS(B1617)*(1/'CCS figures 3b table 1 9a'!C1617+1/'IM CALIBRATION'!$D$5)^0.5</f>
        <v>11517.160746181276</v>
      </c>
      <c r="G1617" t="s">
        <v>33</v>
      </c>
      <c r="H1617" s="56">
        <f>D1617-0.001*'IM CALIBRATION'!$D$4*A1617^0.5</f>
        <v>31.194515896894135</v>
      </c>
      <c r="I1617" s="56">
        <f>H1617^'IM CALIBRATION'!$Q$15*ABS(B1617)*(1/'CCS figures 3b table 1 9a'!C1617+1/'IM CALIBRATION'!$D$5)^0.5</f>
        <v>19.754505598857239</v>
      </c>
    </row>
    <row r="1618" spans="1:9">
      <c r="A1618" s="113">
        <v>9433</v>
      </c>
      <c r="B1618" s="67">
        <v>29</v>
      </c>
      <c r="C1618" s="67">
        <v>276000</v>
      </c>
      <c r="D1618" s="67">
        <v>31.529</v>
      </c>
      <c r="E1618" s="112">
        <f>I1618*'IM CALIBRATION'!$Q$17</f>
        <v>11187.836525644369</v>
      </c>
      <c r="F1618" s="111">
        <f>(H1618*'IM CALIBRATION'!$Q$32+'IM CALIBRATION'!$Q$33)*ABS(B1618)*(1/'CCS figures 3b table 1 9a'!C1618+1/'IM CALIBRATION'!$D$5)^0.5</f>
        <v>11551.228273606392</v>
      </c>
      <c r="G1618" t="s">
        <v>33</v>
      </c>
      <c r="H1618" s="56">
        <f>D1618-0.001*'IM CALIBRATION'!$D$4*A1618^0.5</f>
        <v>31.376515896894134</v>
      </c>
      <c r="I1618" s="56">
        <f>H1618^'IM CALIBRATION'!$Q$15*ABS(B1618)*(1/'CCS figures 3b table 1 9a'!C1618+1/'IM CALIBRATION'!$D$5)^0.5</f>
        <v>19.797381359372185</v>
      </c>
    </row>
    <row r="1619" spans="1:9">
      <c r="A1619" s="113">
        <v>9433</v>
      </c>
      <c r="B1619" s="67">
        <v>29</v>
      </c>
      <c r="C1619" s="67">
        <v>276000</v>
      </c>
      <c r="D1619" s="67">
        <v>31.712</v>
      </c>
      <c r="E1619" s="112">
        <f>I1619*'IM CALIBRATION'!$Q$17</f>
        <v>11212.110745756165</v>
      </c>
      <c r="F1619" s="111">
        <f>(H1619*'IM CALIBRATION'!$Q$32+'IM CALIBRATION'!$Q$33)*ABS(B1619)*(1/'CCS figures 3b table 1 9a'!C1619+1/'IM CALIBRATION'!$D$5)^0.5</f>
        <v>11585.482985248125</v>
      </c>
      <c r="G1619" t="s">
        <v>33</v>
      </c>
      <c r="H1619" s="56">
        <f>D1619-0.001*'IM CALIBRATION'!$D$4*A1619^0.5</f>
        <v>31.559515896894133</v>
      </c>
      <c r="I1619" s="56">
        <f>H1619^'IM CALIBRATION'!$Q$15*ABS(B1619)*(1/'CCS figures 3b table 1 9a'!C1619+1/'IM CALIBRATION'!$D$5)^0.5</f>
        <v>19.840335686748443</v>
      </c>
    </row>
    <row r="1620" spans="1:9">
      <c r="A1620" s="113">
        <v>9433</v>
      </c>
      <c r="B1620" s="67">
        <v>29</v>
      </c>
      <c r="C1620" s="67">
        <v>276000</v>
      </c>
      <c r="D1620" s="67">
        <v>31.893999999999998</v>
      </c>
      <c r="E1620" s="112">
        <f>I1620*'IM CALIBRATION'!$Q$17</f>
        <v>11236.164901497052</v>
      </c>
      <c r="F1620" s="111">
        <f>(H1620*'IM CALIBRATION'!$Q$32+'IM CALIBRATION'!$Q$33)*ABS(B1620)*(1/'CCS figures 3b table 1 9a'!C1620+1/'IM CALIBRATION'!$D$5)^0.5</f>
        <v>11619.550512673239</v>
      </c>
      <c r="G1620" t="s">
        <v>33</v>
      </c>
      <c r="H1620" s="56">
        <f>D1620-0.001*'IM CALIBRATION'!$D$4*A1620^0.5</f>
        <v>31.741515896894132</v>
      </c>
      <c r="I1620" s="56">
        <f>H1620^'IM CALIBRATION'!$Q$15*ABS(B1620)*(1/'CCS figures 3b table 1 9a'!C1620+1/'IM CALIBRATION'!$D$5)^0.5</f>
        <v>19.882900600294374</v>
      </c>
    </row>
    <row r="1621" spans="1:9">
      <c r="A1621" s="113">
        <v>9433</v>
      </c>
      <c r="B1621" s="67">
        <v>29</v>
      </c>
      <c r="C1621" s="67">
        <v>276000</v>
      </c>
      <c r="D1621" s="67">
        <v>32.076000000000001</v>
      </c>
      <c r="E1621" s="112">
        <f>I1621*'IM CALIBRATION'!$Q$17</f>
        <v>11260.132691859091</v>
      </c>
      <c r="F1621" s="111">
        <f>(H1621*'IM CALIBRATION'!$Q$32+'IM CALIBRATION'!$Q$33)*ABS(B1621)*(1/'CCS figures 3b table 1 9a'!C1621+1/'IM CALIBRATION'!$D$5)^0.5</f>
        <v>11653.618040098354</v>
      </c>
      <c r="G1621" t="s">
        <v>33</v>
      </c>
      <c r="H1621" s="56">
        <f>D1621-0.001*'IM CALIBRATION'!$D$4*A1621^0.5</f>
        <v>31.923515896894134</v>
      </c>
      <c r="I1621" s="56">
        <f>H1621^'IM CALIBRATION'!$Q$15*ABS(B1621)*(1/'CCS figures 3b table 1 9a'!C1621+1/'IM CALIBRATION'!$D$5)^0.5</f>
        <v>19.925312686406926</v>
      </c>
    </row>
    <row r="1622" spans="1:9">
      <c r="A1622" s="113">
        <v>9433</v>
      </c>
      <c r="B1622" s="67">
        <v>29</v>
      </c>
      <c r="C1622" s="67">
        <v>276000</v>
      </c>
      <c r="D1622" s="67">
        <v>32.258000000000003</v>
      </c>
      <c r="E1622" s="112">
        <f>I1622*'IM CALIBRATION'!$Q$17</f>
        <v>11284.014916675609</v>
      </c>
      <c r="F1622" s="111">
        <f>(H1622*'IM CALIBRATION'!$Q$32+'IM CALIBRATION'!$Q$33)*ABS(B1622)*(1/'CCS figures 3b table 1 9a'!C1622+1/'IM CALIBRATION'!$D$5)^0.5</f>
        <v>11687.685567523471</v>
      </c>
      <c r="G1622" t="s">
        <v>33</v>
      </c>
      <c r="H1622" s="56">
        <f>D1622-0.001*'IM CALIBRATION'!$D$4*A1622^0.5</f>
        <v>32.10551589689414</v>
      </c>
      <c r="I1622" s="56">
        <f>H1622^'IM CALIBRATION'!$Q$15*ABS(B1622)*(1/'CCS figures 3b table 1 9a'!C1622+1/'IM CALIBRATION'!$D$5)^0.5</f>
        <v>19.967573360427245</v>
      </c>
    </row>
    <row r="1623" spans="1:9">
      <c r="A1623" s="113">
        <v>9433</v>
      </c>
      <c r="B1623" s="67">
        <v>29</v>
      </c>
      <c r="C1623" s="67">
        <v>276000</v>
      </c>
      <c r="D1623" s="67">
        <v>32.44</v>
      </c>
      <c r="E1623" s="112">
        <f>I1623*'IM CALIBRATION'!$Q$17</f>
        <v>11307.81236388843</v>
      </c>
      <c r="F1623" s="111">
        <f>(H1623*'IM CALIBRATION'!$Q$32+'IM CALIBRATION'!$Q$33)*ABS(B1623)*(1/'CCS figures 3b table 1 9a'!C1623+1/'IM CALIBRATION'!$D$5)^0.5</f>
        <v>11721.753094948583</v>
      </c>
      <c r="G1623" t="s">
        <v>33</v>
      </c>
      <c r="H1623" s="56">
        <f>D1623-0.001*'IM CALIBRATION'!$D$4*A1623^0.5</f>
        <v>32.287515896894135</v>
      </c>
      <c r="I1623" s="56">
        <f>H1623^'IM CALIBRATION'!$Q$15*ABS(B1623)*(1/'CCS figures 3b table 1 9a'!C1623+1/'IM CALIBRATION'!$D$5)^0.5</f>
        <v>20.009684016653928</v>
      </c>
    </row>
    <row r="1624" spans="1:9">
      <c r="A1624" s="113">
        <v>9433</v>
      </c>
      <c r="B1624" s="67">
        <v>29</v>
      </c>
      <c r="C1624" s="67">
        <v>276000</v>
      </c>
      <c r="D1624" s="67">
        <v>32.622999999999998</v>
      </c>
      <c r="E1624" s="112">
        <f>I1624*'IM CALIBRATION'!$Q$17</f>
        <v>11331.655872826173</v>
      </c>
      <c r="F1624" s="111">
        <f>(H1624*'IM CALIBRATION'!$Q$32+'IM CALIBRATION'!$Q$33)*ABS(B1624)*(1/'CCS figures 3b table 1 9a'!C1624+1/'IM CALIBRATION'!$D$5)^0.5</f>
        <v>11756.007806590316</v>
      </c>
      <c r="G1624" t="s">
        <v>33</v>
      </c>
      <c r="H1624" s="56">
        <f>D1624-0.001*'IM CALIBRATION'!$D$4*A1624^0.5</f>
        <v>32.470515896894135</v>
      </c>
      <c r="I1624" s="56">
        <f>H1624^'IM CALIBRATION'!$Q$15*ABS(B1624)*(1/'CCS figures 3b table 1 9a'!C1624+1/'IM CALIBRATION'!$D$5)^0.5</f>
        <v>20.051876181180475</v>
      </c>
    </row>
    <row r="1625" spans="1:9">
      <c r="A1625" s="113">
        <v>9433</v>
      </c>
      <c r="B1625" s="67">
        <v>29</v>
      </c>
      <c r="C1625" s="67">
        <v>276000</v>
      </c>
      <c r="D1625" s="67">
        <v>32.805</v>
      </c>
      <c r="E1625" s="112">
        <f>I1625*'IM CALIBRATION'!$Q$17</f>
        <v>11355.285627047369</v>
      </c>
      <c r="F1625" s="111">
        <f>(H1625*'IM CALIBRATION'!$Q$32+'IM CALIBRATION'!$Q$33)*ABS(B1625)*(1/'CCS figures 3b table 1 9a'!C1625+1/'IM CALIBRATION'!$D$5)^0.5</f>
        <v>11790.075334015433</v>
      </c>
      <c r="G1625" t="s">
        <v>33</v>
      </c>
      <c r="H1625" s="56">
        <f>D1625-0.001*'IM CALIBRATION'!$D$4*A1625^0.5</f>
        <v>32.652515896894137</v>
      </c>
      <c r="I1625" s="56">
        <f>H1625^'IM CALIBRATION'!$Q$15*ABS(B1625)*(1/'CCS figures 3b table 1 9a'!C1625+1/'IM CALIBRATION'!$D$5)^0.5</f>
        <v>20.09369009709469</v>
      </c>
    </row>
    <row r="1626" spans="1:9">
      <c r="A1626" s="113">
        <v>9433</v>
      </c>
      <c r="B1626" s="67">
        <v>29</v>
      </c>
      <c r="C1626" s="67">
        <v>276000</v>
      </c>
      <c r="D1626" s="67">
        <v>32.987000000000002</v>
      </c>
      <c r="E1626" s="112">
        <f>I1626*'IM CALIBRATION'!$Q$17</f>
        <v>11378.832902647895</v>
      </c>
      <c r="F1626" s="111">
        <f>(H1626*'IM CALIBRATION'!$Q$32+'IM CALIBRATION'!$Q$33)*ABS(B1626)*(1/'CCS figures 3b table 1 9a'!C1626+1/'IM CALIBRATION'!$D$5)^0.5</f>
        <v>11824.142861440545</v>
      </c>
      <c r="G1626" t="s">
        <v>33</v>
      </c>
      <c r="H1626" s="56">
        <f>D1626-0.001*'IM CALIBRATION'!$D$4*A1626^0.5</f>
        <v>32.834515896894139</v>
      </c>
      <c r="I1626" s="56">
        <f>H1626^'IM CALIBRATION'!$Q$15*ABS(B1626)*(1/'CCS figures 3b table 1 9a'!C1626+1/'IM CALIBRATION'!$D$5)^0.5</f>
        <v>20.135358063369427</v>
      </c>
    </row>
    <row r="1627" spans="1:9">
      <c r="A1627" s="113">
        <v>9433</v>
      </c>
      <c r="B1627" s="67">
        <v>29</v>
      </c>
      <c r="C1627" s="67">
        <v>276000</v>
      </c>
      <c r="D1627" s="67">
        <v>33.168999999999997</v>
      </c>
      <c r="E1627" s="112">
        <f>I1627*'IM CALIBRATION'!$Q$17</f>
        <v>11402.298442309206</v>
      </c>
      <c r="F1627" s="111">
        <f>(H1627*'IM CALIBRATION'!$Q$32+'IM CALIBRATION'!$Q$33)*ABS(B1627)*(1/'CCS figures 3b table 1 9a'!C1627+1/'IM CALIBRATION'!$D$5)^0.5</f>
        <v>11858.210388865658</v>
      </c>
      <c r="G1627" t="s">
        <v>33</v>
      </c>
      <c r="H1627" s="56">
        <f>D1627-0.001*'IM CALIBRATION'!$D$4*A1627^0.5</f>
        <v>33.016515896894134</v>
      </c>
      <c r="I1627" s="56">
        <f>H1627^'IM CALIBRATION'!$Q$15*ABS(B1627)*(1/'CCS figures 3b table 1 9a'!C1627+1/'IM CALIBRATION'!$D$5)^0.5</f>
        <v>20.176881394213027</v>
      </c>
    </row>
    <row r="1628" spans="1:9">
      <c r="A1628" s="113">
        <v>9433</v>
      </c>
      <c r="B1628" s="67">
        <v>29</v>
      </c>
      <c r="C1628" s="67">
        <v>276000</v>
      </c>
      <c r="D1628" s="67">
        <v>33.351999999999997</v>
      </c>
      <c r="E1628" s="112">
        <f>I1628*'IM CALIBRATION'!$Q$17</f>
        <v>11425.811242010574</v>
      </c>
      <c r="F1628" s="111">
        <f>(H1628*'IM CALIBRATION'!$Q$32+'IM CALIBRATION'!$Q$33)*ABS(B1628)*(1/'CCS figures 3b table 1 9a'!C1628+1/'IM CALIBRATION'!$D$5)^0.5</f>
        <v>11892.465100507394</v>
      </c>
      <c r="G1628" t="s">
        <v>33</v>
      </c>
      <c r="H1628" s="56">
        <f>D1628-0.001*'IM CALIBRATION'!$D$4*A1628^0.5</f>
        <v>33.199515896894134</v>
      </c>
      <c r="I1628" s="56">
        <f>H1628^'IM CALIBRATION'!$Q$15*ABS(B1628)*(1/'CCS figures 3b table 1 9a'!C1628+1/'IM CALIBRATION'!$D$5)^0.5</f>
        <v>20.218488353829173</v>
      </c>
    </row>
    <row r="1629" spans="1:9">
      <c r="A1629" s="113">
        <v>9433</v>
      </c>
      <c r="B1629" s="67">
        <v>29</v>
      </c>
      <c r="C1629" s="67">
        <v>276000</v>
      </c>
      <c r="D1629" s="67">
        <v>33.533999999999999</v>
      </c>
      <c r="E1629" s="112">
        <f>I1629*'IM CALIBRATION'!$Q$17</f>
        <v>11449.115055960958</v>
      </c>
      <c r="F1629" s="111">
        <f>(H1629*'IM CALIBRATION'!$Q$32+'IM CALIBRATION'!$Q$33)*ABS(B1629)*(1/'CCS figures 3b table 1 9a'!C1629+1/'IM CALIBRATION'!$D$5)^0.5</f>
        <v>11926.532627932505</v>
      </c>
      <c r="G1629" t="s">
        <v>33</v>
      </c>
      <c r="H1629" s="56">
        <f>D1629-0.001*'IM CALIBRATION'!$D$4*A1629^0.5</f>
        <v>33.381515896894136</v>
      </c>
      <c r="I1629" s="56">
        <f>H1629^'IM CALIBRATION'!$Q$15*ABS(B1629)*(1/'CCS figures 3b table 1 9a'!C1629+1/'IM CALIBRATION'!$D$5)^0.5</f>
        <v>20.25972550373265</v>
      </c>
    </row>
    <row r="1630" spans="1:9">
      <c r="A1630" s="113">
        <v>9433</v>
      </c>
      <c r="B1630" s="67">
        <v>29</v>
      </c>
      <c r="C1630" s="67">
        <v>276000</v>
      </c>
      <c r="D1630" s="67">
        <v>33.716000000000001</v>
      </c>
      <c r="E1630" s="112">
        <f>I1630*'IM CALIBRATION'!$Q$17</f>
        <v>11472.339302316856</v>
      </c>
      <c r="F1630" s="111">
        <f>(H1630*'IM CALIBRATION'!$Q$32+'IM CALIBRATION'!$Q$33)*ABS(B1630)*(1/'CCS figures 3b table 1 9a'!C1630+1/'IM CALIBRATION'!$D$5)^0.5</f>
        <v>11960.600155357624</v>
      </c>
      <c r="G1630" t="s">
        <v>33</v>
      </c>
      <c r="H1630" s="56">
        <f>D1630-0.001*'IM CALIBRATION'!$D$4*A1630^0.5</f>
        <v>33.563515896894138</v>
      </c>
      <c r="I1630" s="56">
        <f>H1630^'IM CALIBRATION'!$Q$15*ABS(B1630)*(1/'CCS figures 3b table 1 9a'!C1630+1/'IM CALIBRATION'!$D$5)^0.5</f>
        <v>20.30082185518879</v>
      </c>
    </row>
    <row r="1631" spans="1:9">
      <c r="A1631" s="113">
        <v>9433</v>
      </c>
      <c r="B1631" s="67">
        <v>29</v>
      </c>
      <c r="C1631" s="67">
        <v>276000</v>
      </c>
      <c r="D1631" s="67">
        <v>33.898000000000003</v>
      </c>
      <c r="E1631" s="112">
        <f>I1631*'IM CALIBRATION'!$Q$17</f>
        <v>11495.484682011711</v>
      </c>
      <c r="F1631" s="111">
        <f>(H1631*'IM CALIBRATION'!$Q$32+'IM CALIBRATION'!$Q$33)*ABS(B1631)*(1/'CCS figures 3b table 1 9a'!C1631+1/'IM CALIBRATION'!$D$5)^0.5</f>
        <v>11994.667682782734</v>
      </c>
      <c r="G1631" t="s">
        <v>33</v>
      </c>
      <c r="H1631" s="56">
        <f>D1631-0.001*'IM CALIBRATION'!$D$4*A1631^0.5</f>
        <v>33.74551589689414</v>
      </c>
      <c r="I1631" s="56">
        <f>H1631^'IM CALIBRATION'!$Q$15*ABS(B1631)*(1/'CCS figures 3b table 1 9a'!C1631+1/'IM CALIBRATION'!$D$5)^0.5</f>
        <v>20.341778648530937</v>
      </c>
    </row>
    <row r="1632" spans="1:9">
      <c r="A1632" s="113">
        <v>9433</v>
      </c>
      <c r="B1632" s="67">
        <v>29</v>
      </c>
      <c r="C1632" s="67">
        <v>276000</v>
      </c>
      <c r="D1632" s="67">
        <v>34.081000000000003</v>
      </c>
      <c r="E1632" s="112">
        <f>I1632*'IM CALIBRATION'!$Q$17</f>
        <v>11518.678414257098</v>
      </c>
      <c r="F1632" s="111">
        <f>(H1632*'IM CALIBRATION'!$Q$32+'IM CALIBRATION'!$Q$33)*ABS(B1632)*(1/'CCS figures 3b table 1 9a'!C1632+1/'IM CALIBRATION'!$D$5)^0.5</f>
        <v>12028.92239442447</v>
      </c>
      <c r="G1632" t="s">
        <v>33</v>
      </c>
      <c r="H1632" s="56">
        <f>D1632-0.001*'IM CALIBRATION'!$D$4*A1632^0.5</f>
        <v>33.92851589689414</v>
      </c>
      <c r="I1632" s="56">
        <f>H1632^'IM CALIBRATION'!$Q$15*ABS(B1632)*(1/'CCS figures 3b table 1 9a'!C1632+1/'IM CALIBRATION'!$D$5)^0.5</f>
        <v>20.38282100389219</v>
      </c>
    </row>
    <row r="1633" spans="1:9">
      <c r="A1633" s="113">
        <v>9433</v>
      </c>
      <c r="B1633" s="67">
        <v>29</v>
      </c>
      <c r="C1633" s="67">
        <v>276000</v>
      </c>
      <c r="D1633" s="67">
        <v>34.262999999999998</v>
      </c>
      <c r="E1633" s="112">
        <f>I1633*'IM CALIBRATION'!$Q$17</f>
        <v>11541.667700031991</v>
      </c>
      <c r="F1633" s="111">
        <f>(H1633*'IM CALIBRATION'!$Q$32+'IM CALIBRATION'!$Q$33)*ABS(B1633)*(1/'CCS figures 3b table 1 9a'!C1633+1/'IM CALIBRATION'!$D$5)^0.5</f>
        <v>12062.989921849585</v>
      </c>
      <c r="G1633" t="s">
        <v>33</v>
      </c>
      <c r="H1633" s="56">
        <f>D1633-0.001*'IM CALIBRATION'!$D$4*A1633^0.5</f>
        <v>34.110515896894135</v>
      </c>
      <c r="I1633" s="56">
        <f>H1633^'IM CALIBRATION'!$Q$15*ABS(B1633)*(1/'CCS figures 3b table 1 9a'!C1633+1/'IM CALIBRATION'!$D$5)^0.5</f>
        <v>20.423501582002345</v>
      </c>
    </row>
    <row r="1634" spans="1:9">
      <c r="A1634" s="113">
        <v>9433</v>
      </c>
      <c r="B1634" s="67">
        <v>29</v>
      </c>
      <c r="C1634" s="67">
        <v>276000</v>
      </c>
      <c r="D1634" s="67">
        <v>34.445</v>
      </c>
      <c r="E1634" s="112">
        <f>I1634*'IM CALIBRATION'!$Q$17</f>
        <v>11564.580166883876</v>
      </c>
      <c r="F1634" s="111">
        <f>(H1634*'IM CALIBRATION'!$Q$32+'IM CALIBRATION'!$Q$33)*ABS(B1634)*(1/'CCS figures 3b table 1 9a'!C1634+1/'IM CALIBRATION'!$D$5)^0.5</f>
        <v>12097.057449274696</v>
      </c>
      <c r="G1634" t="s">
        <v>33</v>
      </c>
      <c r="H1634" s="56">
        <f>D1634-0.001*'IM CALIBRATION'!$D$4*A1634^0.5</f>
        <v>34.292515896894137</v>
      </c>
      <c r="I1634" s="56">
        <f>H1634^'IM CALIBRATION'!$Q$15*ABS(B1634)*(1/'CCS figures 3b table 1 9a'!C1634+1/'IM CALIBRATION'!$D$5)^0.5</f>
        <v>20.464046225563322</v>
      </c>
    </row>
    <row r="1635" spans="1:9">
      <c r="A1635" s="113">
        <v>9433</v>
      </c>
      <c r="B1635" s="67">
        <v>29</v>
      </c>
      <c r="C1635" s="67">
        <v>276000</v>
      </c>
      <c r="D1635" s="67">
        <v>34.627000000000002</v>
      </c>
      <c r="E1635" s="112">
        <f>I1635*'IM CALIBRATION'!$Q$17</f>
        <v>11587.416477170143</v>
      </c>
      <c r="F1635" s="111">
        <f>(H1635*'IM CALIBRATION'!$Q$32+'IM CALIBRATION'!$Q$33)*ABS(B1635)*(1/'CCS figures 3b table 1 9a'!C1635+1/'IM CALIBRATION'!$D$5)^0.5</f>
        <v>12131.124976699813</v>
      </c>
      <c r="G1635" t="s">
        <v>33</v>
      </c>
      <c r="H1635" s="56">
        <f>D1635-0.001*'IM CALIBRATION'!$D$4*A1635^0.5</f>
        <v>34.47451589689414</v>
      </c>
      <c r="I1635" s="56">
        <f>H1635^'IM CALIBRATION'!$Q$15*ABS(B1635)*(1/'CCS figures 3b table 1 9a'!C1635+1/'IM CALIBRATION'!$D$5)^0.5</f>
        <v>20.504456106646401</v>
      </c>
    </row>
    <row r="1636" spans="1:9">
      <c r="A1636" s="113">
        <v>9433</v>
      </c>
      <c r="B1636" s="67">
        <v>29</v>
      </c>
      <c r="C1636" s="67">
        <v>276000</v>
      </c>
      <c r="D1636" s="67">
        <v>34.81</v>
      </c>
      <c r="E1636" s="112">
        <f>I1636*'IM CALIBRATION'!$Q$17</f>
        <v>11610.302136081877</v>
      </c>
      <c r="F1636" s="111">
        <f>(H1636*'IM CALIBRATION'!$Q$32+'IM CALIBRATION'!$Q$33)*ABS(B1636)*(1/'CCS figures 3b table 1 9a'!C1636+1/'IM CALIBRATION'!$D$5)^0.5</f>
        <v>12165.379688341545</v>
      </c>
      <c r="G1636" t="s">
        <v>33</v>
      </c>
      <c r="H1636" s="56">
        <f>D1636-0.001*'IM CALIBRATION'!$D$4*A1636^0.5</f>
        <v>34.657515896894139</v>
      </c>
      <c r="I1636" s="56">
        <f>H1636^'IM CALIBRATION'!$Q$15*ABS(B1636)*(1/'CCS figures 3b table 1 9a'!C1636+1/'IM CALIBRATION'!$D$5)^0.5</f>
        <v>20.54495331234811</v>
      </c>
    </row>
    <row r="1637" spans="1:9">
      <c r="A1637" s="113">
        <v>9433</v>
      </c>
      <c r="B1637" s="67">
        <v>29</v>
      </c>
      <c r="C1637" s="67">
        <v>276000</v>
      </c>
      <c r="D1637" s="67">
        <v>34.991999999999997</v>
      </c>
      <c r="E1637" s="112">
        <f>I1637*'IM CALIBRATION'!$Q$17</f>
        <v>11632.987674244394</v>
      </c>
      <c r="F1637" s="111">
        <f>(H1637*'IM CALIBRATION'!$Q$32+'IM CALIBRATION'!$Q$33)*ABS(B1637)*(1/'CCS figures 3b table 1 9a'!C1637+1/'IM CALIBRATION'!$D$5)^0.5</f>
        <v>12199.447215766657</v>
      </c>
      <c r="G1637" t="s">
        <v>33</v>
      </c>
      <c r="H1637" s="56">
        <f>D1637-0.001*'IM CALIBRATION'!$D$4*A1637^0.5</f>
        <v>34.839515896894135</v>
      </c>
      <c r="I1637" s="56">
        <f>H1637^'IM CALIBRATION'!$Q$15*ABS(B1637)*(1/'CCS figures 3b table 1 9a'!C1637+1/'IM CALIBRATION'!$D$5)^0.5</f>
        <v>20.585096395357635</v>
      </c>
    </row>
    <row r="1638" spans="1:9">
      <c r="A1638" s="113">
        <v>9433</v>
      </c>
      <c r="B1638" s="67">
        <v>29</v>
      </c>
      <c r="C1638" s="67">
        <v>276000</v>
      </c>
      <c r="D1638" s="67">
        <v>35.173999999999999</v>
      </c>
      <c r="E1638" s="112">
        <f>I1638*'IM CALIBRATION'!$Q$17</f>
        <v>11655.598992041945</v>
      </c>
      <c r="F1638" s="111">
        <f>(H1638*'IM CALIBRATION'!$Q$32+'IM CALIBRATION'!$Q$33)*ABS(B1638)*(1/'CCS figures 3b table 1 9a'!C1638+1/'IM CALIBRATION'!$D$5)^0.5</f>
        <v>12233.514743191776</v>
      </c>
      <c r="G1638" t="s">
        <v>33</v>
      </c>
      <c r="H1638" s="56">
        <f>D1638-0.001*'IM CALIBRATION'!$D$4*A1638^0.5</f>
        <v>35.021515896894137</v>
      </c>
      <c r="I1638" s="56">
        <f>H1638^'IM CALIBRATION'!$Q$15*ABS(B1638)*(1/'CCS figures 3b table 1 9a'!C1638+1/'IM CALIBRATION'!$D$5)^0.5</f>
        <v>20.625108142083644</v>
      </c>
    </row>
    <row r="1639" spans="1:9">
      <c r="A1639" s="113">
        <v>9433</v>
      </c>
      <c r="B1639" s="67">
        <v>29</v>
      </c>
      <c r="C1639" s="67">
        <v>276000</v>
      </c>
      <c r="D1639" s="67">
        <v>35.356000000000002</v>
      </c>
      <c r="E1639" s="112">
        <f>I1639*'IM CALIBRATION'!$Q$17</f>
        <v>11678.136716126693</v>
      </c>
      <c r="F1639" s="111">
        <f>(H1639*'IM CALIBRATION'!$Q$32+'IM CALIBRATION'!$Q$33)*ABS(B1639)*(1/'CCS figures 3b table 1 9a'!C1639+1/'IM CALIBRATION'!$D$5)^0.5</f>
        <v>12267.582270616887</v>
      </c>
      <c r="G1639" t="s">
        <v>33</v>
      </c>
      <c r="H1639" s="56">
        <f>D1639-0.001*'IM CALIBRATION'!$D$4*A1639^0.5</f>
        <v>35.203515896894139</v>
      </c>
      <c r="I1639" s="56">
        <f>H1639^'IM CALIBRATION'!$Q$15*ABS(B1639)*(1/'CCS figures 3b table 1 9a'!C1639+1/'IM CALIBRATION'!$D$5)^0.5</f>
        <v>20.664989661415404</v>
      </c>
    </row>
    <row r="1640" spans="1:9">
      <c r="A1640" s="113">
        <v>9433</v>
      </c>
      <c r="B1640" s="67">
        <v>29</v>
      </c>
      <c r="C1640" s="67">
        <v>276000</v>
      </c>
      <c r="D1640" s="67">
        <v>35.539000000000001</v>
      </c>
      <c r="E1640" s="112">
        <f>I1640*'IM CALIBRATION'!$Q$17</f>
        <v>11700.724696882868</v>
      </c>
      <c r="F1640" s="111">
        <f>(H1640*'IM CALIBRATION'!$Q$32+'IM CALIBRATION'!$Q$33)*ABS(B1640)*(1/'CCS figures 3b table 1 9a'!C1640+1/'IM CALIBRATION'!$D$5)^0.5</f>
        <v>12301.836982258623</v>
      </c>
      <c r="G1640" t="s">
        <v>33</v>
      </c>
      <c r="H1640" s="56">
        <f>D1640-0.001*'IM CALIBRATION'!$D$4*A1640^0.5</f>
        <v>35.386515896894139</v>
      </c>
      <c r="I1640" s="56">
        <f>H1640^'IM CALIBRATION'!$Q$15*ABS(B1640)*(1/'CCS figures 3b table 1 9a'!C1640+1/'IM CALIBRATION'!$D$5)^0.5</f>
        <v>20.70496011219408</v>
      </c>
    </row>
    <row r="1641" spans="1:9">
      <c r="A1641" s="113">
        <v>9433</v>
      </c>
      <c r="B1641" s="67">
        <v>29</v>
      </c>
      <c r="C1641" s="67">
        <v>276000</v>
      </c>
      <c r="D1641" s="67">
        <v>35.720999999999997</v>
      </c>
      <c r="E1641" s="112">
        <f>I1641*'IM CALIBRATION'!$Q$17</f>
        <v>11723.116683719494</v>
      </c>
      <c r="F1641" s="111">
        <f>(H1641*'IM CALIBRATION'!$Q$32+'IM CALIBRATION'!$Q$33)*ABS(B1641)*(1/'CCS figures 3b table 1 9a'!C1641+1/'IM CALIBRATION'!$D$5)^0.5</f>
        <v>12335.904509683736</v>
      </c>
      <c r="G1641" t="s">
        <v>33</v>
      </c>
      <c r="H1641" s="56">
        <f>D1641-0.001*'IM CALIBRATION'!$D$4*A1641^0.5</f>
        <v>35.568515896894134</v>
      </c>
      <c r="I1641" s="56">
        <f>H1641^'IM CALIBRATION'!$Q$15*ABS(B1641)*(1/'CCS figures 3b table 1 9a'!C1641+1/'IM CALIBRATION'!$D$5)^0.5</f>
        <v>20.744583742891813</v>
      </c>
    </row>
    <row r="1642" spans="1:9">
      <c r="A1642" s="113">
        <v>9433</v>
      </c>
      <c r="B1642" s="67">
        <v>29</v>
      </c>
      <c r="C1642" s="67">
        <v>276000</v>
      </c>
      <c r="D1642" s="67">
        <v>35.902999999999999</v>
      </c>
      <c r="E1642" s="112">
        <f>I1642*'IM CALIBRATION'!$Q$17</f>
        <v>11745.436909723607</v>
      </c>
      <c r="F1642" s="111">
        <f>(H1642*'IM CALIBRATION'!$Q$32+'IM CALIBRATION'!$Q$33)*ABS(B1642)*(1/'CCS figures 3b table 1 9a'!C1642+1/'IM CALIBRATION'!$D$5)^0.5</f>
        <v>12369.972037108848</v>
      </c>
      <c r="G1642" t="s">
        <v>33</v>
      </c>
      <c r="H1642" s="56">
        <f>D1642-0.001*'IM CALIBRATION'!$D$4*A1642^0.5</f>
        <v>35.750515896894136</v>
      </c>
      <c r="I1642" s="56">
        <f>H1642^'IM CALIBRATION'!$Q$15*ABS(B1642)*(1/'CCS figures 3b table 1 9a'!C1642+1/'IM CALIBRATION'!$D$5)^0.5</f>
        <v>20.784080389559641</v>
      </c>
    </row>
    <row r="1643" spans="1:9">
      <c r="A1643" s="113">
        <v>9433</v>
      </c>
      <c r="B1643" s="67">
        <v>29</v>
      </c>
      <c r="C1643" s="67">
        <v>276000</v>
      </c>
      <c r="D1643" s="67">
        <v>36.085000000000001</v>
      </c>
      <c r="E1643" s="112">
        <f>I1643*'IM CALIBRATION'!$Q$17</f>
        <v>11767.685968445903</v>
      </c>
      <c r="F1643" s="111">
        <f>(H1643*'IM CALIBRATION'!$Q$32+'IM CALIBRATION'!$Q$33)*ABS(B1643)*(1/'CCS figures 3b table 1 9a'!C1643+1/'IM CALIBRATION'!$D$5)^0.5</f>
        <v>12404.039564533965</v>
      </c>
      <c r="G1643" t="s">
        <v>33</v>
      </c>
      <c r="H1643" s="56">
        <f>D1643-0.001*'IM CALIBRATION'!$D$4*A1643^0.5</f>
        <v>35.932515896894138</v>
      </c>
      <c r="I1643" s="56">
        <f>H1643^'IM CALIBRATION'!$Q$15*ABS(B1643)*(1/'CCS figures 3b table 1 9a'!C1643+1/'IM CALIBRATION'!$D$5)^0.5</f>
        <v>20.823451102512294</v>
      </c>
    </row>
    <row r="1644" spans="1:9">
      <c r="A1644" s="113">
        <v>9433</v>
      </c>
      <c r="B1644" s="67">
        <v>29</v>
      </c>
      <c r="C1644" s="67">
        <v>276000</v>
      </c>
      <c r="D1644" s="67">
        <v>36.268000000000001</v>
      </c>
      <c r="E1644" s="112">
        <f>I1644*'IM CALIBRATION'!$Q$17</f>
        <v>11789.986111414939</v>
      </c>
      <c r="F1644" s="111">
        <f>(H1644*'IM CALIBRATION'!$Q$32+'IM CALIBRATION'!$Q$33)*ABS(B1644)*(1/'CCS figures 3b table 1 9a'!C1644+1/'IM CALIBRATION'!$D$5)^0.5</f>
        <v>12438.294276175697</v>
      </c>
      <c r="G1644" t="s">
        <v>33</v>
      </c>
      <c r="H1644" s="56">
        <f>D1644-0.001*'IM CALIBRATION'!$D$4*A1644^0.5</f>
        <v>36.115515896894138</v>
      </c>
      <c r="I1644" s="56">
        <f>H1644^'IM CALIBRATION'!$Q$15*ABS(B1644)*(1/'CCS figures 3b table 1 9a'!C1644+1/'IM CALIBRATION'!$D$5)^0.5</f>
        <v>20.862912211343708</v>
      </c>
    </row>
    <row r="1645" spans="1:9">
      <c r="A1645" s="113">
        <v>9769</v>
      </c>
      <c r="B1645" s="67">
        <v>28</v>
      </c>
      <c r="C1645" s="67">
        <v>276000</v>
      </c>
      <c r="D1645" s="67">
        <v>1.0940000000000001</v>
      </c>
      <c r="E1645" s="112">
        <f>I1645*'IM CALIBRATION'!$Q$17</f>
        <v>2920.9347082951535</v>
      </c>
      <c r="F1645" s="111">
        <f>(H1645*'IM CALIBRATION'!$Q$32+'IM CALIBRATION'!$Q$33)*ABS(B1645)*(1/'CCS figures 3b table 1 9a'!C1645+1/'IM CALIBRATION'!$D$5)^0.5</f>
        <v>5651.9185170400506</v>
      </c>
      <c r="G1645" t="s">
        <v>33</v>
      </c>
      <c r="H1645" s="56">
        <f>D1645-0.001*'IM CALIBRATION'!$D$4*A1645^0.5</f>
        <v>0.93882394482395171</v>
      </c>
      <c r="I1645" s="56">
        <f>H1645^'IM CALIBRATION'!$Q$15*ABS(B1645)*(1/'CCS figures 3b table 1 9a'!C1645+1/'IM CALIBRATION'!$D$5)^0.5</f>
        <v>5.1687257150564365</v>
      </c>
    </row>
    <row r="1646" spans="1:9">
      <c r="A1646" s="113">
        <v>9769</v>
      </c>
      <c r="B1646" s="67">
        <v>28</v>
      </c>
      <c r="C1646" s="67">
        <v>276000</v>
      </c>
      <c r="D1646" s="67">
        <v>1.276</v>
      </c>
      <c r="E1646" s="112">
        <f>I1646*'IM CALIBRATION'!$Q$17</f>
        <v>3120.3363151975641</v>
      </c>
      <c r="F1646" s="111">
        <f>(H1646*'IM CALIBRATION'!$Q$32+'IM CALIBRATION'!$Q$33)*ABS(B1646)*(1/'CCS figures 3b table 1 9a'!C1646+1/'IM CALIBRATION'!$D$5)^0.5</f>
        <v>5684.8113021401614</v>
      </c>
      <c r="G1646" t="s">
        <v>33</v>
      </c>
      <c r="H1646" s="56">
        <f>D1646-0.001*'IM CALIBRATION'!$D$4*A1646^0.5</f>
        <v>1.1208239448239516</v>
      </c>
      <c r="I1646" s="56">
        <f>H1646^'IM CALIBRATION'!$Q$15*ABS(B1646)*(1/'CCS figures 3b table 1 9a'!C1646+1/'IM CALIBRATION'!$D$5)^0.5</f>
        <v>5.5215758524775564</v>
      </c>
    </row>
    <row r="1647" spans="1:9">
      <c r="A1647" s="113">
        <v>9769</v>
      </c>
      <c r="B1647" s="67">
        <v>28</v>
      </c>
      <c r="C1647" s="67">
        <v>276000</v>
      </c>
      <c r="D1647" s="67">
        <v>1.458</v>
      </c>
      <c r="E1647" s="112">
        <f>I1647*'IM CALIBRATION'!$Q$17</f>
        <v>3300.3192285985183</v>
      </c>
      <c r="F1647" s="111">
        <f>(H1647*'IM CALIBRATION'!$Q$32+'IM CALIBRATION'!$Q$33)*ABS(B1647)*(1/'CCS figures 3b table 1 9a'!C1647+1/'IM CALIBRATION'!$D$5)^0.5</f>
        <v>5717.7040872402704</v>
      </c>
      <c r="G1647" t="s">
        <v>33</v>
      </c>
      <c r="H1647" s="56">
        <f>D1647-0.001*'IM CALIBRATION'!$D$4*A1647^0.5</f>
        <v>1.3028239448239516</v>
      </c>
      <c r="I1647" s="56">
        <f>H1647^'IM CALIBRATION'!$Q$15*ABS(B1647)*(1/'CCS figures 3b table 1 9a'!C1647+1/'IM CALIBRATION'!$D$5)^0.5</f>
        <v>5.8400637358678908</v>
      </c>
    </row>
    <row r="1648" spans="1:9">
      <c r="A1648" s="113">
        <v>9769</v>
      </c>
      <c r="B1648" s="67">
        <v>28</v>
      </c>
      <c r="C1648" s="67">
        <v>276000</v>
      </c>
      <c r="D1648" s="67">
        <v>1.64</v>
      </c>
      <c r="E1648" s="112">
        <f>I1648*'IM CALIBRATION'!$Q$17</f>
        <v>3465.1386691050379</v>
      </c>
      <c r="F1648" s="111">
        <f>(H1648*'IM CALIBRATION'!$Q$32+'IM CALIBRATION'!$Q$33)*ABS(B1648)*(1/'CCS figures 3b table 1 9a'!C1648+1/'IM CALIBRATION'!$D$5)^0.5</f>
        <v>5750.5968723403803</v>
      </c>
      <c r="G1648" t="s">
        <v>33</v>
      </c>
      <c r="H1648" s="56">
        <f>D1648-0.001*'IM CALIBRATION'!$D$4*A1648^0.5</f>
        <v>1.4848239448239515</v>
      </c>
      <c r="I1648" s="56">
        <f>H1648^'IM CALIBRATION'!$Q$15*ABS(B1648)*(1/'CCS figures 3b table 1 9a'!C1648+1/'IM CALIBRATION'!$D$5)^0.5</f>
        <v>6.1317191700232438</v>
      </c>
    </row>
    <row r="1649" spans="1:9">
      <c r="A1649" s="113">
        <v>9769</v>
      </c>
      <c r="B1649" s="67">
        <v>28</v>
      </c>
      <c r="C1649" s="67">
        <v>276000</v>
      </c>
      <c r="D1649" s="67">
        <v>1.8220000000000001</v>
      </c>
      <c r="E1649" s="112">
        <f>I1649*'IM CALIBRATION'!$Q$17</f>
        <v>3617.7209476639268</v>
      </c>
      <c r="F1649" s="111">
        <f>(H1649*'IM CALIBRATION'!$Q$32+'IM CALIBRATION'!$Q$33)*ABS(B1649)*(1/'CCS figures 3b table 1 9a'!C1649+1/'IM CALIBRATION'!$D$5)^0.5</f>
        <v>5783.4896574404902</v>
      </c>
      <c r="G1649" t="s">
        <v>33</v>
      </c>
      <c r="H1649" s="56">
        <f>D1649-0.001*'IM CALIBRATION'!$D$4*A1649^0.5</f>
        <v>1.6668239448239517</v>
      </c>
      <c r="I1649" s="56">
        <f>H1649^'IM CALIBRATION'!$Q$15*ABS(B1649)*(1/'CCS figures 3b table 1 9a'!C1649+1/'IM CALIBRATION'!$D$5)^0.5</f>
        <v>6.4017203941552081</v>
      </c>
    </row>
    <row r="1650" spans="1:9">
      <c r="A1650" s="113">
        <v>9769</v>
      </c>
      <c r="B1650" s="67">
        <v>28</v>
      </c>
      <c r="C1650" s="67">
        <v>276000</v>
      </c>
      <c r="D1650" s="67">
        <v>2.0049999999999999</v>
      </c>
      <c r="E1650" s="112">
        <f>I1650*'IM CALIBRATION'!$Q$17</f>
        <v>3760.9340817645229</v>
      </c>
      <c r="F1650" s="111">
        <f>(H1650*'IM CALIBRATION'!$Q$32+'IM CALIBRATION'!$Q$33)*ABS(B1650)*(1/'CCS figures 3b table 1 9a'!C1650+1/'IM CALIBRATION'!$D$5)^0.5</f>
        <v>5816.563172129062</v>
      </c>
      <c r="G1650" t="s">
        <v>33</v>
      </c>
      <c r="H1650" s="56">
        <f>D1650-0.001*'IM CALIBRATION'!$D$4*A1650^0.5</f>
        <v>1.8498239448239515</v>
      </c>
      <c r="I1650" s="56">
        <f>H1650^'IM CALIBRATION'!$Q$15*ABS(B1650)*(1/'CCS figures 3b table 1 9a'!C1650+1/'IM CALIBRATION'!$D$5)^0.5</f>
        <v>6.6551424945730648</v>
      </c>
    </row>
    <row r="1651" spans="1:9">
      <c r="A1651" s="113">
        <v>9769</v>
      </c>
      <c r="B1651" s="67">
        <v>28</v>
      </c>
      <c r="C1651" s="67">
        <v>276000</v>
      </c>
      <c r="D1651" s="67">
        <v>2.1869999999999998</v>
      </c>
      <c r="E1651" s="112">
        <f>I1651*'IM CALIBRATION'!$Q$17</f>
        <v>3894.7974473275262</v>
      </c>
      <c r="F1651" s="111">
        <f>(H1651*'IM CALIBRATION'!$Q$32+'IM CALIBRATION'!$Q$33)*ABS(B1651)*(1/'CCS figures 3b table 1 9a'!C1651+1/'IM CALIBRATION'!$D$5)^0.5</f>
        <v>5849.4559572291728</v>
      </c>
      <c r="G1651" t="s">
        <v>33</v>
      </c>
      <c r="H1651" s="56">
        <f>D1651-0.001*'IM CALIBRATION'!$D$4*A1651^0.5</f>
        <v>2.0318239448239517</v>
      </c>
      <c r="I1651" s="56">
        <f>H1651^'IM CALIBRATION'!$Q$15*ABS(B1651)*(1/'CCS figures 3b table 1 9a'!C1651+1/'IM CALIBRATION'!$D$5)^0.5</f>
        <v>6.8920197578424434</v>
      </c>
    </row>
    <row r="1652" spans="1:9">
      <c r="A1652" s="113">
        <v>9769</v>
      </c>
      <c r="B1652" s="67">
        <v>28</v>
      </c>
      <c r="C1652" s="67">
        <v>276000</v>
      </c>
      <c r="D1652" s="67">
        <v>2.3690000000000002</v>
      </c>
      <c r="E1652" s="112">
        <f>I1652*'IM CALIBRATION'!$Q$17</f>
        <v>4021.3337504945639</v>
      </c>
      <c r="F1652" s="111">
        <f>(H1652*'IM CALIBRATION'!$Q$32+'IM CALIBRATION'!$Q$33)*ABS(B1652)*(1/'CCS figures 3b table 1 9a'!C1652+1/'IM CALIBRATION'!$D$5)^0.5</f>
        <v>5882.3487423292809</v>
      </c>
      <c r="G1652" t="s">
        <v>33</v>
      </c>
      <c r="H1652" s="56">
        <f>D1652-0.001*'IM CALIBRATION'!$D$4*A1652^0.5</f>
        <v>2.2138239448239521</v>
      </c>
      <c r="I1652" s="56">
        <f>H1652^'IM CALIBRATION'!$Q$15*ABS(B1652)*(1/'CCS figures 3b table 1 9a'!C1652+1/'IM CALIBRATION'!$D$5)^0.5</f>
        <v>7.1159314537150911</v>
      </c>
    </row>
    <row r="1653" spans="1:9">
      <c r="A1653" s="113">
        <v>9769</v>
      </c>
      <c r="B1653" s="67">
        <v>28</v>
      </c>
      <c r="C1653" s="67">
        <v>276000</v>
      </c>
      <c r="D1653" s="67">
        <v>2.552</v>
      </c>
      <c r="E1653" s="112">
        <f>I1653*'IM CALIBRATION'!$Q$17</f>
        <v>4142.1447260630957</v>
      </c>
      <c r="F1653" s="111">
        <f>(H1653*'IM CALIBRATION'!$Q$32+'IM CALIBRATION'!$Q$33)*ABS(B1653)*(1/'CCS figures 3b table 1 9a'!C1653+1/'IM CALIBRATION'!$D$5)^0.5</f>
        <v>5915.4222570178536</v>
      </c>
      <c r="G1653" t="s">
        <v>33</v>
      </c>
      <c r="H1653" s="56">
        <f>D1653-0.001*'IM CALIBRATION'!$D$4*A1653^0.5</f>
        <v>2.3968239448239519</v>
      </c>
      <c r="I1653" s="56">
        <f>H1653^'IM CALIBRATION'!$Q$15*ABS(B1653)*(1/'CCS figures 3b table 1 9a'!C1653+1/'IM CALIBRATION'!$D$5)^0.5</f>
        <v>7.3297119241613427</v>
      </c>
    </row>
    <row r="1654" spans="1:9">
      <c r="A1654" s="113">
        <v>9769</v>
      </c>
      <c r="B1654" s="67">
        <v>28</v>
      </c>
      <c r="C1654" s="67">
        <v>276000</v>
      </c>
      <c r="D1654" s="67">
        <v>2.734</v>
      </c>
      <c r="E1654" s="112">
        <f>I1654*'IM CALIBRATION'!$Q$17</f>
        <v>4256.6835793938435</v>
      </c>
      <c r="F1654" s="111">
        <f>(H1654*'IM CALIBRATION'!$Q$32+'IM CALIBRATION'!$Q$33)*ABS(B1654)*(1/'CCS figures 3b table 1 9a'!C1654+1/'IM CALIBRATION'!$D$5)^0.5</f>
        <v>5948.3150421179635</v>
      </c>
      <c r="G1654" t="s">
        <v>33</v>
      </c>
      <c r="H1654" s="56">
        <f>D1654-0.001*'IM CALIBRATION'!$D$4*A1654^0.5</f>
        <v>2.5788239448239518</v>
      </c>
      <c r="I1654" s="56">
        <f>H1654^'IM CALIBRATION'!$Q$15*ABS(B1654)*(1/'CCS figures 3b table 1 9a'!C1654+1/'IM CALIBRATION'!$D$5)^0.5</f>
        <v>7.5323935914038325</v>
      </c>
    </row>
    <row r="1655" spans="1:9">
      <c r="A1655" s="113">
        <v>9769</v>
      </c>
      <c r="B1655" s="67">
        <v>28</v>
      </c>
      <c r="C1655" s="67">
        <v>276000</v>
      </c>
      <c r="D1655" s="67">
        <v>2.9159999999999999</v>
      </c>
      <c r="E1655" s="112">
        <f>I1655*'IM CALIBRATION'!$Q$17</f>
        <v>4366.2568300575313</v>
      </c>
      <c r="F1655" s="111">
        <f>(H1655*'IM CALIBRATION'!$Q$32+'IM CALIBRATION'!$Q$33)*ABS(B1655)*(1/'CCS figures 3b table 1 9a'!C1655+1/'IM CALIBRATION'!$D$5)^0.5</f>
        <v>5981.2078272180734</v>
      </c>
      <c r="G1655" t="s">
        <v>33</v>
      </c>
      <c r="H1655" s="56">
        <f>D1655-0.001*'IM CALIBRATION'!$D$4*A1655^0.5</f>
        <v>2.7608239448239518</v>
      </c>
      <c r="I1655" s="56">
        <f>H1655^'IM CALIBRATION'!$Q$15*ABS(B1655)*(1/'CCS figures 3b table 1 9a'!C1655+1/'IM CALIBRATION'!$D$5)^0.5</f>
        <v>7.7262884007535026</v>
      </c>
    </row>
    <row r="1656" spans="1:9">
      <c r="A1656" s="113">
        <v>9769</v>
      </c>
      <c r="B1656" s="67">
        <v>28</v>
      </c>
      <c r="C1656" s="67">
        <v>276000</v>
      </c>
      <c r="D1656" s="67">
        <v>3.0979999999999999</v>
      </c>
      <c r="E1656" s="112">
        <f>I1656*'IM CALIBRATION'!$Q$17</f>
        <v>4471.3870714086597</v>
      </c>
      <c r="F1656" s="111">
        <f>(H1656*'IM CALIBRATION'!$Q$32+'IM CALIBRATION'!$Q$33)*ABS(B1656)*(1/'CCS figures 3b table 1 9a'!C1656+1/'IM CALIBRATION'!$D$5)^0.5</f>
        <v>6014.1006123181824</v>
      </c>
      <c r="G1656" t="s">
        <v>33</v>
      </c>
      <c r="H1656" s="56">
        <f>D1656-0.001*'IM CALIBRATION'!$D$4*A1656^0.5</f>
        <v>2.9428239448239517</v>
      </c>
      <c r="I1656" s="56">
        <f>H1656^'IM CALIBRATION'!$Q$15*ABS(B1656)*(1/'CCS figures 3b table 1 9a'!C1656+1/'IM CALIBRATION'!$D$5)^0.5</f>
        <v>7.9123211047227144</v>
      </c>
    </row>
    <row r="1657" spans="1:9">
      <c r="A1657" s="113">
        <v>9769</v>
      </c>
      <c r="B1657" s="67">
        <v>28</v>
      </c>
      <c r="C1657" s="67">
        <v>276000</v>
      </c>
      <c r="D1657" s="67">
        <v>3.28</v>
      </c>
      <c r="E1657" s="112">
        <f>I1657*'IM CALIBRATION'!$Q$17</f>
        <v>4572.5134588586088</v>
      </c>
      <c r="F1657" s="111">
        <f>(H1657*'IM CALIBRATION'!$Q$32+'IM CALIBRATION'!$Q$33)*ABS(B1657)*(1/'CCS figures 3b table 1 9a'!C1657+1/'IM CALIBRATION'!$D$5)^0.5</f>
        <v>6046.9933974182932</v>
      </c>
      <c r="G1657" t="s">
        <v>33</v>
      </c>
      <c r="H1657" s="56">
        <f>D1657-0.001*'IM CALIBRATION'!$D$4*A1657^0.5</f>
        <v>3.1248239448239516</v>
      </c>
      <c r="I1657" s="56">
        <f>H1657^'IM CALIBRATION'!$Q$15*ABS(B1657)*(1/'CCS figures 3b table 1 9a'!C1657+1/'IM CALIBRATION'!$D$5)^0.5</f>
        <v>8.0912688086200024</v>
      </c>
    </row>
    <row r="1658" spans="1:9">
      <c r="A1658" s="113">
        <v>9769</v>
      </c>
      <c r="B1658" s="67">
        <v>28</v>
      </c>
      <c r="C1658" s="67">
        <v>276000</v>
      </c>
      <c r="D1658" s="67">
        <v>3.4630000000000001</v>
      </c>
      <c r="E1658" s="112">
        <f>I1658*'IM CALIBRATION'!$Q$17</f>
        <v>4670.5353278706689</v>
      </c>
      <c r="F1658" s="111">
        <f>(H1658*'IM CALIBRATION'!$Q$32+'IM CALIBRATION'!$Q$33)*ABS(B1658)*(1/'CCS figures 3b table 1 9a'!C1658+1/'IM CALIBRATION'!$D$5)^0.5</f>
        <v>6080.0669121068649</v>
      </c>
      <c r="G1658" t="s">
        <v>33</v>
      </c>
      <c r="H1658" s="56">
        <f>D1658-0.001*'IM CALIBRATION'!$D$4*A1658^0.5</f>
        <v>3.3078239448239519</v>
      </c>
      <c r="I1658" s="56">
        <f>H1658^'IM CALIBRATION'!$Q$15*ABS(B1658)*(1/'CCS figures 3b table 1 9a'!C1658+1/'IM CALIBRATION'!$D$5)^0.5</f>
        <v>8.2647229271121763</v>
      </c>
    </row>
    <row r="1659" spans="1:9">
      <c r="A1659" s="113">
        <v>9769</v>
      </c>
      <c r="B1659" s="67">
        <v>28</v>
      </c>
      <c r="C1659" s="67">
        <v>276000</v>
      </c>
      <c r="D1659" s="67">
        <v>3.645</v>
      </c>
      <c r="E1659" s="112">
        <f>I1659*'IM CALIBRATION'!$Q$17</f>
        <v>4764.7027046660687</v>
      </c>
      <c r="F1659" s="111">
        <f>(H1659*'IM CALIBRATION'!$Q$32+'IM CALIBRATION'!$Q$33)*ABS(B1659)*(1/'CCS figures 3b table 1 9a'!C1659+1/'IM CALIBRATION'!$D$5)^0.5</f>
        <v>6112.9596972069749</v>
      </c>
      <c r="G1659" t="s">
        <v>33</v>
      </c>
      <c r="H1659" s="56">
        <f>D1659-0.001*'IM CALIBRATION'!$D$4*A1659^0.5</f>
        <v>3.4898239448239519</v>
      </c>
      <c r="I1659" s="56">
        <f>H1659^'IM CALIBRATION'!$Q$15*ABS(B1659)*(1/'CCS figures 3b table 1 9a'!C1659+1/'IM CALIBRATION'!$D$5)^0.5</f>
        <v>8.431356347770139</v>
      </c>
    </row>
    <row r="1660" spans="1:9">
      <c r="A1660" s="113">
        <v>9769</v>
      </c>
      <c r="B1660" s="67">
        <v>28</v>
      </c>
      <c r="C1660" s="67">
        <v>276000</v>
      </c>
      <c r="D1660" s="67">
        <v>3.827</v>
      </c>
      <c r="E1660" s="112">
        <f>I1660*'IM CALIBRATION'!$Q$17</f>
        <v>4855.8374343923515</v>
      </c>
      <c r="F1660" s="111">
        <f>(H1660*'IM CALIBRATION'!$Q$32+'IM CALIBRATION'!$Q$33)*ABS(B1660)*(1/'CCS figures 3b table 1 9a'!C1660+1/'IM CALIBRATION'!$D$5)^0.5</f>
        <v>6145.8524823070848</v>
      </c>
      <c r="G1660" t="s">
        <v>33</v>
      </c>
      <c r="H1660" s="56">
        <f>D1660-0.001*'IM CALIBRATION'!$D$4*A1660^0.5</f>
        <v>3.6718239448239518</v>
      </c>
      <c r="I1660" s="56">
        <f>H1660^'IM CALIBRATION'!$Q$15*ABS(B1660)*(1/'CCS figures 3b table 1 9a'!C1660+1/'IM CALIBRATION'!$D$5)^0.5</f>
        <v>8.5926233626517874</v>
      </c>
    </row>
    <row r="1661" spans="1:9">
      <c r="A1661" s="113">
        <v>9769</v>
      </c>
      <c r="B1661" s="67">
        <v>28</v>
      </c>
      <c r="C1661" s="67">
        <v>276000</v>
      </c>
      <c r="D1661" s="67">
        <v>4.01</v>
      </c>
      <c r="E1661" s="112">
        <f>I1661*'IM CALIBRATION'!$Q$17</f>
        <v>4944.6586600463106</v>
      </c>
      <c r="F1661" s="111">
        <f>(H1661*'IM CALIBRATION'!$Q$32+'IM CALIBRATION'!$Q$33)*ABS(B1661)*(1/'CCS figures 3b table 1 9a'!C1661+1/'IM CALIBRATION'!$D$5)^0.5</f>
        <v>6178.9259969956556</v>
      </c>
      <c r="G1661" t="s">
        <v>33</v>
      </c>
      <c r="H1661" s="56">
        <f>D1661-0.001*'IM CALIBRATION'!$D$4*A1661^0.5</f>
        <v>3.8548239448239516</v>
      </c>
      <c r="I1661" s="56">
        <f>H1661^'IM CALIBRATION'!$Q$15*ABS(B1661)*(1/'CCS figures 3b table 1 9a'!C1661+1/'IM CALIBRATION'!$D$5)^0.5</f>
        <v>8.7497965277268825</v>
      </c>
    </row>
    <row r="1662" spans="1:9">
      <c r="A1662" s="113">
        <v>9769</v>
      </c>
      <c r="B1662" s="67">
        <v>28</v>
      </c>
      <c r="C1662" s="67">
        <v>276000</v>
      </c>
      <c r="D1662" s="67">
        <v>4.1920000000000002</v>
      </c>
      <c r="E1662" s="112">
        <f>I1662*'IM CALIBRATION'!$Q$17</f>
        <v>5030.4081051028979</v>
      </c>
      <c r="F1662" s="111">
        <f>(H1662*'IM CALIBRATION'!$Q$32+'IM CALIBRATION'!$Q$33)*ABS(B1662)*(1/'CCS figures 3b table 1 9a'!C1662+1/'IM CALIBRATION'!$D$5)^0.5</f>
        <v>6211.8187820957664</v>
      </c>
      <c r="G1662" t="s">
        <v>33</v>
      </c>
      <c r="H1662" s="56">
        <f>D1662-0.001*'IM CALIBRATION'!$D$4*A1662^0.5</f>
        <v>4.0368239448239516</v>
      </c>
      <c r="I1662" s="56">
        <f>H1662^'IM CALIBRATION'!$Q$15*ABS(B1662)*(1/'CCS figures 3b table 1 9a'!C1662+1/'IM CALIBRATION'!$D$5)^0.5</f>
        <v>8.9015340384822981</v>
      </c>
    </row>
    <row r="1663" spans="1:9">
      <c r="A1663" s="113">
        <v>9769</v>
      </c>
      <c r="B1663" s="67">
        <v>28</v>
      </c>
      <c r="C1663" s="67">
        <v>276000</v>
      </c>
      <c r="D1663" s="67">
        <v>4.3739999999999997</v>
      </c>
      <c r="E1663" s="112">
        <f>I1663*'IM CALIBRATION'!$Q$17</f>
        <v>5113.7652802143421</v>
      </c>
      <c r="F1663" s="111">
        <f>(H1663*'IM CALIBRATION'!$Q$32+'IM CALIBRATION'!$Q$33)*ABS(B1663)*(1/'CCS figures 3b table 1 9a'!C1663+1/'IM CALIBRATION'!$D$5)^0.5</f>
        <v>6244.7115671958763</v>
      </c>
      <c r="G1663" t="s">
        <v>33</v>
      </c>
      <c r="H1663" s="56">
        <f>D1663-0.001*'IM CALIBRATION'!$D$4*A1663^0.5</f>
        <v>4.2188239448239511</v>
      </c>
      <c r="I1663" s="56">
        <f>H1663^'IM CALIBRATION'!$Q$15*ABS(B1663)*(1/'CCS figures 3b table 1 9a'!C1663+1/'IM CALIBRATION'!$D$5)^0.5</f>
        <v>9.0490383196664723</v>
      </c>
    </row>
    <row r="1664" spans="1:9">
      <c r="A1664" s="113">
        <v>9769</v>
      </c>
      <c r="B1664" s="67">
        <v>28</v>
      </c>
      <c r="C1664" s="67">
        <v>276000</v>
      </c>
      <c r="D1664" s="67">
        <v>4.556</v>
      </c>
      <c r="E1664" s="112">
        <f>I1664*'IM CALIBRATION'!$Q$17</f>
        <v>5194.8959795335595</v>
      </c>
      <c r="F1664" s="111">
        <f>(H1664*'IM CALIBRATION'!$Q$32+'IM CALIBRATION'!$Q$33)*ABS(B1664)*(1/'CCS figures 3b table 1 9a'!C1664+1/'IM CALIBRATION'!$D$5)^0.5</f>
        <v>6277.6043522959862</v>
      </c>
      <c r="G1664" t="s">
        <v>33</v>
      </c>
      <c r="H1664" s="56">
        <f>D1664-0.001*'IM CALIBRATION'!$D$4*A1664^0.5</f>
        <v>4.4008239448239515</v>
      </c>
      <c r="I1664" s="56">
        <f>H1664^'IM CALIBRATION'!$Q$15*ABS(B1664)*(1/'CCS figures 3b table 1 9a'!C1664+1/'IM CALIBRATION'!$D$5)^0.5</f>
        <v>9.192602751511135</v>
      </c>
    </row>
    <row r="1665" spans="1:9">
      <c r="A1665" s="113">
        <v>9769</v>
      </c>
      <c r="B1665" s="67">
        <v>28</v>
      </c>
      <c r="C1665" s="67">
        <v>276000</v>
      </c>
      <c r="D1665" s="67">
        <v>4.7389999999999999</v>
      </c>
      <c r="E1665" s="112">
        <f>I1665*'IM CALIBRATION'!$Q$17</f>
        <v>5274.3770634163766</v>
      </c>
      <c r="F1665" s="111">
        <f>(H1665*'IM CALIBRATION'!$Q$32+'IM CALIBRATION'!$Q$33)*ABS(B1665)*(1/'CCS figures 3b table 1 9a'!C1665+1/'IM CALIBRATION'!$D$5)^0.5</f>
        <v>6310.6778669845571</v>
      </c>
      <c r="G1665" t="s">
        <v>33</v>
      </c>
      <c r="H1665" s="56">
        <f>D1665-0.001*'IM CALIBRATION'!$D$4*A1665^0.5</f>
        <v>4.5838239448239513</v>
      </c>
      <c r="I1665" s="56">
        <f>H1665^'IM CALIBRATION'!$Q$15*ABS(B1665)*(1/'CCS figures 3b table 1 9a'!C1665+1/'IM CALIBRATION'!$D$5)^0.5</f>
        <v>9.333248114435202</v>
      </c>
    </row>
    <row r="1666" spans="1:9">
      <c r="A1666" s="113">
        <v>9769</v>
      </c>
      <c r="B1666" s="67">
        <v>28</v>
      </c>
      <c r="C1666" s="67">
        <v>276000</v>
      </c>
      <c r="D1666" s="67">
        <v>4.9210000000000003</v>
      </c>
      <c r="E1666" s="112">
        <f>I1666*'IM CALIBRATION'!$Q$17</f>
        <v>5351.4731918075204</v>
      </c>
      <c r="F1666" s="111">
        <f>(H1666*'IM CALIBRATION'!$Q$32+'IM CALIBRATION'!$Q$33)*ABS(B1666)*(1/'CCS figures 3b table 1 9a'!C1666+1/'IM CALIBRATION'!$D$5)^0.5</f>
        <v>6343.570652084667</v>
      </c>
      <c r="G1666" t="s">
        <v>33</v>
      </c>
      <c r="H1666" s="56">
        <f>D1666-0.001*'IM CALIBRATION'!$D$4*A1666^0.5</f>
        <v>4.7658239448239517</v>
      </c>
      <c r="I1666" s="56">
        <f>H1666^'IM CALIBRATION'!$Q$15*ABS(B1666)*(1/'CCS figures 3b table 1 9a'!C1666+1/'IM CALIBRATION'!$D$5)^0.5</f>
        <v>9.4696731910433609</v>
      </c>
    </row>
    <row r="1667" spans="1:9">
      <c r="A1667" s="113">
        <v>9769</v>
      </c>
      <c r="B1667" s="67">
        <v>28</v>
      </c>
      <c r="C1667" s="67">
        <v>276000</v>
      </c>
      <c r="D1667" s="67">
        <v>5.1029999999999998</v>
      </c>
      <c r="E1667" s="112">
        <f>I1667*'IM CALIBRATION'!$Q$17</f>
        <v>5426.743765008172</v>
      </c>
      <c r="F1667" s="111">
        <f>(H1667*'IM CALIBRATION'!$Q$32+'IM CALIBRATION'!$Q$33)*ABS(B1667)*(1/'CCS figures 3b table 1 9a'!C1667+1/'IM CALIBRATION'!$D$5)^0.5</f>
        <v>6376.4634371847769</v>
      </c>
      <c r="G1667" t="s">
        <v>33</v>
      </c>
      <c r="H1667" s="56">
        <f>D1667-0.001*'IM CALIBRATION'!$D$4*A1667^0.5</f>
        <v>4.9478239448239512</v>
      </c>
      <c r="I1667" s="56">
        <f>H1667^'IM CALIBRATION'!$Q$15*ABS(B1667)*(1/'CCS figures 3b table 1 9a'!C1667+1/'IM CALIBRATION'!$D$5)^0.5</f>
        <v>9.602867865400297</v>
      </c>
    </row>
    <row r="1668" spans="1:9">
      <c r="A1668" s="113">
        <v>9769</v>
      </c>
      <c r="B1668" s="67">
        <v>28</v>
      </c>
      <c r="C1668" s="67">
        <v>276000</v>
      </c>
      <c r="D1668" s="67">
        <v>5.2850000000000001</v>
      </c>
      <c r="E1668" s="112">
        <f>I1668*'IM CALIBRATION'!$Q$17</f>
        <v>5500.2968564647363</v>
      </c>
      <c r="F1668" s="111">
        <f>(H1668*'IM CALIBRATION'!$Q$32+'IM CALIBRATION'!$Q$33)*ABS(B1668)*(1/'CCS figures 3b table 1 9a'!C1668+1/'IM CALIBRATION'!$D$5)^0.5</f>
        <v>6409.3562222848868</v>
      </c>
      <c r="G1668" t="s">
        <v>33</v>
      </c>
      <c r="H1668" s="56">
        <f>D1668-0.001*'IM CALIBRATION'!$D$4*A1668^0.5</f>
        <v>5.1298239448239515</v>
      </c>
      <c r="I1668" s="56">
        <f>H1668^'IM CALIBRATION'!$Q$15*ABS(B1668)*(1/'CCS figures 3b table 1 9a'!C1668+1/'IM CALIBRATION'!$D$5)^0.5</f>
        <v>9.7330233783440754</v>
      </c>
    </row>
    <row r="1669" spans="1:9">
      <c r="A1669" s="113">
        <v>9769</v>
      </c>
      <c r="B1669" s="67">
        <v>28</v>
      </c>
      <c r="C1669" s="67">
        <v>276000</v>
      </c>
      <c r="D1669" s="67">
        <v>5.468</v>
      </c>
      <c r="E1669" s="112">
        <f>I1669*'IM CALIBRATION'!$Q$17</f>
        <v>5572.6215068437468</v>
      </c>
      <c r="F1669" s="111">
        <f>(H1669*'IM CALIBRATION'!$Q$32+'IM CALIBRATION'!$Q$33)*ABS(B1669)*(1/'CCS figures 3b table 1 9a'!C1669+1/'IM CALIBRATION'!$D$5)^0.5</f>
        <v>6442.4297369734577</v>
      </c>
      <c r="G1669" t="s">
        <v>33</v>
      </c>
      <c r="H1669" s="56">
        <f>D1669-0.001*'IM CALIBRATION'!$D$4*A1669^0.5</f>
        <v>5.3128239448239514</v>
      </c>
      <c r="I1669" s="56">
        <f>H1669^'IM CALIBRATION'!$Q$15*ABS(B1669)*(1/'CCS figures 3b table 1 9a'!C1669+1/'IM CALIBRATION'!$D$5)^0.5</f>
        <v>9.8610051093923019</v>
      </c>
    </row>
    <row r="1670" spans="1:9">
      <c r="A1670" s="113">
        <v>9769</v>
      </c>
      <c r="B1670" s="67">
        <v>28</v>
      </c>
      <c r="C1670" s="67">
        <v>276000</v>
      </c>
      <c r="D1670" s="67">
        <v>5.65</v>
      </c>
      <c r="E1670" s="112">
        <f>I1670*'IM CALIBRATION'!$Q$17</f>
        <v>5643.0170335289458</v>
      </c>
      <c r="F1670" s="111">
        <f>(H1670*'IM CALIBRATION'!$Q$32+'IM CALIBRATION'!$Q$33)*ABS(B1670)*(1/'CCS figures 3b table 1 9a'!C1670+1/'IM CALIBRATION'!$D$5)^0.5</f>
        <v>6475.3225220735685</v>
      </c>
      <c r="G1670" t="s">
        <v>33</v>
      </c>
      <c r="H1670" s="56">
        <f>D1670-0.001*'IM CALIBRATION'!$D$4*A1670^0.5</f>
        <v>5.4948239448239518</v>
      </c>
      <c r="I1670" s="56">
        <f>H1670^'IM CALIBRATION'!$Q$15*ABS(B1670)*(1/'CCS figures 3b table 1 9a'!C1670+1/'IM CALIBRATION'!$D$5)^0.5</f>
        <v>9.9855731690512251</v>
      </c>
    </row>
    <row r="1671" spans="1:9">
      <c r="A1671" s="113">
        <v>9769</v>
      </c>
      <c r="B1671" s="67">
        <v>28</v>
      </c>
      <c r="C1671" s="67">
        <v>276000</v>
      </c>
      <c r="D1671" s="67">
        <v>5.8319999999999999</v>
      </c>
      <c r="E1671" s="112">
        <f>I1671*'IM CALIBRATION'!$Q$17</f>
        <v>5711.9646373010401</v>
      </c>
      <c r="F1671" s="111">
        <f>(H1671*'IM CALIBRATION'!$Q$32+'IM CALIBRATION'!$Q$33)*ABS(B1671)*(1/'CCS figures 3b table 1 9a'!C1671+1/'IM CALIBRATION'!$D$5)^0.5</f>
        <v>6508.2153071736784</v>
      </c>
      <c r="G1671" t="s">
        <v>33</v>
      </c>
      <c r="H1671" s="56">
        <f>D1671-0.001*'IM CALIBRATION'!$D$4*A1671^0.5</f>
        <v>5.6768239448239513</v>
      </c>
      <c r="I1671" s="56">
        <f>H1671^'IM CALIBRATION'!$Q$15*ABS(B1671)*(1/'CCS figures 3b table 1 9a'!C1671+1/'IM CALIBRATION'!$D$5)^0.5</f>
        <v>10.107579063806861</v>
      </c>
    </row>
    <row r="1672" spans="1:9">
      <c r="A1672" s="113">
        <v>9769</v>
      </c>
      <c r="B1672" s="67">
        <v>28</v>
      </c>
      <c r="C1672" s="67">
        <v>276000</v>
      </c>
      <c r="D1672" s="67">
        <v>6.0140000000000002</v>
      </c>
      <c r="E1672" s="112">
        <f>I1672*'IM CALIBRATION'!$Q$17</f>
        <v>5779.539130271286</v>
      </c>
      <c r="F1672" s="111">
        <f>(H1672*'IM CALIBRATION'!$Q$32+'IM CALIBRATION'!$Q$33)*ABS(B1672)*(1/'CCS figures 3b table 1 9a'!C1672+1/'IM CALIBRATION'!$D$5)^0.5</f>
        <v>6541.1080922737874</v>
      </c>
      <c r="G1672" t="s">
        <v>33</v>
      </c>
      <c r="H1672" s="56">
        <f>D1672-0.001*'IM CALIBRATION'!$D$4*A1672^0.5</f>
        <v>5.8588239448239516</v>
      </c>
      <c r="I1672" s="56">
        <f>H1672^'IM CALIBRATION'!$Q$15*ABS(B1672)*(1/'CCS figures 3b table 1 9a'!C1672+1/'IM CALIBRATION'!$D$5)^0.5</f>
        <v>10.22715517706448</v>
      </c>
    </row>
    <row r="1673" spans="1:9">
      <c r="A1673" s="113">
        <v>9769</v>
      </c>
      <c r="B1673" s="67">
        <v>28</v>
      </c>
      <c r="C1673" s="67">
        <v>276000</v>
      </c>
      <c r="D1673" s="67">
        <v>6.1959999999999997</v>
      </c>
      <c r="E1673" s="112">
        <f>I1673*'IM CALIBRATION'!$Q$17</f>
        <v>5845.809275163484</v>
      </c>
      <c r="F1673" s="111">
        <f>(H1673*'IM CALIBRATION'!$Q$32+'IM CALIBRATION'!$Q$33)*ABS(B1673)*(1/'CCS figures 3b table 1 9a'!C1673+1/'IM CALIBRATION'!$D$5)^0.5</f>
        <v>6574.0008773738991</v>
      </c>
      <c r="G1673" t="s">
        <v>33</v>
      </c>
      <c r="H1673" s="56">
        <f>D1673-0.001*'IM CALIBRATION'!$D$4*A1673^0.5</f>
        <v>6.0408239448239511</v>
      </c>
      <c r="I1673" s="56">
        <f>H1673^'IM CALIBRATION'!$Q$15*ABS(B1673)*(1/'CCS figures 3b table 1 9a'!C1673+1/'IM CALIBRATION'!$D$5)^0.5</f>
        <v>10.344423187565388</v>
      </c>
    </row>
    <row r="1674" spans="1:9">
      <c r="A1674" s="113">
        <v>9769</v>
      </c>
      <c r="B1674" s="67">
        <v>28</v>
      </c>
      <c r="C1674" s="67">
        <v>276000</v>
      </c>
      <c r="D1674" s="67">
        <v>6.3789999999999996</v>
      </c>
      <c r="E1674" s="112">
        <f>I1674*'IM CALIBRATION'!$Q$17</f>
        <v>5911.1924258272165</v>
      </c>
      <c r="F1674" s="111">
        <f>(H1674*'IM CALIBRATION'!$Q$32+'IM CALIBRATION'!$Q$33)*ABS(B1674)*(1/'CCS figures 3b table 1 9a'!C1674+1/'IM CALIBRATION'!$D$5)^0.5</f>
        <v>6607.07439206247</v>
      </c>
      <c r="G1674" t="s">
        <v>33</v>
      </c>
      <c r="H1674" s="56">
        <f>D1674-0.001*'IM CALIBRATION'!$D$4*A1674^0.5</f>
        <v>6.223823944823951</v>
      </c>
      <c r="I1674" s="56">
        <f>H1674^'IM CALIBRATION'!$Q$15*ABS(B1674)*(1/'CCS figures 3b table 1 9a'!C1674+1/'IM CALIBRATION'!$D$5)^0.5</f>
        <v>10.46012162177116</v>
      </c>
    </row>
    <row r="1675" spans="1:9">
      <c r="A1675" s="113">
        <v>9769</v>
      </c>
      <c r="B1675" s="67">
        <v>28</v>
      </c>
      <c r="C1675" s="67">
        <v>276000</v>
      </c>
      <c r="D1675" s="67">
        <v>6.5609999999999999</v>
      </c>
      <c r="E1675" s="112">
        <f>I1675*'IM CALIBRATION'!$Q$17</f>
        <v>5975.0328100778033</v>
      </c>
      <c r="F1675" s="111">
        <f>(H1675*'IM CALIBRATION'!$Q$32+'IM CALIBRATION'!$Q$33)*ABS(B1675)*(1/'CCS figures 3b table 1 9a'!C1675+1/'IM CALIBRATION'!$D$5)^0.5</f>
        <v>6639.9671771625799</v>
      </c>
      <c r="G1675" t="s">
        <v>33</v>
      </c>
      <c r="H1675" s="56">
        <f>D1675-0.001*'IM CALIBRATION'!$D$4*A1675^0.5</f>
        <v>6.4058239448239513</v>
      </c>
      <c r="I1675" s="56">
        <f>H1675^'IM CALIBRATION'!$Q$15*ABS(B1675)*(1/'CCS figures 3b table 1 9a'!C1675+1/'IM CALIBRATION'!$D$5)^0.5</f>
        <v>10.573090061222409</v>
      </c>
    </row>
    <row r="1676" spans="1:9">
      <c r="A1676" s="113">
        <v>9769</v>
      </c>
      <c r="B1676" s="67">
        <v>28</v>
      </c>
      <c r="C1676" s="67">
        <v>276000</v>
      </c>
      <c r="D1676" s="67">
        <v>6.7430000000000003</v>
      </c>
      <c r="E1676" s="112">
        <f>I1676*'IM CALIBRATION'!$Q$17</f>
        <v>6037.7452515737223</v>
      </c>
      <c r="F1676" s="111">
        <f>(H1676*'IM CALIBRATION'!$Q$32+'IM CALIBRATION'!$Q$33)*ABS(B1676)*(1/'CCS figures 3b table 1 9a'!C1676+1/'IM CALIBRATION'!$D$5)^0.5</f>
        <v>6672.8599622626898</v>
      </c>
      <c r="G1676" t="s">
        <v>33</v>
      </c>
      <c r="H1676" s="56">
        <f>D1676-0.001*'IM CALIBRATION'!$D$4*A1676^0.5</f>
        <v>6.5878239448239517</v>
      </c>
      <c r="I1676" s="56">
        <f>H1676^'IM CALIBRATION'!$Q$15*ABS(B1676)*(1/'CCS figures 3b table 1 9a'!C1676+1/'IM CALIBRATION'!$D$5)^0.5</f>
        <v>10.684062555093426</v>
      </c>
    </row>
    <row r="1677" spans="1:9">
      <c r="A1677" s="113">
        <v>9769</v>
      </c>
      <c r="B1677" s="67">
        <v>28</v>
      </c>
      <c r="C1677" s="67">
        <v>276000</v>
      </c>
      <c r="D1677" s="67">
        <v>6.9249999999999998</v>
      </c>
      <c r="E1677" s="112">
        <f>I1677*'IM CALIBRATION'!$Q$17</f>
        <v>6099.3800355403973</v>
      </c>
      <c r="F1677" s="111">
        <f>(H1677*'IM CALIBRATION'!$Q$32+'IM CALIBRATION'!$Q$33)*ABS(B1677)*(1/'CCS figures 3b table 1 9a'!C1677+1/'IM CALIBRATION'!$D$5)^0.5</f>
        <v>6705.7527473627997</v>
      </c>
      <c r="G1677" t="s">
        <v>33</v>
      </c>
      <c r="H1677" s="56">
        <f>D1677-0.001*'IM CALIBRATION'!$D$4*A1677^0.5</f>
        <v>6.7698239448239512</v>
      </c>
      <c r="I1677" s="56">
        <f>H1677^'IM CALIBRATION'!$Q$15*ABS(B1677)*(1/'CCS figures 3b table 1 9a'!C1677+1/'IM CALIBRATION'!$D$5)^0.5</f>
        <v>10.793128085358717</v>
      </c>
    </row>
    <row r="1678" spans="1:9">
      <c r="A1678" s="113">
        <v>9769</v>
      </c>
      <c r="B1678" s="67">
        <v>28</v>
      </c>
      <c r="C1678" s="67">
        <v>276000</v>
      </c>
      <c r="D1678" s="67">
        <v>7.1079999999999997</v>
      </c>
      <c r="E1678" s="112">
        <f>I1678*'IM CALIBRATION'!$Q$17</f>
        <v>6160.3141465919316</v>
      </c>
      <c r="F1678" s="111">
        <f>(H1678*'IM CALIBRATION'!$Q$32+'IM CALIBRATION'!$Q$33)*ABS(B1678)*(1/'CCS figures 3b table 1 9a'!C1678+1/'IM CALIBRATION'!$D$5)^0.5</f>
        <v>6738.8262620513706</v>
      </c>
      <c r="G1678" t="s">
        <v>33</v>
      </c>
      <c r="H1678" s="56">
        <f>D1678-0.001*'IM CALIBRATION'!$D$4*A1678^0.5</f>
        <v>6.9528239448239511</v>
      </c>
      <c r="I1678" s="56">
        <f>H1678^'IM CALIBRATION'!$Q$15*ABS(B1678)*(1/'CCS figures 3b table 1 9a'!C1678+1/'IM CALIBRATION'!$D$5)^0.5</f>
        <v>10.900953743296821</v>
      </c>
    </row>
    <row r="1679" spans="1:9">
      <c r="A1679" s="113">
        <v>9769</v>
      </c>
      <c r="B1679" s="67">
        <v>28</v>
      </c>
      <c r="C1679" s="67">
        <v>276000</v>
      </c>
      <c r="D1679" s="67">
        <v>7.29</v>
      </c>
      <c r="E1679" s="112">
        <f>I1679*'IM CALIBRATION'!$Q$17</f>
        <v>6219.9254005362</v>
      </c>
      <c r="F1679" s="111">
        <f>(H1679*'IM CALIBRATION'!$Q$32+'IM CALIBRATION'!$Q$33)*ABS(B1679)*(1/'CCS figures 3b table 1 9a'!C1679+1/'IM CALIBRATION'!$D$5)^0.5</f>
        <v>6771.7190471514814</v>
      </c>
      <c r="G1679" t="s">
        <v>33</v>
      </c>
      <c r="H1679" s="56">
        <f>D1679-0.001*'IM CALIBRATION'!$D$4*A1679^0.5</f>
        <v>7.1348239448239514</v>
      </c>
      <c r="I1679" s="56">
        <f>H1679^'IM CALIBRATION'!$Q$15*ABS(B1679)*(1/'CCS figures 3b table 1 9a'!C1679+1/'IM CALIBRATION'!$D$5)^0.5</f>
        <v>11.006438545916163</v>
      </c>
    </row>
    <row r="1680" spans="1:9">
      <c r="A1680" s="113">
        <v>9769</v>
      </c>
      <c r="B1680" s="67">
        <v>28</v>
      </c>
      <c r="C1680" s="67">
        <v>276000</v>
      </c>
      <c r="D1680" s="67">
        <v>7.4720000000000004</v>
      </c>
      <c r="E1680" s="112">
        <f>I1680*'IM CALIBRATION'!$Q$17</f>
        <v>6278.5902186329704</v>
      </c>
      <c r="F1680" s="111">
        <f>(H1680*'IM CALIBRATION'!$Q$32+'IM CALIBRATION'!$Q$33)*ABS(B1680)*(1/'CCS figures 3b table 1 9a'!C1680+1/'IM CALIBRATION'!$D$5)^0.5</f>
        <v>6804.6118322515913</v>
      </c>
      <c r="G1680" t="s">
        <v>33</v>
      </c>
      <c r="H1680" s="56">
        <f>D1680-0.001*'IM CALIBRATION'!$D$4*A1680^0.5</f>
        <v>7.3168239448239518</v>
      </c>
      <c r="I1680" s="56">
        <f>H1680^'IM CALIBRATION'!$Q$15*ABS(B1680)*(1/'CCS figures 3b table 1 9a'!C1680+1/'IM CALIBRATION'!$D$5)^0.5</f>
        <v>11.110248587614379</v>
      </c>
    </row>
    <row r="1681" spans="1:9">
      <c r="A1681" s="113">
        <v>9769</v>
      </c>
      <c r="B1681" s="67">
        <v>28</v>
      </c>
      <c r="C1681" s="67">
        <v>276000</v>
      </c>
      <c r="D1681" s="67">
        <v>7.6550000000000002</v>
      </c>
      <c r="E1681" s="112">
        <f>I1681*'IM CALIBRATION'!$Q$17</f>
        <v>6336.661521613285</v>
      </c>
      <c r="F1681" s="111">
        <f>(H1681*'IM CALIBRATION'!$Q$32+'IM CALIBRATION'!$Q$33)*ABS(B1681)*(1/'CCS figures 3b table 1 9a'!C1681+1/'IM CALIBRATION'!$D$5)^0.5</f>
        <v>6837.6853469401622</v>
      </c>
      <c r="G1681" t="s">
        <v>33</v>
      </c>
      <c r="H1681" s="56">
        <f>D1681-0.001*'IM CALIBRATION'!$D$4*A1681^0.5</f>
        <v>7.4998239448239516</v>
      </c>
      <c r="I1681" s="56">
        <f>H1681^'IM CALIBRATION'!$Q$15*ABS(B1681)*(1/'CCS figures 3b table 1 9a'!C1681+1/'IM CALIBRATION'!$D$5)^0.5</f>
        <v>11.213008377543533</v>
      </c>
    </row>
    <row r="1682" spans="1:9">
      <c r="A1682" s="113">
        <v>9769</v>
      </c>
      <c r="B1682" s="67">
        <v>28</v>
      </c>
      <c r="C1682" s="67">
        <v>276000</v>
      </c>
      <c r="D1682" s="67">
        <v>7.8369999999999997</v>
      </c>
      <c r="E1682" s="112">
        <f>I1682*'IM CALIBRATION'!$Q$17</f>
        <v>6393.5404211518562</v>
      </c>
      <c r="F1682" s="111">
        <f>(H1682*'IM CALIBRATION'!$Q$32+'IM CALIBRATION'!$Q$33)*ABS(B1682)*(1/'CCS figures 3b table 1 9a'!C1682+1/'IM CALIBRATION'!$D$5)^0.5</f>
        <v>6870.5781320402721</v>
      </c>
      <c r="G1682" t="s">
        <v>33</v>
      </c>
      <c r="H1682" s="56">
        <f>D1682-0.001*'IM CALIBRATION'!$D$4*A1682^0.5</f>
        <v>7.6818239448239511</v>
      </c>
      <c r="I1682" s="56">
        <f>H1682^'IM CALIBRATION'!$Q$15*ABS(B1682)*(1/'CCS figures 3b table 1 9a'!C1682+1/'IM CALIBRATION'!$D$5)^0.5</f>
        <v>11.313658155799178</v>
      </c>
    </row>
    <row r="1683" spans="1:9">
      <c r="A1683" s="113">
        <v>9769</v>
      </c>
      <c r="B1683" s="67">
        <v>28</v>
      </c>
      <c r="C1683" s="67">
        <v>276000</v>
      </c>
      <c r="D1683" s="67">
        <v>8.0190000000000001</v>
      </c>
      <c r="E1683" s="112">
        <f>I1683*'IM CALIBRATION'!$Q$17</f>
        <v>6449.5801092242154</v>
      </c>
      <c r="F1683" s="111">
        <f>(H1683*'IM CALIBRATION'!$Q$32+'IM CALIBRATION'!$Q$33)*ABS(B1683)*(1/'CCS figures 3b table 1 9a'!C1683+1/'IM CALIBRATION'!$D$5)^0.5</f>
        <v>6903.470917140382</v>
      </c>
      <c r="G1683" t="s">
        <v>33</v>
      </c>
      <c r="H1683" s="56">
        <f>D1683-0.001*'IM CALIBRATION'!$D$4*A1683^0.5</f>
        <v>7.8638239448239515</v>
      </c>
      <c r="I1683" s="56">
        <f>H1683^'IM CALIBRATION'!$Q$15*ABS(B1683)*(1/'CCS figures 3b table 1 9a'!C1683+1/'IM CALIBRATION'!$D$5)^0.5</f>
        <v>11.412822911512738</v>
      </c>
    </row>
    <row r="1684" spans="1:9">
      <c r="A1684" s="113">
        <v>9769</v>
      </c>
      <c r="B1684" s="67">
        <v>28</v>
      </c>
      <c r="C1684" s="67">
        <v>276000</v>
      </c>
      <c r="D1684" s="67">
        <v>8.2010000000000005</v>
      </c>
      <c r="E1684" s="112">
        <f>I1684*'IM CALIBRATION'!$Q$17</f>
        <v>6504.811969867781</v>
      </c>
      <c r="F1684" s="111">
        <f>(H1684*'IM CALIBRATION'!$Q$32+'IM CALIBRATION'!$Q$33)*ABS(B1684)*(1/'CCS figures 3b table 1 9a'!C1684+1/'IM CALIBRATION'!$D$5)^0.5</f>
        <v>6936.3637022404919</v>
      </c>
      <c r="G1684" t="s">
        <v>33</v>
      </c>
      <c r="H1684" s="56">
        <f>D1684-0.001*'IM CALIBRATION'!$D$4*A1684^0.5</f>
        <v>8.0458239448239528</v>
      </c>
      <c r="I1684" s="56">
        <f>H1684^'IM CALIBRATION'!$Q$15*ABS(B1684)*(1/'CCS figures 3b table 1 9a'!C1684+1/'IM CALIBRATION'!$D$5)^0.5</f>
        <v>11.510558180153998</v>
      </c>
    </row>
    <row r="1685" spans="1:9">
      <c r="A1685" s="113">
        <v>9769</v>
      </c>
      <c r="B1685" s="67">
        <v>28</v>
      </c>
      <c r="C1685" s="67">
        <v>276000</v>
      </c>
      <c r="D1685" s="67">
        <v>8.3840000000000003</v>
      </c>
      <c r="E1685" s="112">
        <f>I1685*'IM CALIBRATION'!$Q$17</f>
        <v>6559.562632295917</v>
      </c>
      <c r="F1685" s="111">
        <f>(H1685*'IM CALIBRATION'!$Q$32+'IM CALIBRATION'!$Q$33)*ABS(B1685)*(1/'CCS figures 3b table 1 9a'!C1685+1/'IM CALIBRATION'!$D$5)^0.5</f>
        <v>6969.4372169290627</v>
      </c>
      <c r="G1685" t="s">
        <v>33</v>
      </c>
      <c r="H1685" s="56">
        <f>D1685-0.001*'IM CALIBRATION'!$D$4*A1685^0.5</f>
        <v>8.2288239448239526</v>
      </c>
      <c r="I1685" s="56">
        <f>H1685^'IM CALIBRATION'!$Q$15*ABS(B1685)*(1/'CCS figures 3b table 1 9a'!C1685+1/'IM CALIBRATION'!$D$5)^0.5</f>
        <v>11.607441946848617</v>
      </c>
    </row>
    <row r="1686" spans="1:9">
      <c r="A1686" s="113">
        <v>9769</v>
      </c>
      <c r="B1686" s="67">
        <v>28</v>
      </c>
      <c r="C1686" s="67">
        <v>276000</v>
      </c>
      <c r="D1686" s="67">
        <v>8.5660000000000007</v>
      </c>
      <c r="E1686" s="112">
        <f>I1686*'IM CALIBRATION'!$Q$17</f>
        <v>6613.2616785260589</v>
      </c>
      <c r="F1686" s="111">
        <f>(H1686*'IM CALIBRATION'!$Q$32+'IM CALIBRATION'!$Q$33)*ABS(B1686)*(1/'CCS figures 3b table 1 9a'!C1686+1/'IM CALIBRATION'!$D$5)^0.5</f>
        <v>7002.3300020291745</v>
      </c>
      <c r="G1686" t="s">
        <v>33</v>
      </c>
      <c r="H1686" s="56">
        <f>D1686-0.001*'IM CALIBRATION'!$D$4*A1686^0.5</f>
        <v>8.410823944823953</v>
      </c>
      <c r="I1686" s="56">
        <f>H1686^'IM CALIBRATION'!$Q$15*ABS(B1686)*(1/'CCS figures 3b table 1 9a'!C1686+1/'IM CALIBRATION'!$D$5)^0.5</f>
        <v>11.702464831247747</v>
      </c>
    </row>
    <row r="1687" spans="1:9">
      <c r="A1687" s="113">
        <v>9769</v>
      </c>
      <c r="B1687" s="67">
        <v>28</v>
      </c>
      <c r="C1687" s="67">
        <v>276000</v>
      </c>
      <c r="D1687" s="67">
        <v>8.7479999999999993</v>
      </c>
      <c r="E1687" s="112">
        <f>I1687*'IM CALIBRATION'!$Q$17</f>
        <v>6666.2366508344167</v>
      </c>
      <c r="F1687" s="111">
        <f>(H1687*'IM CALIBRATION'!$Q$32+'IM CALIBRATION'!$Q$33)*ABS(B1687)*(1/'CCS figures 3b table 1 9a'!C1687+1/'IM CALIBRATION'!$D$5)^0.5</f>
        <v>7035.2227871292835</v>
      </c>
      <c r="G1687" t="s">
        <v>33</v>
      </c>
      <c r="H1687" s="56">
        <f>D1687-0.001*'IM CALIBRATION'!$D$4*A1687^0.5</f>
        <v>8.5928239448239516</v>
      </c>
      <c r="I1687" s="56">
        <f>H1687^'IM CALIBRATION'!$Q$15*ABS(B1687)*(1/'CCS figures 3b table 1 9a'!C1687+1/'IM CALIBRATION'!$D$5)^0.5</f>
        <v>11.796206434182935</v>
      </c>
    </row>
    <row r="1688" spans="1:9">
      <c r="A1688" s="113">
        <v>9769</v>
      </c>
      <c r="B1688" s="67">
        <v>28</v>
      </c>
      <c r="C1688" s="67">
        <v>276000</v>
      </c>
      <c r="D1688" s="67">
        <v>8.93</v>
      </c>
      <c r="E1688" s="112">
        <f>I1688*'IM CALIBRATION'!$Q$17</f>
        <v>6718.512344691625</v>
      </c>
      <c r="F1688" s="111">
        <f>(H1688*'IM CALIBRATION'!$Q$32+'IM CALIBRATION'!$Q$33)*ABS(B1688)*(1/'CCS figures 3b table 1 9a'!C1688+1/'IM CALIBRATION'!$D$5)^0.5</f>
        <v>7068.1155722293934</v>
      </c>
      <c r="G1688" t="s">
        <v>33</v>
      </c>
      <c r="H1688" s="56">
        <f>D1688-0.001*'IM CALIBRATION'!$D$4*A1688^0.5</f>
        <v>8.774823944823952</v>
      </c>
      <c r="I1688" s="56">
        <f>H1688^'IM CALIBRATION'!$Q$15*ABS(B1688)*(1/'CCS figures 3b table 1 9a'!C1688+1/'IM CALIBRATION'!$D$5)^0.5</f>
        <v>11.888710632357867</v>
      </c>
    </row>
    <row r="1689" spans="1:9">
      <c r="A1689" s="113">
        <v>9769</v>
      </c>
      <c r="B1689" s="67">
        <v>28</v>
      </c>
      <c r="C1689" s="67">
        <v>276000</v>
      </c>
      <c r="D1689" s="67">
        <v>9.1129999999999995</v>
      </c>
      <c r="E1689" s="112">
        <f>I1689*'IM CALIBRATION'!$Q$17</f>
        <v>6770.3939033171009</v>
      </c>
      <c r="F1689" s="111">
        <f>(H1689*'IM CALIBRATION'!$Q$32+'IM CALIBRATION'!$Q$33)*ABS(B1689)*(1/'CCS figures 3b table 1 9a'!C1689+1/'IM CALIBRATION'!$D$5)^0.5</f>
        <v>7101.189086917967</v>
      </c>
      <c r="G1689" t="s">
        <v>33</v>
      </c>
      <c r="H1689" s="56">
        <f>D1689-0.001*'IM CALIBRATION'!$D$4*A1689^0.5</f>
        <v>8.9578239448239518</v>
      </c>
      <c r="I1689" s="56">
        <f>H1689^'IM CALIBRATION'!$Q$15*ABS(B1689)*(1/'CCS figures 3b table 1 9a'!C1689+1/'IM CALIBRATION'!$D$5)^0.5</f>
        <v>11.980517390462783</v>
      </c>
    </row>
    <row r="1690" spans="1:9">
      <c r="A1690" s="113">
        <v>9769</v>
      </c>
      <c r="B1690" s="67">
        <v>28</v>
      </c>
      <c r="C1690" s="67">
        <v>276000</v>
      </c>
      <c r="D1690" s="67">
        <v>9.2949999999999999</v>
      </c>
      <c r="E1690" s="112">
        <f>I1690*'IM CALIBRATION'!$Q$17</f>
        <v>6821.3366221104588</v>
      </c>
      <c r="F1690" s="111">
        <f>(H1690*'IM CALIBRATION'!$Q$32+'IM CALIBRATION'!$Q$33)*ABS(B1690)*(1/'CCS figures 3b table 1 9a'!C1690+1/'IM CALIBRATION'!$D$5)^0.5</f>
        <v>7134.081872018075</v>
      </c>
      <c r="G1690" t="s">
        <v>33</v>
      </c>
      <c r="H1690" s="56">
        <f>D1690-0.001*'IM CALIBRATION'!$D$4*A1690^0.5</f>
        <v>9.1398239448239522</v>
      </c>
      <c r="I1690" s="56">
        <f>H1690^'IM CALIBRATION'!$Q$15*ABS(B1690)*(1/'CCS figures 3b table 1 9a'!C1690+1/'IM CALIBRATION'!$D$5)^0.5</f>
        <v>12.070662829138405</v>
      </c>
    </row>
    <row r="1691" spans="1:9">
      <c r="A1691" s="113">
        <v>9769</v>
      </c>
      <c r="B1691" s="67">
        <v>28</v>
      </c>
      <c r="C1691" s="67">
        <v>276000</v>
      </c>
      <c r="D1691" s="67">
        <v>9.4770000000000003</v>
      </c>
      <c r="E1691" s="112">
        <f>I1691*'IM CALIBRATION'!$Q$17</f>
        <v>6871.6468897278437</v>
      </c>
      <c r="F1691" s="111">
        <f>(H1691*'IM CALIBRATION'!$Q$32+'IM CALIBRATION'!$Q$33)*ABS(B1691)*(1/'CCS figures 3b table 1 9a'!C1691+1/'IM CALIBRATION'!$D$5)^0.5</f>
        <v>7166.974657118184</v>
      </c>
      <c r="G1691" t="s">
        <v>33</v>
      </c>
      <c r="H1691" s="56">
        <f>D1691-0.001*'IM CALIBRATION'!$D$4*A1691^0.5</f>
        <v>9.3218239448239526</v>
      </c>
      <c r="I1691" s="56">
        <f>H1691^'IM CALIBRATION'!$Q$15*ABS(B1691)*(1/'CCS figures 3b table 1 9a'!C1691+1/'IM CALIBRATION'!$D$5)^0.5</f>
        <v>12.159689116931439</v>
      </c>
    </row>
    <row r="1692" spans="1:9">
      <c r="A1692" s="113">
        <v>9769</v>
      </c>
      <c r="B1692" s="67">
        <v>28</v>
      </c>
      <c r="C1692" s="67">
        <v>276000</v>
      </c>
      <c r="D1692" s="67">
        <v>9.6590000000000007</v>
      </c>
      <c r="E1692" s="112">
        <f>I1692*'IM CALIBRATION'!$Q$17</f>
        <v>6921.3446802506105</v>
      </c>
      <c r="F1692" s="111">
        <f>(H1692*'IM CALIBRATION'!$Q$32+'IM CALIBRATION'!$Q$33)*ABS(B1692)*(1/'CCS figures 3b table 1 9a'!C1692+1/'IM CALIBRATION'!$D$5)^0.5</f>
        <v>7199.8674422182939</v>
      </c>
      <c r="G1692" t="s">
        <v>33</v>
      </c>
      <c r="H1692" s="56">
        <f>D1692-0.001*'IM CALIBRATION'!$D$4*A1692^0.5</f>
        <v>9.503823944823953</v>
      </c>
      <c r="I1692" s="56">
        <f>H1692^'IM CALIBRATION'!$Q$15*ABS(B1692)*(1/'CCS figures 3b table 1 9a'!C1692+1/'IM CALIBRATION'!$D$5)^0.5</f>
        <v>12.247631598879774</v>
      </c>
    </row>
    <row r="1693" spans="1:9">
      <c r="A1693" s="113">
        <v>9769</v>
      </c>
      <c r="B1693" s="67">
        <v>28</v>
      </c>
      <c r="C1693" s="67">
        <v>276000</v>
      </c>
      <c r="D1693" s="67">
        <v>9.8420000000000005</v>
      </c>
      <c r="E1693" s="112">
        <f>I1693*'IM CALIBRATION'!$Q$17</f>
        <v>6970.7171666930244</v>
      </c>
      <c r="F1693" s="111">
        <f>(H1693*'IM CALIBRATION'!$Q$32+'IM CALIBRATION'!$Q$33)*ABS(B1693)*(1/'CCS figures 3b table 1 9a'!C1693+1/'IM CALIBRATION'!$D$5)^0.5</f>
        <v>7232.9409569068675</v>
      </c>
      <c r="G1693" t="s">
        <v>33</v>
      </c>
      <c r="H1693" s="56">
        <f>D1693-0.001*'IM CALIBRATION'!$D$4*A1693^0.5</f>
        <v>9.6868239448239528</v>
      </c>
      <c r="I1693" s="56">
        <f>H1693^'IM CALIBRATION'!$Q$15*ABS(B1693)*(1/'CCS figures 3b table 1 9a'!C1693+1/'IM CALIBRATION'!$D$5)^0.5</f>
        <v>12.334998440585089</v>
      </c>
    </row>
    <row r="1694" spans="1:9">
      <c r="A1694" s="113">
        <v>9769</v>
      </c>
      <c r="B1694" s="67">
        <v>28</v>
      </c>
      <c r="C1694" s="67">
        <v>276000</v>
      </c>
      <c r="D1694" s="67">
        <v>10.023999999999999</v>
      </c>
      <c r="E1694" s="112">
        <f>I1694*'IM CALIBRATION'!$Q$17</f>
        <v>7019.2428828528327</v>
      </c>
      <c r="F1694" s="111">
        <f>(H1694*'IM CALIBRATION'!$Q$32+'IM CALIBRATION'!$Q$33)*ABS(B1694)*(1/'CCS figures 3b table 1 9a'!C1694+1/'IM CALIBRATION'!$D$5)^0.5</f>
        <v>7265.8337420069756</v>
      </c>
      <c r="G1694" t="s">
        <v>33</v>
      </c>
      <c r="H1694" s="56">
        <f>D1694-0.001*'IM CALIBRATION'!$D$4*A1694^0.5</f>
        <v>9.8688239448239514</v>
      </c>
      <c r="I1694" s="56">
        <f>H1694^'IM CALIBRATION'!$Q$15*ABS(B1694)*(1/'CCS figures 3b table 1 9a'!C1694+1/'IM CALIBRATION'!$D$5)^0.5</f>
        <v>12.420866884081768</v>
      </c>
    </row>
    <row r="1695" spans="1:9">
      <c r="A1695" s="113">
        <v>9769</v>
      </c>
      <c r="B1695" s="67">
        <v>28</v>
      </c>
      <c r="C1695" s="67">
        <v>276000</v>
      </c>
      <c r="D1695" s="67">
        <v>10.206</v>
      </c>
      <c r="E1695" s="112">
        <f>I1695*'IM CALIBRATION'!$Q$17</f>
        <v>7067.2104066135525</v>
      </c>
      <c r="F1695" s="111">
        <f>(H1695*'IM CALIBRATION'!$Q$32+'IM CALIBRATION'!$Q$33)*ABS(B1695)*(1/'CCS figures 3b table 1 9a'!C1695+1/'IM CALIBRATION'!$D$5)^0.5</f>
        <v>7298.7265271070855</v>
      </c>
      <c r="G1695" t="s">
        <v>33</v>
      </c>
      <c r="H1695" s="56">
        <f>D1695-0.001*'IM CALIBRATION'!$D$4*A1695^0.5</f>
        <v>10.050823944823952</v>
      </c>
      <c r="I1695" s="56">
        <f>H1695^'IM CALIBRATION'!$Q$15*ABS(B1695)*(1/'CCS figures 3b table 1 9a'!C1695+1/'IM CALIBRATION'!$D$5)^0.5</f>
        <v>12.505747580950997</v>
      </c>
    </row>
    <row r="1696" spans="1:9">
      <c r="A1696" s="113">
        <v>9769</v>
      </c>
      <c r="B1696" s="67">
        <v>28</v>
      </c>
      <c r="C1696" s="67">
        <v>276000</v>
      </c>
      <c r="D1696" s="67">
        <v>10.388</v>
      </c>
      <c r="E1696" s="112">
        <f>I1696*'IM CALIBRATION'!$Q$17</f>
        <v>7114.6360951287443</v>
      </c>
      <c r="F1696" s="111">
        <f>(H1696*'IM CALIBRATION'!$Q$32+'IM CALIBRATION'!$Q$33)*ABS(B1696)*(1/'CCS figures 3b table 1 9a'!C1696+1/'IM CALIBRATION'!$D$5)^0.5</f>
        <v>7331.6193122071954</v>
      </c>
      <c r="G1696" t="s">
        <v>33</v>
      </c>
      <c r="H1696" s="56">
        <f>D1696-0.001*'IM CALIBRATION'!$D$4*A1696^0.5</f>
        <v>10.232823944823952</v>
      </c>
      <c r="I1696" s="56">
        <f>H1696^'IM CALIBRATION'!$Q$15*ABS(B1696)*(1/'CCS figures 3b table 1 9a'!C1696+1/'IM CALIBRATION'!$D$5)^0.5</f>
        <v>12.589669475913793</v>
      </c>
    </row>
    <row r="1697" spans="1:9">
      <c r="A1697" s="113">
        <v>9769</v>
      </c>
      <c r="B1697" s="67">
        <v>28</v>
      </c>
      <c r="C1697" s="67">
        <v>276000</v>
      </c>
      <c r="D1697" s="67">
        <v>10.571</v>
      </c>
      <c r="E1697" s="112">
        <f>I1697*'IM CALIBRATION'!$Q$17</f>
        <v>7161.7918087707176</v>
      </c>
      <c r="F1697" s="111">
        <f>(H1697*'IM CALIBRATION'!$Q$32+'IM CALIBRATION'!$Q$33)*ABS(B1697)*(1/'CCS figures 3b table 1 9a'!C1697+1/'IM CALIBRATION'!$D$5)^0.5</f>
        <v>7364.6928268957681</v>
      </c>
      <c r="G1697" t="s">
        <v>33</v>
      </c>
      <c r="H1697" s="56">
        <f>D1697-0.001*'IM CALIBRATION'!$D$4*A1697^0.5</f>
        <v>10.415823944823952</v>
      </c>
      <c r="I1697" s="56">
        <f>H1697^'IM CALIBRATION'!$Q$15*ABS(B1697)*(1/'CCS figures 3b table 1 9a'!C1697+1/'IM CALIBRATION'!$D$5)^0.5</f>
        <v>12.673113638161214</v>
      </c>
    </row>
    <row r="1698" spans="1:9">
      <c r="A1698" s="113">
        <v>9769</v>
      </c>
      <c r="B1698" s="67">
        <v>28</v>
      </c>
      <c r="C1698" s="67">
        <v>276000</v>
      </c>
      <c r="D1698" s="67">
        <v>10.753</v>
      </c>
      <c r="E1698" s="112">
        <f>I1698*'IM CALIBRATION'!$Q$17</f>
        <v>7208.1771355535147</v>
      </c>
      <c r="F1698" s="111">
        <f>(H1698*'IM CALIBRATION'!$Q$32+'IM CALIBRATION'!$Q$33)*ABS(B1698)*(1/'CCS figures 3b table 1 9a'!C1698+1/'IM CALIBRATION'!$D$5)^0.5</f>
        <v>7397.585611995878</v>
      </c>
      <c r="G1698" t="s">
        <v>33</v>
      </c>
      <c r="H1698" s="56">
        <f>D1698-0.001*'IM CALIBRATION'!$D$4*A1698^0.5</f>
        <v>10.597823944823952</v>
      </c>
      <c r="I1698" s="56">
        <f>H1698^'IM CALIBRATION'!$Q$15*ABS(B1698)*(1/'CCS figures 3b table 1 9a'!C1698+1/'IM CALIBRATION'!$D$5)^0.5</f>
        <v>12.755194566113031</v>
      </c>
    </row>
    <row r="1699" spans="1:9">
      <c r="A1699" s="113">
        <v>9769</v>
      </c>
      <c r="B1699" s="67">
        <v>28</v>
      </c>
      <c r="C1699" s="67">
        <v>276000</v>
      </c>
      <c r="D1699" s="67">
        <v>10.935</v>
      </c>
      <c r="E1699" s="112">
        <f>I1699*'IM CALIBRATION'!$Q$17</f>
        <v>7254.0654015440568</v>
      </c>
      <c r="F1699" s="111">
        <f>(H1699*'IM CALIBRATION'!$Q$32+'IM CALIBRATION'!$Q$33)*ABS(B1699)*(1/'CCS figures 3b table 1 9a'!C1699+1/'IM CALIBRATION'!$D$5)^0.5</f>
        <v>7430.4783970959879</v>
      </c>
      <c r="G1699" t="s">
        <v>33</v>
      </c>
      <c r="H1699" s="56">
        <f>D1699-0.001*'IM CALIBRATION'!$D$4*A1699^0.5</f>
        <v>10.779823944823953</v>
      </c>
      <c r="I1699" s="56">
        <f>H1699^'IM CALIBRATION'!$Q$15*ABS(B1699)*(1/'CCS figures 3b table 1 9a'!C1699+1/'IM CALIBRATION'!$D$5)^0.5</f>
        <v>12.836395922573033</v>
      </c>
    </row>
    <row r="1700" spans="1:9">
      <c r="A1700" s="113">
        <v>9769</v>
      </c>
      <c r="B1700" s="67">
        <v>28</v>
      </c>
      <c r="C1700" s="67">
        <v>276000</v>
      </c>
      <c r="D1700" s="67">
        <v>11.117000000000001</v>
      </c>
      <c r="E1700" s="112">
        <f>I1700*'IM CALIBRATION'!$Q$17</f>
        <v>7299.470192491588</v>
      </c>
      <c r="F1700" s="111">
        <f>(H1700*'IM CALIBRATION'!$Q$32+'IM CALIBRATION'!$Q$33)*ABS(B1700)*(1/'CCS figures 3b table 1 9a'!C1700+1/'IM CALIBRATION'!$D$5)^0.5</f>
        <v>7463.3711821960969</v>
      </c>
      <c r="G1700" t="s">
        <v>33</v>
      </c>
      <c r="H1700" s="56">
        <f>D1700-0.001*'IM CALIBRATION'!$D$4*A1700^0.5</f>
        <v>10.961823944823953</v>
      </c>
      <c r="I1700" s="56">
        <f>H1700^'IM CALIBRATION'!$Q$15*ABS(B1700)*(1/'CCS figures 3b table 1 9a'!C1700+1/'IM CALIBRATION'!$D$5)^0.5</f>
        <v>12.916741748137291</v>
      </c>
    </row>
    <row r="1701" spans="1:9">
      <c r="A1701" s="113">
        <v>9769</v>
      </c>
      <c r="B1701" s="67">
        <v>28</v>
      </c>
      <c r="C1701" s="67">
        <v>276000</v>
      </c>
      <c r="D1701" s="67">
        <v>11.3</v>
      </c>
      <c r="E1701" s="112">
        <f>I1701*'IM CALIBRATION'!$Q$17</f>
        <v>7344.6501199350978</v>
      </c>
      <c r="F1701" s="111">
        <f>(H1701*'IM CALIBRATION'!$Q$32+'IM CALIBRATION'!$Q$33)*ABS(B1701)*(1/'CCS figures 3b table 1 9a'!C1701+1/'IM CALIBRATION'!$D$5)^0.5</f>
        <v>7496.4446968846687</v>
      </c>
      <c r="G1701" t="s">
        <v>33</v>
      </c>
      <c r="H1701" s="56">
        <f>D1701-0.001*'IM CALIBRATION'!$D$4*A1701^0.5</f>
        <v>11.144823944823953</v>
      </c>
      <c r="I1701" s="56">
        <f>H1701^'IM CALIBRATION'!$Q$15*ABS(B1701)*(1/'CCS figures 3b table 1 9a'!C1701+1/'IM CALIBRATION'!$D$5)^0.5</f>
        <v>12.996689667588715</v>
      </c>
    </row>
    <row r="1702" spans="1:9">
      <c r="A1702" s="113">
        <v>9769</v>
      </c>
      <c r="B1702" s="67">
        <v>28</v>
      </c>
      <c r="C1702" s="67">
        <v>276000</v>
      </c>
      <c r="D1702" s="67">
        <v>11.481999999999999</v>
      </c>
      <c r="E1702" s="112">
        <f>I1702*'IM CALIBRATION'!$Q$17</f>
        <v>7389.1239109857288</v>
      </c>
      <c r="F1702" s="111">
        <f>(H1702*'IM CALIBRATION'!$Q$32+'IM CALIBRATION'!$Q$33)*ABS(B1702)*(1/'CCS figures 3b table 1 9a'!C1702+1/'IM CALIBRATION'!$D$5)^0.5</f>
        <v>7529.3374819847786</v>
      </c>
      <c r="G1702" t="s">
        <v>33</v>
      </c>
      <c r="H1702" s="56">
        <f>D1702-0.001*'IM CALIBRATION'!$D$4*A1702^0.5</f>
        <v>11.326823944823952</v>
      </c>
      <c r="I1702" s="56">
        <f>H1702^'IM CALIBRATION'!$Q$15*ABS(B1702)*(1/'CCS figures 3b table 1 9a'!C1702+1/'IM CALIBRATION'!$D$5)^0.5</f>
        <v>13.075388046842667</v>
      </c>
    </row>
    <row r="1703" spans="1:9">
      <c r="A1703" s="113">
        <v>9769</v>
      </c>
      <c r="B1703" s="67">
        <v>28</v>
      </c>
      <c r="C1703" s="67">
        <v>276000</v>
      </c>
      <c r="D1703" s="67">
        <v>11.664</v>
      </c>
      <c r="E1703" s="112">
        <f>I1703*'IM CALIBRATION'!$Q$17</f>
        <v>7433.1516470270562</v>
      </c>
      <c r="F1703" s="111">
        <f>(H1703*'IM CALIBRATION'!$Q$32+'IM CALIBRATION'!$Q$33)*ABS(B1703)*(1/'CCS figures 3b table 1 9a'!C1703+1/'IM CALIBRATION'!$D$5)^0.5</f>
        <v>7562.2302670848885</v>
      </c>
      <c r="G1703" t="s">
        <v>33</v>
      </c>
      <c r="H1703" s="56">
        <f>D1703-0.001*'IM CALIBRATION'!$D$4*A1703^0.5</f>
        <v>11.508823944823952</v>
      </c>
      <c r="I1703" s="56">
        <f>H1703^'IM CALIBRATION'!$Q$15*ABS(B1703)*(1/'CCS figures 3b table 1 9a'!C1703+1/'IM CALIBRATION'!$D$5)^0.5</f>
        <v>13.15329711163835</v>
      </c>
    </row>
    <row r="1704" spans="1:9">
      <c r="A1704" s="113">
        <v>9769</v>
      </c>
      <c r="B1704" s="67">
        <v>28</v>
      </c>
      <c r="C1704" s="67">
        <v>276000</v>
      </c>
      <c r="D1704" s="67">
        <v>11.846</v>
      </c>
      <c r="E1704" s="112">
        <f>I1704*'IM CALIBRATION'!$Q$17</f>
        <v>7476.7447511485034</v>
      </c>
      <c r="F1704" s="111">
        <f>(H1704*'IM CALIBRATION'!$Q$32+'IM CALIBRATION'!$Q$33)*ABS(B1704)*(1/'CCS figures 3b table 1 9a'!C1704+1/'IM CALIBRATION'!$D$5)^0.5</f>
        <v>7595.1230521849984</v>
      </c>
      <c r="G1704" t="s">
        <v>33</v>
      </c>
      <c r="H1704" s="56">
        <f>D1704-0.001*'IM CALIBRATION'!$D$4*A1704^0.5</f>
        <v>11.690823944823952</v>
      </c>
      <c r="I1704" s="56">
        <f>H1704^'IM CALIBRATION'!$Q$15*ABS(B1704)*(1/'CCS figures 3b table 1 9a'!C1704+1/'IM CALIBRATION'!$D$5)^0.5</f>
        <v>13.230437075647737</v>
      </c>
    </row>
    <row r="1705" spans="1:9">
      <c r="A1705" s="113">
        <v>9769</v>
      </c>
      <c r="B1705" s="67">
        <v>28</v>
      </c>
      <c r="C1705" s="67">
        <v>276000</v>
      </c>
      <c r="D1705" s="67">
        <v>12.028</v>
      </c>
      <c r="E1705" s="112">
        <f>I1705*'IM CALIBRATION'!$Q$17</f>
        <v>7519.9141814424729</v>
      </c>
      <c r="F1705" s="111">
        <f>(H1705*'IM CALIBRATION'!$Q$32+'IM CALIBRATION'!$Q$33)*ABS(B1705)*(1/'CCS figures 3b table 1 9a'!C1705+1/'IM CALIBRATION'!$D$5)^0.5</f>
        <v>7628.0158372851083</v>
      </c>
      <c r="G1705" t="s">
        <v>33</v>
      </c>
      <c r="H1705" s="56">
        <f>D1705-0.001*'IM CALIBRATION'!$D$4*A1705^0.5</f>
        <v>11.872823944823953</v>
      </c>
      <c r="I1705" s="56">
        <f>H1705^'IM CALIBRATION'!$Q$15*ABS(B1705)*(1/'CCS figures 3b table 1 9a'!C1705+1/'IM CALIBRATION'!$D$5)^0.5</f>
        <v>13.306827329709598</v>
      </c>
    </row>
    <row r="1706" spans="1:9">
      <c r="A1706" s="113">
        <v>9769</v>
      </c>
      <c r="B1706" s="67">
        <v>28</v>
      </c>
      <c r="C1706" s="67">
        <v>276000</v>
      </c>
      <c r="D1706" s="67">
        <v>12.211</v>
      </c>
      <c r="E1706" s="112">
        <f>I1706*'IM CALIBRATION'!$Q$17</f>
        <v>7562.9042588929724</v>
      </c>
      <c r="F1706" s="111">
        <f>(H1706*'IM CALIBRATION'!$Q$32+'IM CALIBRATION'!$Q$33)*ABS(B1706)*(1/'CCS figures 3b table 1 9a'!C1706+1/'IM CALIBRATION'!$D$5)^0.5</f>
        <v>7661.089351973681</v>
      </c>
      <c r="G1706" t="s">
        <v>33</v>
      </c>
      <c r="H1706" s="56">
        <f>D1706-0.001*'IM CALIBRATION'!$D$4*A1706^0.5</f>
        <v>12.055823944823953</v>
      </c>
      <c r="I1706" s="56">
        <f>H1706^'IM CALIBRATION'!$Q$15*ABS(B1706)*(1/'CCS figures 3b table 1 9a'!C1706+1/'IM CALIBRATION'!$D$5)^0.5</f>
        <v>13.382900210825232</v>
      </c>
    </row>
    <row r="1707" spans="1:9">
      <c r="A1707" s="113">
        <v>9769</v>
      </c>
      <c r="B1707" s="67">
        <v>28</v>
      </c>
      <c r="C1707" s="67">
        <v>276000</v>
      </c>
      <c r="D1707" s="67">
        <v>12.393000000000001</v>
      </c>
      <c r="E1707" s="112">
        <f>I1707*'IM CALIBRATION'!$Q$17</f>
        <v>7605.2552953117065</v>
      </c>
      <c r="F1707" s="111">
        <f>(H1707*'IM CALIBRATION'!$Q$32+'IM CALIBRATION'!$Q$33)*ABS(B1707)*(1/'CCS figures 3b table 1 9a'!C1707+1/'IM CALIBRATION'!$D$5)^0.5</f>
        <v>7693.9821370737909</v>
      </c>
      <c r="G1707" t="s">
        <v>33</v>
      </c>
      <c r="H1707" s="56">
        <f>D1707-0.001*'IM CALIBRATION'!$D$4*A1707^0.5</f>
        <v>12.237823944823953</v>
      </c>
      <c r="I1707" s="56">
        <f>H1707^'IM CALIBRATION'!$Q$15*ABS(B1707)*(1/'CCS figures 3b table 1 9a'!C1707+1/'IM CALIBRATION'!$D$5)^0.5</f>
        <v>13.457842280011217</v>
      </c>
    </row>
    <row r="1708" spans="1:9">
      <c r="A1708" s="113">
        <v>9769</v>
      </c>
      <c r="B1708" s="67">
        <v>28</v>
      </c>
      <c r="C1708" s="67">
        <v>276000</v>
      </c>
      <c r="D1708" s="67">
        <v>12.574999999999999</v>
      </c>
      <c r="E1708" s="112">
        <f>I1708*'IM CALIBRATION'!$Q$17</f>
        <v>7647.2130430566222</v>
      </c>
      <c r="F1708" s="111">
        <f>(H1708*'IM CALIBRATION'!$Q$32+'IM CALIBRATION'!$Q$33)*ABS(B1708)*(1/'CCS figures 3b table 1 9a'!C1708+1/'IM CALIBRATION'!$D$5)^0.5</f>
        <v>7726.874922173899</v>
      </c>
      <c r="G1708" t="s">
        <v>33</v>
      </c>
      <c r="H1708" s="56">
        <f>D1708-0.001*'IM CALIBRATION'!$D$4*A1708^0.5</f>
        <v>12.419823944823952</v>
      </c>
      <c r="I1708" s="56">
        <f>H1708^'IM CALIBRATION'!$Q$15*ABS(B1708)*(1/'CCS figures 3b table 1 9a'!C1708+1/'IM CALIBRATION'!$D$5)^0.5</f>
        <v>13.532088407149601</v>
      </c>
    </row>
    <row r="1709" spans="1:9">
      <c r="A1709" s="113">
        <v>9769</v>
      </c>
      <c r="B1709" s="67">
        <v>28</v>
      </c>
      <c r="C1709" s="67">
        <v>276000</v>
      </c>
      <c r="D1709" s="67">
        <v>12.757</v>
      </c>
      <c r="E1709" s="112">
        <f>I1709*'IM CALIBRATION'!$Q$17</f>
        <v>7688.7868384261465</v>
      </c>
      <c r="F1709" s="111">
        <f>(H1709*'IM CALIBRATION'!$Q$32+'IM CALIBRATION'!$Q$33)*ABS(B1709)*(1/'CCS figures 3b table 1 9a'!C1709+1/'IM CALIBRATION'!$D$5)^0.5</f>
        <v>7759.7677072740089</v>
      </c>
      <c r="G1709" t="s">
        <v>33</v>
      </c>
      <c r="H1709" s="56">
        <f>D1709-0.001*'IM CALIBRATION'!$D$4*A1709^0.5</f>
        <v>12.601823944823952</v>
      </c>
      <c r="I1709" s="56">
        <f>H1709^'IM CALIBRATION'!$Q$15*ABS(B1709)*(1/'CCS figures 3b table 1 9a'!C1709+1/'IM CALIBRATION'!$D$5)^0.5</f>
        <v>13.605655113241561</v>
      </c>
    </row>
    <row r="1710" spans="1:9">
      <c r="A1710" s="113">
        <v>9769</v>
      </c>
      <c r="B1710" s="67">
        <v>28</v>
      </c>
      <c r="C1710" s="67">
        <v>276000</v>
      </c>
      <c r="D1710" s="67">
        <v>12.94</v>
      </c>
      <c r="E1710" s="112">
        <f>I1710*'IM CALIBRATION'!$Q$17</f>
        <v>7730.2110125289846</v>
      </c>
      <c r="F1710" s="111">
        <f>(H1710*'IM CALIBRATION'!$Q$32+'IM CALIBRATION'!$Q$33)*ABS(B1710)*(1/'CCS figures 3b table 1 9a'!C1710+1/'IM CALIBRATION'!$D$5)^0.5</f>
        <v>7792.8412219625816</v>
      </c>
      <c r="G1710" t="s">
        <v>33</v>
      </c>
      <c r="H1710" s="56">
        <f>D1710-0.001*'IM CALIBRATION'!$D$4*A1710^0.5</f>
        <v>12.784823944823952</v>
      </c>
      <c r="I1710" s="56">
        <f>H1710^'IM CALIBRATION'!$Q$15*ABS(B1710)*(1/'CCS figures 3b table 1 9a'!C1710+1/'IM CALIBRATION'!$D$5)^0.5</f>
        <v>13.678957057753454</v>
      </c>
    </row>
    <row r="1711" spans="1:9">
      <c r="A1711" s="113">
        <v>9769</v>
      </c>
      <c r="B1711" s="67">
        <v>28</v>
      </c>
      <c r="C1711" s="67">
        <v>276000</v>
      </c>
      <c r="D1711" s="67">
        <v>13.122</v>
      </c>
      <c r="E1711" s="112">
        <f>I1711*'IM CALIBRATION'!$Q$17</f>
        <v>7771.0415299490614</v>
      </c>
      <c r="F1711" s="111">
        <f>(H1711*'IM CALIBRATION'!$Q$32+'IM CALIBRATION'!$Q$33)*ABS(B1711)*(1/'CCS figures 3b table 1 9a'!C1711+1/'IM CALIBRATION'!$D$5)^0.5</f>
        <v>7825.7340070626915</v>
      </c>
      <c r="G1711" t="s">
        <v>33</v>
      </c>
      <c r="H1711" s="56">
        <f>D1711-0.001*'IM CALIBRATION'!$D$4*A1711^0.5</f>
        <v>12.966823944823952</v>
      </c>
      <c r="I1711" s="56">
        <f>H1711^'IM CALIBRATION'!$Q$15*ABS(B1711)*(1/'CCS figures 3b table 1 9a'!C1711+1/'IM CALIBRATION'!$D$5)^0.5</f>
        <v>13.751208499988323</v>
      </c>
    </row>
    <row r="1712" spans="1:9">
      <c r="A1712" s="113">
        <v>9769</v>
      </c>
      <c r="B1712" s="67">
        <v>28</v>
      </c>
      <c r="C1712" s="67">
        <v>276000</v>
      </c>
      <c r="D1712" s="67">
        <v>13.304</v>
      </c>
      <c r="E1712" s="112">
        <f>I1712*'IM CALIBRATION'!$Q$17</f>
        <v>7811.5141040134167</v>
      </c>
      <c r="F1712" s="111">
        <f>(H1712*'IM CALIBRATION'!$Q$32+'IM CALIBRATION'!$Q$33)*ABS(B1712)*(1/'CCS figures 3b table 1 9a'!C1712+1/'IM CALIBRATION'!$D$5)^0.5</f>
        <v>7858.6267921628014</v>
      </c>
      <c r="G1712" t="s">
        <v>33</v>
      </c>
      <c r="H1712" s="56">
        <f>D1712-0.001*'IM CALIBRATION'!$D$4*A1712^0.5</f>
        <v>13.148823944823953</v>
      </c>
      <c r="I1712" s="56">
        <f>H1712^'IM CALIBRATION'!$Q$15*ABS(B1712)*(1/'CCS figures 3b table 1 9a'!C1712+1/'IM CALIBRATION'!$D$5)^0.5</f>
        <v>13.82282654531021</v>
      </c>
    </row>
    <row r="1713" spans="1:9">
      <c r="A1713" s="113">
        <v>9769</v>
      </c>
      <c r="B1713" s="67">
        <v>28</v>
      </c>
      <c r="C1713" s="67">
        <v>276000</v>
      </c>
      <c r="D1713" s="67">
        <v>13.486000000000001</v>
      </c>
      <c r="E1713" s="112">
        <f>I1713*'IM CALIBRATION'!$Q$17</f>
        <v>7851.6367628311127</v>
      </c>
      <c r="F1713" s="111">
        <f>(H1713*'IM CALIBRATION'!$Q$32+'IM CALIBRATION'!$Q$33)*ABS(B1713)*(1/'CCS figures 3b table 1 9a'!C1713+1/'IM CALIBRATION'!$D$5)^0.5</f>
        <v>7891.5195772629113</v>
      </c>
      <c r="G1713" t="s">
        <v>33</v>
      </c>
      <c r="H1713" s="56">
        <f>D1713-0.001*'IM CALIBRATION'!$D$4*A1713^0.5</f>
        <v>13.330823944823953</v>
      </c>
      <c r="I1713" s="56">
        <f>H1713^'IM CALIBRATION'!$Q$15*ABS(B1713)*(1/'CCS figures 3b table 1 9a'!C1713+1/'IM CALIBRATION'!$D$5)^0.5</f>
        <v>13.893825399820212</v>
      </c>
    </row>
    <row r="1714" spans="1:9">
      <c r="A1714" s="113">
        <v>9769</v>
      </c>
      <c r="B1714" s="67">
        <v>28</v>
      </c>
      <c r="C1714" s="67">
        <v>276000</v>
      </c>
      <c r="D1714" s="67">
        <v>13.669</v>
      </c>
      <c r="E1714" s="112">
        <f>I1714*'IM CALIBRATION'!$Q$17</f>
        <v>7891.6348905548566</v>
      </c>
      <c r="F1714" s="111">
        <f>(H1714*'IM CALIBRATION'!$Q$32+'IM CALIBRATION'!$Q$33)*ABS(B1714)*(1/'CCS figures 3b table 1 9a'!C1714+1/'IM CALIBRATION'!$D$5)^0.5</f>
        <v>7924.5930919514822</v>
      </c>
      <c r="G1714" t="s">
        <v>33</v>
      </c>
      <c r="H1714" s="56">
        <f>D1714-0.001*'IM CALIBRATION'!$D$4*A1714^0.5</f>
        <v>13.513823944823953</v>
      </c>
      <c r="I1714" s="56">
        <f>H1714^'IM CALIBRATION'!$Q$15*ABS(B1714)*(1/'CCS figures 3b table 1 9a'!C1714+1/'IM CALIBRATION'!$D$5)^0.5</f>
        <v>13.964603890942492</v>
      </c>
    </row>
    <row r="1715" spans="1:9">
      <c r="A1715" s="113">
        <v>9769</v>
      </c>
      <c r="B1715" s="67">
        <v>28</v>
      </c>
      <c r="C1715" s="67">
        <v>276000</v>
      </c>
      <c r="D1715" s="67">
        <v>13.851000000000001</v>
      </c>
      <c r="E1715" s="112">
        <f>I1715*'IM CALIBRATION'!$Q$17</f>
        <v>7931.0788512264098</v>
      </c>
      <c r="F1715" s="111">
        <f>(H1715*'IM CALIBRATION'!$Q$32+'IM CALIBRATION'!$Q$33)*ABS(B1715)*(1/'CCS figures 3b table 1 9a'!C1715+1/'IM CALIBRATION'!$D$5)^0.5</f>
        <v>7957.4858770515939</v>
      </c>
      <c r="G1715" t="s">
        <v>33</v>
      </c>
      <c r="H1715" s="56">
        <f>D1715-0.001*'IM CALIBRATION'!$D$4*A1715^0.5</f>
        <v>13.695823944823953</v>
      </c>
      <c r="I1715" s="56">
        <f>H1715^'IM CALIBRATION'!$Q$15*ABS(B1715)*(1/'CCS figures 3b table 1 9a'!C1715+1/'IM CALIBRATION'!$D$5)^0.5</f>
        <v>14.034401758470221</v>
      </c>
    </row>
    <row r="1716" spans="1:9">
      <c r="A1716" s="113">
        <v>9769</v>
      </c>
      <c r="B1716" s="67">
        <v>28</v>
      </c>
      <c r="C1716" s="67">
        <v>276000</v>
      </c>
      <c r="D1716" s="67">
        <v>14.032999999999999</v>
      </c>
      <c r="E1716" s="112">
        <f>I1716*'IM CALIBRATION'!$Q$17</f>
        <v>7970.1953542914143</v>
      </c>
      <c r="F1716" s="111">
        <f>(H1716*'IM CALIBRATION'!$Q$32+'IM CALIBRATION'!$Q$33)*ABS(B1716)*(1/'CCS figures 3b table 1 9a'!C1716+1/'IM CALIBRATION'!$D$5)^0.5</f>
        <v>7990.378662151702</v>
      </c>
      <c r="G1716" t="s">
        <v>33</v>
      </c>
      <c r="H1716" s="56">
        <f>D1716-0.001*'IM CALIBRATION'!$D$4*A1716^0.5</f>
        <v>13.877823944823952</v>
      </c>
      <c r="I1716" s="56">
        <f>H1716^'IM CALIBRATION'!$Q$15*ABS(B1716)*(1/'CCS figures 3b table 1 9a'!C1716+1/'IM CALIBRATION'!$D$5)^0.5</f>
        <v>14.103620174993191</v>
      </c>
    </row>
    <row r="1717" spans="1:9">
      <c r="A1717" s="113">
        <v>9769</v>
      </c>
      <c r="B1717" s="67">
        <v>28</v>
      </c>
      <c r="C1717" s="67">
        <v>276000</v>
      </c>
      <c r="D1717" s="67">
        <v>14.215</v>
      </c>
      <c r="E1717" s="112">
        <f>I1717*'IM CALIBRATION'!$Q$17</f>
        <v>8008.9913598523908</v>
      </c>
      <c r="F1717" s="111">
        <f>(H1717*'IM CALIBRATION'!$Q$32+'IM CALIBRATION'!$Q$33)*ABS(B1717)*(1/'CCS figures 3b table 1 9a'!C1717+1/'IM CALIBRATION'!$D$5)^0.5</f>
        <v>8023.2714472518119</v>
      </c>
      <c r="G1717" t="s">
        <v>33</v>
      </c>
      <c r="H1717" s="56">
        <f>D1717-0.001*'IM CALIBRATION'!$D$4*A1717^0.5</f>
        <v>14.059823944823952</v>
      </c>
      <c r="I1717" s="56">
        <f>H1717^'IM CALIBRATION'!$Q$15*ABS(B1717)*(1/'CCS figures 3b table 1 9a'!C1717+1/'IM CALIBRATION'!$D$5)^0.5</f>
        <v>14.172271456726747</v>
      </c>
    </row>
    <row r="1718" spans="1:9">
      <c r="A1718" s="113">
        <v>9769</v>
      </c>
      <c r="B1718" s="67">
        <v>28</v>
      </c>
      <c r="C1718" s="67">
        <v>276000</v>
      </c>
      <c r="D1718" s="67">
        <v>14.398</v>
      </c>
      <c r="E1718" s="112">
        <f>I1718*'IM CALIBRATION'!$Q$17</f>
        <v>8047.6841784304879</v>
      </c>
      <c r="F1718" s="111">
        <f>(H1718*'IM CALIBRATION'!$Q$32+'IM CALIBRATION'!$Q$33)*ABS(B1718)*(1/'CCS figures 3b table 1 9a'!C1718+1/'IM CALIBRATION'!$D$5)^0.5</f>
        <v>8056.3449619403846</v>
      </c>
      <c r="G1718" t="s">
        <v>33</v>
      </c>
      <c r="H1718" s="56">
        <f>D1718-0.001*'IM CALIBRATION'!$D$4*A1718^0.5</f>
        <v>14.242823944823952</v>
      </c>
      <c r="I1718" s="56">
        <f>H1718^'IM CALIBRATION'!$Q$15*ABS(B1718)*(1/'CCS figures 3b table 1 9a'!C1718+1/'IM CALIBRATION'!$D$5)^0.5</f>
        <v>14.240740144439849</v>
      </c>
    </row>
    <row r="1719" spans="1:9">
      <c r="A1719" s="113">
        <v>9769</v>
      </c>
      <c r="B1719" s="67">
        <v>28</v>
      </c>
      <c r="C1719" s="67">
        <v>276000</v>
      </c>
      <c r="D1719" s="67">
        <v>14.58</v>
      </c>
      <c r="E1719" s="112">
        <f>I1719*'IM CALIBRATION'!$Q$17</f>
        <v>8085.85746633087</v>
      </c>
      <c r="F1719" s="111">
        <f>(H1719*'IM CALIBRATION'!$Q$32+'IM CALIBRATION'!$Q$33)*ABS(B1719)*(1/'CCS figures 3b table 1 9a'!C1719+1/'IM CALIBRATION'!$D$5)^0.5</f>
        <v>8089.2377470404945</v>
      </c>
      <c r="G1719" t="s">
        <v>33</v>
      </c>
      <c r="H1719" s="56">
        <f>D1719-0.001*'IM CALIBRATION'!$D$4*A1719^0.5</f>
        <v>14.424823944823952</v>
      </c>
      <c r="I1719" s="56">
        <f>H1719^'IM CALIBRATION'!$Q$15*ABS(B1719)*(1/'CCS figures 3b table 1 9a'!C1719+1/'IM CALIBRATION'!$D$5)^0.5</f>
        <v>14.30828949918531</v>
      </c>
    </row>
    <row r="1720" spans="1:9">
      <c r="A1720" s="113">
        <v>9769</v>
      </c>
      <c r="B1720" s="67">
        <v>28</v>
      </c>
      <c r="C1720" s="67">
        <v>276000</v>
      </c>
      <c r="D1720" s="67">
        <v>14.762</v>
      </c>
      <c r="E1720" s="112">
        <f>I1720*'IM CALIBRATION'!$Q$17</f>
        <v>8123.7297992809026</v>
      </c>
      <c r="F1720" s="111">
        <f>(H1720*'IM CALIBRATION'!$Q$32+'IM CALIBRATION'!$Q$33)*ABS(B1720)*(1/'CCS figures 3b table 1 9a'!C1720+1/'IM CALIBRATION'!$D$5)^0.5</f>
        <v>8122.1305321406044</v>
      </c>
      <c r="G1720" t="s">
        <v>33</v>
      </c>
      <c r="H1720" s="56">
        <f>D1720-0.001*'IM CALIBRATION'!$D$4*A1720^0.5</f>
        <v>14.606823944823953</v>
      </c>
      <c r="I1720" s="56">
        <f>H1720^'IM CALIBRATION'!$Q$15*ABS(B1720)*(1/'CCS figures 3b table 1 9a'!C1720+1/'IM CALIBRATION'!$D$5)^0.5</f>
        <v>14.375306300571557</v>
      </c>
    </row>
    <row r="1721" spans="1:9">
      <c r="A1721" s="113">
        <v>9769</v>
      </c>
      <c r="B1721" s="67">
        <v>28</v>
      </c>
      <c r="C1721" s="67">
        <v>276000</v>
      </c>
      <c r="D1721" s="67">
        <v>14.944000000000001</v>
      </c>
      <c r="E1721" s="112">
        <f>I1721*'IM CALIBRATION'!$Q$17</f>
        <v>8161.307256029877</v>
      </c>
      <c r="F1721" s="111">
        <f>(H1721*'IM CALIBRATION'!$Q$32+'IM CALIBRATION'!$Q$33)*ABS(B1721)*(1/'CCS figures 3b table 1 9a'!C1721+1/'IM CALIBRATION'!$D$5)^0.5</f>
        <v>8155.0233172407125</v>
      </c>
      <c r="G1721" t="s">
        <v>33</v>
      </c>
      <c r="H1721" s="56">
        <f>D1721-0.001*'IM CALIBRATION'!$D$4*A1721^0.5</f>
        <v>14.788823944823953</v>
      </c>
      <c r="I1721" s="56">
        <f>H1721^'IM CALIBRATION'!$Q$15*ABS(B1721)*(1/'CCS figures 3b table 1 9a'!C1721+1/'IM CALIBRATION'!$D$5)^0.5</f>
        <v>14.441801305219645</v>
      </c>
    </row>
    <row r="1722" spans="1:9">
      <c r="A1722" s="113">
        <v>9769</v>
      </c>
      <c r="B1722" s="67">
        <v>28</v>
      </c>
      <c r="C1722" s="67">
        <v>276000</v>
      </c>
      <c r="D1722" s="67">
        <v>15.127000000000001</v>
      </c>
      <c r="E1722" s="112">
        <f>I1722*'IM CALIBRATION'!$Q$17</f>
        <v>8198.799813494019</v>
      </c>
      <c r="F1722" s="111">
        <f>(H1722*'IM CALIBRATION'!$Q$32+'IM CALIBRATION'!$Q$33)*ABS(B1722)*(1/'CCS figures 3b table 1 9a'!C1722+1/'IM CALIBRATION'!$D$5)^0.5</f>
        <v>8188.0968319292851</v>
      </c>
      <c r="G1722" t="s">
        <v>33</v>
      </c>
      <c r="H1722" s="56">
        <f>D1722-0.001*'IM CALIBRATION'!$D$4*A1722^0.5</f>
        <v>14.971823944823953</v>
      </c>
      <c r="I1722" s="56">
        <f>H1722^'IM CALIBRATION'!$Q$15*ABS(B1722)*(1/'CCS figures 3b table 1 9a'!C1722+1/'IM CALIBRATION'!$D$5)^0.5</f>
        <v>14.508146076753839</v>
      </c>
    </row>
    <row r="1723" spans="1:9">
      <c r="A1723" s="113">
        <v>9769</v>
      </c>
      <c r="B1723" s="67">
        <v>28</v>
      </c>
      <c r="C1723" s="67">
        <v>276000</v>
      </c>
      <c r="D1723" s="67">
        <v>15.308999999999999</v>
      </c>
      <c r="E1723" s="112">
        <f>I1723*'IM CALIBRATION'!$Q$17</f>
        <v>8235.8034383010563</v>
      </c>
      <c r="F1723" s="111">
        <f>(H1723*'IM CALIBRATION'!$Q$32+'IM CALIBRATION'!$Q$33)*ABS(B1723)*(1/'CCS figures 3b table 1 9a'!C1723+1/'IM CALIBRATION'!$D$5)^0.5</f>
        <v>8220.9896170293941</v>
      </c>
      <c r="G1723" t="s">
        <v>33</v>
      </c>
      <c r="H1723" s="56">
        <f>D1723-0.001*'IM CALIBRATION'!$D$4*A1723^0.5</f>
        <v>15.153823944823952</v>
      </c>
      <c r="I1723" s="56">
        <f>H1723^'IM CALIBRATION'!$Q$15*ABS(B1723)*(1/'CCS figures 3b table 1 9a'!C1723+1/'IM CALIBRATION'!$D$5)^0.5</f>
        <v>14.573625659897985</v>
      </c>
    </row>
    <row r="1724" spans="1:9">
      <c r="A1724" s="113">
        <v>9769</v>
      </c>
      <c r="B1724" s="67">
        <v>28</v>
      </c>
      <c r="C1724" s="67">
        <v>276000</v>
      </c>
      <c r="D1724" s="67">
        <v>15.491</v>
      </c>
      <c r="E1724" s="112">
        <f>I1724*'IM CALIBRATION'!$Q$17</f>
        <v>8272.5293121041996</v>
      </c>
      <c r="F1724" s="111">
        <f>(H1724*'IM CALIBRATION'!$Q$32+'IM CALIBRATION'!$Q$33)*ABS(B1724)*(1/'CCS figures 3b table 1 9a'!C1724+1/'IM CALIBRATION'!$D$5)^0.5</f>
        <v>8253.882402129504</v>
      </c>
      <c r="G1724" t="s">
        <v>33</v>
      </c>
      <c r="H1724" s="56">
        <f>D1724-0.001*'IM CALIBRATION'!$D$4*A1724^0.5</f>
        <v>15.335823944823952</v>
      </c>
      <c r="I1724" s="56">
        <f>H1724^'IM CALIBRATION'!$Q$15*ABS(B1724)*(1/'CCS figures 3b table 1 9a'!C1724+1/'IM CALIBRATION'!$D$5)^0.5</f>
        <v>14.638613750112786</v>
      </c>
    </row>
    <row r="1725" spans="1:9">
      <c r="A1725" s="113">
        <v>9769</v>
      </c>
      <c r="B1725" s="67">
        <v>28</v>
      </c>
      <c r="C1725" s="67">
        <v>276000</v>
      </c>
      <c r="D1725" s="67">
        <v>15.673999999999999</v>
      </c>
      <c r="E1725" s="112">
        <f>I1725*'IM CALIBRATION'!$Q$17</f>
        <v>8309.1823301946679</v>
      </c>
      <c r="F1725" s="111">
        <f>(H1725*'IM CALIBRATION'!$Q$32+'IM CALIBRATION'!$Q$33)*ABS(B1725)*(1/'CCS figures 3b table 1 9a'!C1725+1/'IM CALIBRATION'!$D$5)^0.5</f>
        <v>8286.9559168180767</v>
      </c>
      <c r="G1725" t="s">
        <v>33</v>
      </c>
      <c r="H1725" s="56">
        <f>D1725-0.001*'IM CALIBRATION'!$D$4*A1725^0.5</f>
        <v>15.518823944823952</v>
      </c>
      <c r="I1725" s="56">
        <f>H1725^'IM CALIBRATION'!$Q$15*ABS(B1725)*(1/'CCS figures 3b table 1 9a'!C1725+1/'IM CALIBRATION'!$D$5)^0.5</f>
        <v>14.703472918857848</v>
      </c>
    </row>
    <row r="1726" spans="1:9">
      <c r="A1726" s="113">
        <v>9769</v>
      </c>
      <c r="B1726" s="67">
        <v>28</v>
      </c>
      <c r="C1726" s="67">
        <v>276000</v>
      </c>
      <c r="D1726" s="67">
        <v>15.856</v>
      </c>
      <c r="E1726" s="112">
        <f>I1726*'IM CALIBRATION'!$Q$17</f>
        <v>8345.3671167152352</v>
      </c>
      <c r="F1726" s="111">
        <f>(H1726*'IM CALIBRATION'!$Q$32+'IM CALIBRATION'!$Q$33)*ABS(B1726)*(1/'CCS figures 3b table 1 9a'!C1726+1/'IM CALIBRATION'!$D$5)^0.5</f>
        <v>8319.8487019181848</v>
      </c>
      <c r="G1726" t="s">
        <v>33</v>
      </c>
      <c r="H1726" s="56">
        <f>D1726-0.001*'IM CALIBRATION'!$D$4*A1726^0.5</f>
        <v>15.700823944823952</v>
      </c>
      <c r="I1726" s="56">
        <f>H1726^'IM CALIBRATION'!$Q$15*ABS(B1726)*(1/'CCS figures 3b table 1 9a'!C1726+1/'IM CALIBRATION'!$D$5)^0.5</f>
        <v>14.767503530720395</v>
      </c>
    </row>
    <row r="1727" spans="1:9">
      <c r="A1727" s="113">
        <v>9769</v>
      </c>
      <c r="B1727" s="67">
        <v>28</v>
      </c>
      <c r="C1727" s="67">
        <v>276000</v>
      </c>
      <c r="D1727" s="67">
        <v>16.038</v>
      </c>
      <c r="E1727" s="112">
        <f>I1727*'IM CALIBRATION'!$Q$17</f>
        <v>8381.2897270931262</v>
      </c>
      <c r="F1727" s="111">
        <f>(H1727*'IM CALIBRATION'!$Q$32+'IM CALIBRATION'!$Q$33)*ABS(B1727)*(1/'CCS figures 3b table 1 9a'!C1727+1/'IM CALIBRATION'!$D$5)^0.5</f>
        <v>8352.7414870182965</v>
      </c>
      <c r="G1727" t="s">
        <v>33</v>
      </c>
      <c r="H1727" s="56">
        <f>D1727-0.001*'IM CALIBRATION'!$D$4*A1727^0.5</f>
        <v>15.882823944823953</v>
      </c>
      <c r="I1727" s="56">
        <f>H1727^'IM CALIBRATION'!$Q$15*ABS(B1727)*(1/'CCS figures 3b table 1 9a'!C1727+1/'IM CALIBRATION'!$D$5)^0.5</f>
        <v>14.831070210073021</v>
      </c>
    </row>
    <row r="1728" spans="1:9">
      <c r="A1728" s="113">
        <v>9769</v>
      </c>
      <c r="B1728" s="67">
        <v>28</v>
      </c>
      <c r="C1728" s="67">
        <v>276000</v>
      </c>
      <c r="D1728" s="67">
        <v>16.22</v>
      </c>
      <c r="E1728" s="112">
        <f>I1728*'IM CALIBRATION'!$Q$17</f>
        <v>8416.955032873062</v>
      </c>
      <c r="F1728" s="111">
        <f>(H1728*'IM CALIBRATION'!$Q$32+'IM CALIBRATION'!$Q$33)*ABS(B1728)*(1/'CCS figures 3b table 1 9a'!C1728+1/'IM CALIBRATION'!$D$5)^0.5</f>
        <v>8385.6342721184064</v>
      </c>
      <c r="G1728" t="s">
        <v>33</v>
      </c>
      <c r="H1728" s="56">
        <f>D1728-0.001*'IM CALIBRATION'!$D$4*A1728^0.5</f>
        <v>16.064823944823949</v>
      </c>
      <c r="I1728" s="56">
        <f>H1728^'IM CALIBRATION'!$Q$15*ABS(B1728)*(1/'CCS figures 3b table 1 9a'!C1728+1/'IM CALIBRATION'!$D$5)^0.5</f>
        <v>14.894181577333846</v>
      </c>
    </row>
    <row r="1729" spans="1:9">
      <c r="A1729" s="113">
        <v>9769</v>
      </c>
      <c r="B1729" s="67">
        <v>28</v>
      </c>
      <c r="C1729" s="67">
        <v>276000</v>
      </c>
      <c r="D1729" s="67">
        <v>16.402999999999999</v>
      </c>
      <c r="E1729" s="112">
        <f>I1729*'IM CALIBRATION'!$Q$17</f>
        <v>8452.5616473615355</v>
      </c>
      <c r="F1729" s="111">
        <f>(H1729*'IM CALIBRATION'!$Q$32+'IM CALIBRATION'!$Q$33)*ABS(B1729)*(1/'CCS figures 3b table 1 9a'!C1729+1/'IM CALIBRATION'!$D$5)^0.5</f>
        <v>8418.7077868069773</v>
      </c>
      <c r="G1729" t="s">
        <v>33</v>
      </c>
      <c r="H1729" s="56">
        <f>D1729-0.001*'IM CALIBRATION'!$D$4*A1729^0.5</f>
        <v>16.247823944823949</v>
      </c>
      <c r="I1729" s="56">
        <f>H1729^'IM CALIBRATION'!$Q$15*ABS(B1729)*(1/'CCS figures 3b table 1 9a'!C1729+1/'IM CALIBRATION'!$D$5)^0.5</f>
        <v>14.95718908770716</v>
      </c>
    </row>
    <row r="1730" spans="1:9">
      <c r="A1730" s="113">
        <v>9769</v>
      </c>
      <c r="B1730" s="67">
        <v>28</v>
      </c>
      <c r="C1730" s="67">
        <v>276000</v>
      </c>
      <c r="D1730" s="67">
        <v>16.585000000000001</v>
      </c>
      <c r="E1730" s="112">
        <f>I1730*'IM CALIBRATION'!$Q$17</f>
        <v>8487.7250362948216</v>
      </c>
      <c r="F1730" s="111">
        <f>(H1730*'IM CALIBRATION'!$Q$32+'IM CALIBRATION'!$Q$33)*ABS(B1730)*(1/'CCS figures 3b table 1 9a'!C1730+1/'IM CALIBRATION'!$D$5)^0.5</f>
        <v>8451.6005719070872</v>
      </c>
      <c r="G1730" t="s">
        <v>33</v>
      </c>
      <c r="H1730" s="56">
        <f>D1730-0.001*'IM CALIBRATION'!$D$4*A1730^0.5</f>
        <v>16.429823944823951</v>
      </c>
      <c r="I1730" s="56">
        <f>H1730^'IM CALIBRATION'!$Q$15*ABS(B1730)*(1/'CCS figures 3b table 1 9a'!C1730+1/'IM CALIBRATION'!$D$5)^0.5</f>
        <v>15.019412290468884</v>
      </c>
    </row>
    <row r="1731" spans="1:9">
      <c r="A1731" s="113">
        <v>9769</v>
      </c>
      <c r="B1731" s="67">
        <v>28</v>
      </c>
      <c r="C1731" s="67">
        <v>276000</v>
      </c>
      <c r="D1731" s="67">
        <v>16.766999999999999</v>
      </c>
      <c r="E1731" s="112">
        <f>I1731*'IM CALIBRATION'!$Q$17</f>
        <v>8522.6449155149548</v>
      </c>
      <c r="F1731" s="111">
        <f>(H1731*'IM CALIBRATION'!$Q$32+'IM CALIBRATION'!$Q$33)*ABS(B1731)*(1/'CCS figures 3b table 1 9a'!C1731+1/'IM CALIBRATION'!$D$5)^0.5</f>
        <v>8484.4933570071971</v>
      </c>
      <c r="G1731" t="s">
        <v>33</v>
      </c>
      <c r="H1731" s="56">
        <f>D1731-0.001*'IM CALIBRATION'!$D$4*A1731^0.5</f>
        <v>16.61182394482395</v>
      </c>
      <c r="I1731" s="56">
        <f>H1731^'IM CALIBRATION'!$Q$15*ABS(B1731)*(1/'CCS figures 3b table 1 9a'!C1731+1/'IM CALIBRATION'!$D$5)^0.5</f>
        <v>15.08120459180968</v>
      </c>
    </row>
    <row r="1732" spans="1:9">
      <c r="A1732" s="113">
        <v>9769</v>
      </c>
      <c r="B1732" s="67">
        <v>28</v>
      </c>
      <c r="C1732" s="67">
        <v>276000</v>
      </c>
      <c r="D1732" s="67">
        <v>16.949000000000002</v>
      </c>
      <c r="E1732" s="112">
        <f>I1732*'IM CALIBRATION'!$Q$17</f>
        <v>8557.3256118237096</v>
      </c>
      <c r="F1732" s="111">
        <f>(H1732*'IM CALIBRATION'!$Q$32+'IM CALIBRATION'!$Q$33)*ABS(B1732)*(1/'CCS figures 3b table 1 9a'!C1732+1/'IM CALIBRATION'!$D$5)^0.5</f>
        <v>8517.386142107307</v>
      </c>
      <c r="G1732" t="s">
        <v>33</v>
      </c>
      <c r="H1732" s="56">
        <f>D1732-0.001*'IM CALIBRATION'!$D$4*A1732^0.5</f>
        <v>16.793823944823952</v>
      </c>
      <c r="I1732" s="56">
        <f>H1732^'IM CALIBRATION'!$Q$15*ABS(B1732)*(1/'CCS figures 3b table 1 9a'!C1732+1/'IM CALIBRATION'!$D$5)^0.5</f>
        <v>15.14257364820045</v>
      </c>
    </row>
    <row r="1733" spans="1:9">
      <c r="A1733" s="113">
        <v>9769</v>
      </c>
      <c r="B1733" s="67">
        <v>28</v>
      </c>
      <c r="C1733" s="67">
        <v>276000</v>
      </c>
      <c r="D1733" s="67">
        <v>17.132000000000001</v>
      </c>
      <c r="E1733" s="112">
        <f>I1733*'IM CALIBRATION'!$Q$17</f>
        <v>8591.959949925531</v>
      </c>
      <c r="F1733" s="111">
        <f>(H1733*'IM CALIBRATION'!$Q$32+'IM CALIBRATION'!$Q$33)*ABS(B1733)*(1/'CCS figures 3b table 1 9a'!C1733+1/'IM CALIBRATION'!$D$5)^0.5</f>
        <v>8550.4596567958797</v>
      </c>
      <c r="G1733" t="s">
        <v>33</v>
      </c>
      <c r="H1733" s="56">
        <f>D1733-0.001*'IM CALIBRATION'!$D$4*A1733^0.5</f>
        <v>16.976823944823952</v>
      </c>
      <c r="I1733" s="56">
        <f>H1733^'IM CALIBRATION'!$Q$15*ABS(B1733)*(1/'CCS figures 3b table 1 9a'!C1733+1/'IM CALIBRATION'!$D$5)^0.5</f>
        <v>15.203860671653066</v>
      </c>
    </row>
    <row r="1734" spans="1:9">
      <c r="A1734" s="113">
        <v>9769</v>
      </c>
      <c r="B1734" s="67">
        <v>28</v>
      </c>
      <c r="C1734" s="67">
        <v>276000</v>
      </c>
      <c r="D1734" s="67">
        <v>17.314</v>
      </c>
      <c r="E1734" s="112">
        <f>I1734*'IM CALIBRATION'!$Q$17</f>
        <v>8626.1735168660944</v>
      </c>
      <c r="F1734" s="111">
        <f>(H1734*'IM CALIBRATION'!$Q$32+'IM CALIBRATION'!$Q$33)*ABS(B1734)*(1/'CCS figures 3b table 1 9a'!C1734+1/'IM CALIBRATION'!$D$5)^0.5</f>
        <v>8583.3524418959878</v>
      </c>
      <c r="G1734" t="s">
        <v>33</v>
      </c>
      <c r="H1734" s="56">
        <f>D1734-0.001*'IM CALIBRATION'!$D$4*A1734^0.5</f>
        <v>17.158823944823951</v>
      </c>
      <c r="I1734" s="56">
        <f>H1734^'IM CALIBRATION'!$Q$15*ABS(B1734)*(1/'CCS figures 3b table 1 9a'!C1734+1/'IM CALIBRATION'!$D$5)^0.5</f>
        <v>15.264403121556956</v>
      </c>
    </row>
    <row r="1735" spans="1:9">
      <c r="A1735" s="113">
        <v>9769</v>
      </c>
      <c r="B1735" s="67">
        <v>28</v>
      </c>
      <c r="C1735" s="67">
        <v>276000</v>
      </c>
      <c r="D1735" s="67">
        <v>17.495999999999999</v>
      </c>
      <c r="E1735" s="112">
        <f>I1735*'IM CALIBRATION'!$Q$17</f>
        <v>8660.160184911756</v>
      </c>
      <c r="F1735" s="111">
        <f>(H1735*'IM CALIBRATION'!$Q$32+'IM CALIBRATION'!$Q$33)*ABS(B1735)*(1/'CCS figures 3b table 1 9a'!C1735+1/'IM CALIBRATION'!$D$5)^0.5</f>
        <v>8616.2452269960977</v>
      </c>
      <c r="G1735" t="s">
        <v>33</v>
      </c>
      <c r="H1735" s="56">
        <f>D1735-0.001*'IM CALIBRATION'!$D$4*A1735^0.5</f>
        <v>17.340823944823949</v>
      </c>
      <c r="I1735" s="56">
        <f>H1735^'IM CALIBRATION'!$Q$15*ABS(B1735)*(1/'CCS figures 3b table 1 9a'!C1735+1/'IM CALIBRATION'!$D$5)^0.5</f>
        <v>15.324544063632047</v>
      </c>
    </row>
    <row r="1736" spans="1:9">
      <c r="A1736" s="113">
        <v>9769</v>
      </c>
      <c r="B1736" s="67">
        <v>28</v>
      </c>
      <c r="C1736" s="67">
        <v>276000</v>
      </c>
      <c r="D1736" s="67">
        <v>17.678000000000001</v>
      </c>
      <c r="E1736" s="112">
        <f>I1736*'IM CALIBRATION'!$Q$17</f>
        <v>8693.9238167708681</v>
      </c>
      <c r="F1736" s="111">
        <f>(H1736*'IM CALIBRATION'!$Q$32+'IM CALIBRATION'!$Q$33)*ABS(B1736)*(1/'CCS figures 3b table 1 9a'!C1736+1/'IM CALIBRATION'!$D$5)^0.5</f>
        <v>8649.1380120962076</v>
      </c>
      <c r="G1736" t="s">
        <v>33</v>
      </c>
      <c r="H1736" s="56">
        <f>D1736-0.001*'IM CALIBRATION'!$D$4*A1736^0.5</f>
        <v>17.522823944823951</v>
      </c>
      <c r="I1736" s="56">
        <f>H1736^'IM CALIBRATION'!$Q$15*ABS(B1736)*(1/'CCS figures 3b table 1 9a'!C1736+1/'IM CALIBRATION'!$D$5)^0.5</f>
        <v>15.384290333114992</v>
      </c>
    </row>
    <row r="1737" spans="1:9">
      <c r="A1737" s="113">
        <v>9769</v>
      </c>
      <c r="B1737" s="67">
        <v>28</v>
      </c>
      <c r="C1737" s="67">
        <v>276000</v>
      </c>
      <c r="D1737" s="67">
        <v>17.861000000000001</v>
      </c>
      <c r="E1737" s="112">
        <f>I1737*'IM CALIBRATION'!$Q$17</f>
        <v>8727.6518807895409</v>
      </c>
      <c r="F1737" s="111">
        <f>(H1737*'IM CALIBRATION'!$Q$32+'IM CALIBRATION'!$Q$33)*ABS(B1737)*(1/'CCS figures 3b table 1 9a'!C1737+1/'IM CALIBRATION'!$D$5)^0.5</f>
        <v>8682.2115267847803</v>
      </c>
      <c r="G1737" t="s">
        <v>33</v>
      </c>
      <c r="H1737" s="56">
        <f>D1737-0.001*'IM CALIBRATION'!$D$4*A1737^0.5</f>
        <v>17.705823944823951</v>
      </c>
      <c r="I1737" s="56">
        <f>H1737^'IM CALIBRATION'!$Q$15*ABS(B1737)*(1/'CCS figures 3b table 1 9a'!C1737+1/'IM CALIBRATION'!$D$5)^0.5</f>
        <v>15.443973663699994</v>
      </c>
    </row>
    <row r="1738" spans="1:9">
      <c r="A1738" s="113">
        <v>9769</v>
      </c>
      <c r="B1738" s="67">
        <v>28</v>
      </c>
      <c r="C1738" s="67">
        <v>276000</v>
      </c>
      <c r="D1738" s="67">
        <v>18.042999999999999</v>
      </c>
      <c r="E1738" s="112">
        <f>I1738*'IM CALIBRATION'!$Q$17</f>
        <v>8760.9794372090328</v>
      </c>
      <c r="F1738" s="111">
        <f>(H1738*'IM CALIBRATION'!$Q$32+'IM CALIBRATION'!$Q$33)*ABS(B1738)*(1/'CCS figures 3b table 1 9a'!C1738+1/'IM CALIBRATION'!$D$5)^0.5</f>
        <v>8715.1043118848902</v>
      </c>
      <c r="G1738" t="s">
        <v>33</v>
      </c>
      <c r="H1738" s="56">
        <f>D1738-0.001*'IM CALIBRATION'!$D$4*A1738^0.5</f>
        <v>17.88782394482395</v>
      </c>
      <c r="I1738" s="56">
        <f>H1738^'IM CALIBRATION'!$Q$15*ABS(B1738)*(1/'CCS figures 3b table 1 9a'!C1738+1/'IM CALIBRATION'!$D$5)^0.5</f>
        <v>15.502948278023354</v>
      </c>
    </row>
    <row r="1739" spans="1:9">
      <c r="A1739" s="113">
        <v>9769</v>
      </c>
      <c r="B1739" s="67">
        <v>28</v>
      </c>
      <c r="C1739" s="67">
        <v>276000</v>
      </c>
      <c r="D1739" s="67">
        <v>18.225000000000001</v>
      </c>
      <c r="E1739" s="112">
        <f>I1739*'IM CALIBRATION'!$Q$17</f>
        <v>8794.0949498792488</v>
      </c>
      <c r="F1739" s="111">
        <f>(H1739*'IM CALIBRATION'!$Q$32+'IM CALIBRATION'!$Q$33)*ABS(B1739)*(1/'CCS figures 3b table 1 9a'!C1739+1/'IM CALIBRATION'!$D$5)^0.5</f>
        <v>8747.9970969850001</v>
      </c>
      <c r="G1739" t="s">
        <v>33</v>
      </c>
      <c r="H1739" s="56">
        <f>D1739-0.001*'IM CALIBRATION'!$D$4*A1739^0.5</f>
        <v>18.069823944823952</v>
      </c>
      <c r="I1739" s="56">
        <f>H1739^'IM CALIBRATION'!$Q$15*ABS(B1739)*(1/'CCS figures 3b table 1 9a'!C1739+1/'IM CALIBRATION'!$D$5)^0.5</f>
        <v>15.561547671368139</v>
      </c>
    </row>
    <row r="1740" spans="1:9">
      <c r="A1740" s="113">
        <v>9769</v>
      </c>
      <c r="B1740" s="67">
        <v>28</v>
      </c>
      <c r="C1740" s="67">
        <v>276000</v>
      </c>
      <c r="D1740" s="67">
        <v>18.407</v>
      </c>
      <c r="E1740" s="112">
        <f>I1740*'IM CALIBRATION'!$Q$17</f>
        <v>8827.0018834326747</v>
      </c>
      <c r="F1740" s="111">
        <f>(H1740*'IM CALIBRATION'!$Q$32+'IM CALIBRATION'!$Q$33)*ABS(B1740)*(1/'CCS figures 3b table 1 9a'!C1740+1/'IM CALIBRATION'!$D$5)^0.5</f>
        <v>8780.88988208511</v>
      </c>
      <c r="G1740" t="s">
        <v>33</v>
      </c>
      <c r="H1740" s="56">
        <f>D1740-0.001*'IM CALIBRATION'!$D$4*A1740^0.5</f>
        <v>18.251823944823951</v>
      </c>
      <c r="I1740" s="56">
        <f>H1740^'IM CALIBRATION'!$Q$15*ABS(B1740)*(1/'CCS figures 3b table 1 9a'!C1740+1/'IM CALIBRATION'!$D$5)^0.5</f>
        <v>15.619777974557804</v>
      </c>
    </row>
    <row r="1741" spans="1:9">
      <c r="A1741" s="113">
        <v>9769</v>
      </c>
      <c r="B1741" s="67">
        <v>28</v>
      </c>
      <c r="C1741" s="67">
        <v>276000</v>
      </c>
      <c r="D1741" s="67">
        <v>18.59</v>
      </c>
      <c r="E1741" s="112">
        <f>I1741*'IM CALIBRATION'!$Q$17</f>
        <v>8859.882731101543</v>
      </c>
      <c r="F1741" s="111">
        <f>(H1741*'IM CALIBRATION'!$Q$32+'IM CALIBRATION'!$Q$33)*ABS(B1741)*(1/'CCS figures 3b table 1 9a'!C1741+1/'IM CALIBRATION'!$D$5)^0.5</f>
        <v>8813.9633967736809</v>
      </c>
      <c r="G1741" t="s">
        <v>33</v>
      </c>
      <c r="H1741" s="56">
        <f>D1741-0.001*'IM CALIBRATION'!$D$4*A1741^0.5</f>
        <v>18.43482394482395</v>
      </c>
      <c r="I1741" s="56">
        <f>H1741^'IM CALIBRATION'!$Q$15*ABS(B1741)*(1/'CCS figures 3b table 1 9a'!C1741+1/'IM CALIBRATION'!$D$5)^0.5</f>
        <v>15.677962117598142</v>
      </c>
    </row>
    <row r="1742" spans="1:9">
      <c r="A1742" s="113">
        <v>9769</v>
      </c>
      <c r="B1742" s="67">
        <v>28</v>
      </c>
      <c r="C1742" s="67">
        <v>276000</v>
      </c>
      <c r="D1742" s="67">
        <v>18.771999999999998</v>
      </c>
      <c r="E1742" s="112">
        <f>I1742*'IM CALIBRATION'!$Q$17</f>
        <v>8892.3814410763644</v>
      </c>
      <c r="F1742" s="111">
        <f>(H1742*'IM CALIBRATION'!$Q$32+'IM CALIBRATION'!$Q$33)*ABS(B1742)*(1/'CCS figures 3b table 1 9a'!C1742+1/'IM CALIBRATION'!$D$5)^0.5</f>
        <v>8846.8561818737908</v>
      </c>
      <c r="G1742" t="s">
        <v>33</v>
      </c>
      <c r="H1742" s="56">
        <f>D1742-0.001*'IM CALIBRATION'!$D$4*A1742^0.5</f>
        <v>18.616823944823949</v>
      </c>
      <c r="I1742" s="56">
        <f>H1742^'IM CALIBRATION'!$Q$15*ABS(B1742)*(1/'CCS figures 3b table 1 9a'!C1742+1/'IM CALIBRATION'!$D$5)^0.5</f>
        <v>15.735470050752546</v>
      </c>
    </row>
    <row r="1743" spans="1:9">
      <c r="A1743" s="113">
        <v>9769</v>
      </c>
      <c r="B1743" s="67">
        <v>28</v>
      </c>
      <c r="C1743" s="67">
        <v>276000</v>
      </c>
      <c r="D1743" s="67">
        <v>18.954000000000001</v>
      </c>
      <c r="E1743" s="112">
        <f>I1743*'IM CALIBRATION'!$Q$17</f>
        <v>8924.6814530458487</v>
      </c>
      <c r="F1743" s="111">
        <f>(H1743*'IM CALIBRATION'!$Q$32+'IM CALIBRATION'!$Q$33)*ABS(B1743)*(1/'CCS figures 3b table 1 9a'!C1743+1/'IM CALIBRATION'!$D$5)^0.5</f>
        <v>8879.7489669739007</v>
      </c>
      <c r="G1743" t="s">
        <v>33</v>
      </c>
      <c r="H1743" s="56">
        <f>D1743-0.001*'IM CALIBRATION'!$D$4*A1743^0.5</f>
        <v>18.798823944823951</v>
      </c>
      <c r="I1743" s="56">
        <f>H1743^'IM CALIBRATION'!$Q$15*ABS(B1743)*(1/'CCS figures 3b table 1 9a'!C1743+1/'IM CALIBRATION'!$D$5)^0.5</f>
        <v>15.792626378824236</v>
      </c>
    </row>
    <row r="1744" spans="1:9">
      <c r="A1744" s="113">
        <v>9769</v>
      </c>
      <c r="B1744" s="67">
        <v>28</v>
      </c>
      <c r="C1744" s="67">
        <v>276000</v>
      </c>
      <c r="D1744" s="67">
        <v>19.135999999999999</v>
      </c>
      <c r="E1744" s="112">
        <f>I1744*'IM CALIBRATION'!$Q$17</f>
        <v>8956.7858880582044</v>
      </c>
      <c r="F1744" s="111">
        <f>(H1744*'IM CALIBRATION'!$Q$32+'IM CALIBRATION'!$Q$33)*ABS(B1744)*(1/'CCS figures 3b table 1 9a'!C1744+1/'IM CALIBRATION'!$D$5)^0.5</f>
        <v>8912.6417520740106</v>
      </c>
      <c r="G1744" t="s">
        <v>33</v>
      </c>
      <c r="H1744" s="56">
        <f>D1744-0.001*'IM CALIBRATION'!$D$4*A1744^0.5</f>
        <v>18.98082394482395</v>
      </c>
      <c r="I1744" s="56">
        <f>H1744^'IM CALIBRATION'!$Q$15*ABS(B1744)*(1/'CCS figures 3b table 1 9a'!C1744+1/'IM CALIBRATION'!$D$5)^0.5</f>
        <v>15.84943662464879</v>
      </c>
    </row>
    <row r="1745" spans="1:9">
      <c r="A1745" s="113">
        <v>9769</v>
      </c>
      <c r="B1745" s="67">
        <v>28</v>
      </c>
      <c r="C1745" s="67">
        <v>276000</v>
      </c>
      <c r="D1745" s="67">
        <v>19.318999999999999</v>
      </c>
      <c r="E1745" s="112">
        <f>I1745*'IM CALIBRATION'!$Q$17</f>
        <v>8988.8726025480009</v>
      </c>
      <c r="F1745" s="111">
        <f>(H1745*'IM CALIBRATION'!$Q$32+'IM CALIBRATION'!$Q$33)*ABS(B1745)*(1/'CCS figures 3b table 1 9a'!C1745+1/'IM CALIBRATION'!$D$5)^0.5</f>
        <v>8945.7152667625833</v>
      </c>
      <c r="G1745" t="s">
        <v>33</v>
      </c>
      <c r="H1745" s="56">
        <f>D1745-0.001*'IM CALIBRATION'!$D$4*A1745^0.5</f>
        <v>19.16382394482395</v>
      </c>
      <c r="I1745" s="56">
        <f>H1745^'IM CALIBRATION'!$Q$15*ABS(B1745)*(1/'CCS figures 3b table 1 9a'!C1745+1/'IM CALIBRATION'!$D$5)^0.5</f>
        <v>15.906215513209393</v>
      </c>
    </row>
    <row r="1746" spans="1:9">
      <c r="A1746" s="113">
        <v>9769</v>
      </c>
      <c r="B1746" s="67">
        <v>28</v>
      </c>
      <c r="C1746" s="67">
        <v>276000</v>
      </c>
      <c r="D1746" s="67">
        <v>19.501000000000001</v>
      </c>
      <c r="E1746" s="112">
        <f>I1746*'IM CALIBRATION'!$Q$17</f>
        <v>9020.5939023896481</v>
      </c>
      <c r="F1746" s="111">
        <f>(H1746*'IM CALIBRATION'!$Q$32+'IM CALIBRATION'!$Q$33)*ABS(B1746)*(1/'CCS figures 3b table 1 9a'!C1746+1/'IM CALIBRATION'!$D$5)^0.5</f>
        <v>8978.6080518626932</v>
      </c>
      <c r="G1746" t="s">
        <v>33</v>
      </c>
      <c r="H1746" s="56">
        <f>D1746-0.001*'IM CALIBRATION'!$D$4*A1746^0.5</f>
        <v>19.345823944823952</v>
      </c>
      <c r="I1746" s="56">
        <f>H1746^'IM CALIBRATION'!$Q$15*ABS(B1746)*(1/'CCS figures 3b table 1 9a'!C1746+1/'IM CALIBRATION'!$D$5)^0.5</f>
        <v>15.962347784068072</v>
      </c>
    </row>
    <row r="1747" spans="1:9">
      <c r="A1747" s="113">
        <v>9769</v>
      </c>
      <c r="B1747" s="67">
        <v>28</v>
      </c>
      <c r="C1747" s="67">
        <v>276000</v>
      </c>
      <c r="D1747" s="67">
        <v>19.683</v>
      </c>
      <c r="E1747" s="112">
        <f>I1747*'IM CALIBRATION'!$Q$17</f>
        <v>9052.1285444139903</v>
      </c>
      <c r="F1747" s="111">
        <f>(H1747*'IM CALIBRATION'!$Q$32+'IM CALIBRATION'!$Q$33)*ABS(B1747)*(1/'CCS figures 3b table 1 9a'!C1747+1/'IM CALIBRATION'!$D$5)^0.5</f>
        <v>9011.5008369628013</v>
      </c>
      <c r="G1747" t="s">
        <v>33</v>
      </c>
      <c r="H1747" s="56">
        <f>D1747-0.001*'IM CALIBRATION'!$D$4*A1747^0.5</f>
        <v>19.52782394482395</v>
      </c>
      <c r="I1747" s="56">
        <f>H1747^'IM CALIBRATION'!$Q$15*ABS(B1747)*(1/'CCS figures 3b table 1 9a'!C1747+1/'IM CALIBRATION'!$D$5)^0.5</f>
        <v>16.018149755499831</v>
      </c>
    </row>
    <row r="1748" spans="1:9">
      <c r="A1748" s="113">
        <v>9769</v>
      </c>
      <c r="B1748" s="67">
        <v>28</v>
      </c>
      <c r="C1748" s="67">
        <v>276000</v>
      </c>
      <c r="D1748" s="67">
        <v>19.864999999999998</v>
      </c>
      <c r="E1748" s="112">
        <f>I1748*'IM CALIBRATION'!$Q$17</f>
        <v>9083.4793514084195</v>
      </c>
      <c r="F1748" s="111">
        <f>(H1748*'IM CALIBRATION'!$Q$32+'IM CALIBRATION'!$Q$33)*ABS(B1748)*(1/'CCS figures 3b table 1 9a'!C1748+1/'IM CALIBRATION'!$D$5)^0.5</f>
        <v>9044.3936220629112</v>
      </c>
      <c r="G1748" t="s">
        <v>33</v>
      </c>
      <c r="H1748" s="56">
        <f>D1748-0.001*'IM CALIBRATION'!$D$4*A1748^0.5</f>
        <v>19.709823944823949</v>
      </c>
      <c r="I1748" s="56">
        <f>H1748^'IM CALIBRATION'!$Q$15*ABS(B1748)*(1/'CCS figures 3b table 1 9a'!C1748+1/'IM CALIBRATION'!$D$5)^0.5</f>
        <v>16.07362642255428</v>
      </c>
    </row>
    <row r="1749" spans="1:9">
      <c r="A1749" s="113">
        <v>9769</v>
      </c>
      <c r="B1749" s="67">
        <v>28</v>
      </c>
      <c r="C1749" s="67">
        <v>276000</v>
      </c>
      <c r="D1749" s="67">
        <v>20.047999999999998</v>
      </c>
      <c r="E1749" s="112">
        <f>I1749*'IM CALIBRATION'!$Q$17</f>
        <v>9114.8198448936364</v>
      </c>
      <c r="F1749" s="111">
        <f>(H1749*'IM CALIBRATION'!$Q$32+'IM CALIBRATION'!$Q$33)*ABS(B1749)*(1/'CCS figures 3b table 1 9a'!C1749+1/'IM CALIBRATION'!$D$5)^0.5</f>
        <v>9077.4671367514838</v>
      </c>
      <c r="G1749" t="s">
        <v>33</v>
      </c>
      <c r="H1749" s="56">
        <f>D1749-0.001*'IM CALIBRATION'!$D$4*A1749^0.5</f>
        <v>19.892823944823949</v>
      </c>
      <c r="I1749" s="56">
        <f>H1749^'IM CALIBRATION'!$Q$15*ABS(B1749)*(1/'CCS figures 3b table 1 9a'!C1749+1/'IM CALIBRATION'!$D$5)^0.5</f>
        <v>16.129084839388987</v>
      </c>
    </row>
    <row r="1750" spans="1:9">
      <c r="A1750" s="113">
        <v>9769</v>
      </c>
      <c r="B1750" s="67">
        <v>28</v>
      </c>
      <c r="C1750" s="67">
        <v>276000</v>
      </c>
      <c r="D1750" s="67">
        <v>20.23</v>
      </c>
      <c r="E1750" s="112">
        <f>I1750*'IM CALIBRATION'!$Q$17</f>
        <v>9145.8102064339255</v>
      </c>
      <c r="F1750" s="111">
        <f>(H1750*'IM CALIBRATION'!$Q$32+'IM CALIBRATION'!$Q$33)*ABS(B1750)*(1/'CCS figures 3b table 1 9a'!C1750+1/'IM CALIBRATION'!$D$5)^0.5</f>
        <v>9110.3599218515938</v>
      </c>
      <c r="G1750" t="s">
        <v>33</v>
      </c>
      <c r="H1750" s="56">
        <f>D1750-0.001*'IM CALIBRATION'!$D$4*A1750^0.5</f>
        <v>20.074823944823951</v>
      </c>
      <c r="I1750" s="56">
        <f>H1750^'IM CALIBRATION'!$Q$15*ABS(B1750)*(1/'CCS figures 3b table 1 9a'!C1750+1/'IM CALIBRATION'!$D$5)^0.5</f>
        <v>16.18392368195445</v>
      </c>
    </row>
    <row r="1751" spans="1:9">
      <c r="A1751" s="113">
        <v>9769</v>
      </c>
      <c r="B1751" s="67">
        <v>28</v>
      </c>
      <c r="C1751" s="67">
        <v>276000</v>
      </c>
      <c r="D1751" s="67">
        <v>20.411999999999999</v>
      </c>
      <c r="E1751" s="112">
        <f>I1751*'IM CALIBRATION'!$Q$17</f>
        <v>9176.6248147781989</v>
      </c>
      <c r="F1751" s="111">
        <f>(H1751*'IM CALIBRATION'!$Q$32+'IM CALIBRATION'!$Q$33)*ABS(B1751)*(1/'CCS figures 3b table 1 9a'!C1751+1/'IM CALIBRATION'!$D$5)^0.5</f>
        <v>9143.2527069517037</v>
      </c>
      <c r="G1751" t="s">
        <v>33</v>
      </c>
      <c r="H1751" s="56">
        <f>D1751-0.001*'IM CALIBRATION'!$D$4*A1751^0.5</f>
        <v>20.25682394482395</v>
      </c>
      <c r="I1751" s="56">
        <f>H1751^'IM CALIBRATION'!$Q$15*ABS(B1751)*(1/'CCS figures 3b table 1 9a'!C1751+1/'IM CALIBRATION'!$D$5)^0.5</f>
        <v>16.238451521312214</v>
      </c>
    </row>
    <row r="1752" spans="1:9">
      <c r="A1752" s="113">
        <v>9769</v>
      </c>
      <c r="B1752" s="67">
        <v>28</v>
      </c>
      <c r="C1752" s="67">
        <v>276000</v>
      </c>
      <c r="D1752" s="67">
        <v>20.594000000000001</v>
      </c>
      <c r="E1752" s="112">
        <f>I1752*'IM CALIBRATION'!$Q$17</f>
        <v>9207.2662324181747</v>
      </c>
      <c r="F1752" s="111">
        <f>(H1752*'IM CALIBRATION'!$Q$32+'IM CALIBRATION'!$Q$33)*ABS(B1752)*(1/'CCS figures 3b table 1 9a'!C1752+1/'IM CALIBRATION'!$D$5)^0.5</f>
        <v>9176.1454920518136</v>
      </c>
      <c r="G1752" t="s">
        <v>33</v>
      </c>
      <c r="H1752" s="56">
        <f>D1752-0.001*'IM CALIBRATION'!$D$4*A1752^0.5</f>
        <v>20.438823944823952</v>
      </c>
      <c r="I1752" s="56">
        <f>H1752^'IM CALIBRATION'!$Q$15*ABS(B1752)*(1/'CCS figures 3b table 1 9a'!C1752+1/'IM CALIBRATION'!$D$5)^0.5</f>
        <v>16.29267289190696</v>
      </c>
    </row>
    <row r="1753" spans="1:9">
      <c r="A1753" s="113">
        <v>9769</v>
      </c>
      <c r="B1753" s="67">
        <v>28</v>
      </c>
      <c r="C1753" s="67">
        <v>276000</v>
      </c>
      <c r="D1753" s="67">
        <v>20.777000000000001</v>
      </c>
      <c r="E1753" s="112">
        <f>I1753*'IM CALIBRATION'!$Q$17</f>
        <v>9237.9039166931198</v>
      </c>
      <c r="F1753" s="111">
        <f>(H1753*'IM CALIBRATION'!$Q$32+'IM CALIBRATION'!$Q$33)*ABS(B1753)*(1/'CCS figures 3b table 1 9a'!C1753+1/'IM CALIBRATION'!$D$5)^0.5</f>
        <v>9209.2190067403844</v>
      </c>
      <c r="G1753" t="s">
        <v>33</v>
      </c>
      <c r="H1753" s="56">
        <f>D1753-0.001*'IM CALIBRATION'!$D$4*A1753^0.5</f>
        <v>20.621823944823952</v>
      </c>
      <c r="I1753" s="56">
        <f>H1753^'IM CALIBRATION'!$Q$15*ABS(B1753)*(1/'CCS figures 3b table 1 9a'!C1753+1/'IM CALIBRATION'!$D$5)^0.5</f>
        <v>16.346887656143892</v>
      </c>
    </row>
    <row r="1754" spans="1:9">
      <c r="A1754" s="113">
        <v>9769</v>
      </c>
      <c r="B1754" s="67">
        <v>28</v>
      </c>
      <c r="C1754" s="67">
        <v>276000</v>
      </c>
      <c r="D1754" s="67">
        <v>20.959</v>
      </c>
      <c r="E1754" s="112">
        <f>I1754*'IM CALIBRATION'!$Q$17</f>
        <v>9268.2054854043454</v>
      </c>
      <c r="F1754" s="111">
        <f>(H1754*'IM CALIBRATION'!$Q$32+'IM CALIBRATION'!$Q$33)*ABS(B1754)*(1/'CCS figures 3b table 1 9a'!C1754+1/'IM CALIBRATION'!$D$5)^0.5</f>
        <v>9242.1117918404962</v>
      </c>
      <c r="G1754" t="s">
        <v>33</v>
      </c>
      <c r="H1754" s="56">
        <f>D1754-0.001*'IM CALIBRATION'!$D$4*A1754^0.5</f>
        <v>20.80382394482395</v>
      </c>
      <c r="I1754" s="56">
        <f>H1754^'IM CALIBRATION'!$Q$15*ABS(B1754)*(1/'CCS figures 3b table 1 9a'!C1754+1/'IM CALIBRATION'!$D$5)^0.5</f>
        <v>16.400507648730329</v>
      </c>
    </row>
    <row r="1755" spans="1:9">
      <c r="A1755" s="113">
        <v>9769</v>
      </c>
      <c r="B1755" s="67">
        <v>28</v>
      </c>
      <c r="C1755" s="67">
        <v>276000</v>
      </c>
      <c r="D1755" s="67">
        <v>21.140999999999998</v>
      </c>
      <c r="E1755" s="112">
        <f>I1755*'IM CALIBRATION'!$Q$17</f>
        <v>9298.3412127078445</v>
      </c>
      <c r="F1755" s="111">
        <f>(H1755*'IM CALIBRATION'!$Q$32+'IM CALIBRATION'!$Q$33)*ABS(B1755)*(1/'CCS figures 3b table 1 9a'!C1755+1/'IM CALIBRATION'!$D$5)^0.5</f>
        <v>9275.0045769406042</v>
      </c>
      <c r="G1755" t="s">
        <v>33</v>
      </c>
      <c r="H1755" s="56">
        <f>D1755-0.001*'IM CALIBRATION'!$D$4*A1755^0.5</f>
        <v>20.985823944823949</v>
      </c>
      <c r="I1755" s="56">
        <f>H1755^'IM CALIBRATION'!$Q$15*ABS(B1755)*(1/'CCS figures 3b table 1 9a'!C1755+1/'IM CALIBRATION'!$D$5)^0.5</f>
        <v>16.453834177465524</v>
      </c>
    </row>
    <row r="1756" spans="1:9">
      <c r="A1756" s="113">
        <v>9769</v>
      </c>
      <c r="B1756" s="67">
        <v>28</v>
      </c>
      <c r="C1756" s="67">
        <v>276000</v>
      </c>
      <c r="D1756" s="67">
        <v>21.323</v>
      </c>
      <c r="E1756" s="112">
        <f>I1756*'IM CALIBRATION'!$Q$17</f>
        <v>9328.3134328098204</v>
      </c>
      <c r="F1756" s="111">
        <f>(H1756*'IM CALIBRATION'!$Q$32+'IM CALIBRATION'!$Q$33)*ABS(B1756)*(1/'CCS figures 3b table 1 9a'!C1756+1/'IM CALIBRATION'!$D$5)^0.5</f>
        <v>9307.8973620407141</v>
      </c>
      <c r="G1756" t="s">
        <v>33</v>
      </c>
      <c r="H1756" s="56">
        <f>D1756-0.001*'IM CALIBRATION'!$D$4*A1756^0.5</f>
        <v>21.167823944823951</v>
      </c>
      <c r="I1756" s="56">
        <f>H1756^'IM CALIBRATION'!$Q$15*ABS(B1756)*(1/'CCS figures 3b table 1 9a'!C1756+1/'IM CALIBRATION'!$D$5)^0.5</f>
        <v>16.506871372832631</v>
      </c>
    </row>
    <row r="1757" spans="1:9">
      <c r="A1757" s="113">
        <v>9769</v>
      </c>
      <c r="B1757" s="67">
        <v>28</v>
      </c>
      <c r="C1757" s="67">
        <v>276000</v>
      </c>
      <c r="D1757" s="67">
        <v>21.506</v>
      </c>
      <c r="E1757" s="112">
        <f>I1757*'IM CALIBRATION'!$Q$17</f>
        <v>9358.2877827823158</v>
      </c>
      <c r="F1757" s="111">
        <f>(H1757*'IM CALIBRATION'!$Q$32+'IM CALIBRATION'!$Q$33)*ABS(B1757)*(1/'CCS figures 3b table 1 9a'!C1757+1/'IM CALIBRATION'!$D$5)^0.5</f>
        <v>9340.9708767292868</v>
      </c>
      <c r="G1757" t="s">
        <v>33</v>
      </c>
      <c r="H1757" s="56">
        <f>D1757-0.001*'IM CALIBRATION'!$D$4*A1757^0.5</f>
        <v>21.350823944823951</v>
      </c>
      <c r="I1757" s="56">
        <f>H1757^'IM CALIBRATION'!$Q$15*ABS(B1757)*(1/'CCS figures 3b table 1 9a'!C1757+1/'IM CALIBRATION'!$D$5)^0.5</f>
        <v>16.559912337101689</v>
      </c>
    </row>
    <row r="1758" spans="1:9">
      <c r="A1758" s="113">
        <v>9769</v>
      </c>
      <c r="B1758" s="67">
        <v>28</v>
      </c>
      <c r="C1758" s="67">
        <v>276000</v>
      </c>
      <c r="D1758" s="67">
        <v>21.687999999999999</v>
      </c>
      <c r="E1758" s="112">
        <f>I1758*'IM CALIBRATION'!$Q$17</f>
        <v>9387.9389148395367</v>
      </c>
      <c r="F1758" s="111">
        <f>(H1758*'IM CALIBRATION'!$Q$32+'IM CALIBRATION'!$Q$33)*ABS(B1758)*(1/'CCS figures 3b table 1 9a'!C1758+1/'IM CALIBRATION'!$D$5)^0.5</f>
        <v>9373.8636618293967</v>
      </c>
      <c r="G1758" t="s">
        <v>33</v>
      </c>
      <c r="H1758" s="56">
        <f>D1758-0.001*'IM CALIBRATION'!$D$4*A1758^0.5</f>
        <v>21.532823944823949</v>
      </c>
      <c r="I1758" s="56">
        <f>H1758^'IM CALIBRATION'!$Q$15*ABS(B1758)*(1/'CCS figures 3b table 1 9a'!C1758+1/'IM CALIBRATION'!$D$5)^0.5</f>
        <v>16.612381352690932</v>
      </c>
    </row>
    <row r="1759" spans="1:9">
      <c r="A1759" s="113">
        <v>9769</v>
      </c>
      <c r="B1759" s="67">
        <v>28</v>
      </c>
      <c r="C1759" s="67">
        <v>276000</v>
      </c>
      <c r="D1759" s="67">
        <v>21.87</v>
      </c>
      <c r="E1759" s="112">
        <f>I1759*'IM CALIBRATION'!$Q$17</f>
        <v>9417.4332450588317</v>
      </c>
      <c r="F1759" s="111">
        <f>(H1759*'IM CALIBRATION'!$Q$32+'IM CALIBRATION'!$Q$33)*ABS(B1759)*(1/'CCS figures 3b table 1 9a'!C1759+1/'IM CALIBRATION'!$D$5)^0.5</f>
        <v>9406.7564469295066</v>
      </c>
      <c r="G1759" t="s">
        <v>33</v>
      </c>
      <c r="H1759" s="56">
        <f>D1759-0.001*'IM CALIBRATION'!$D$4*A1759^0.5</f>
        <v>21.714823944823952</v>
      </c>
      <c r="I1759" s="56">
        <f>H1759^'IM CALIBRATION'!$Q$15*ABS(B1759)*(1/'CCS figures 3b table 1 9a'!C1759+1/'IM CALIBRATION'!$D$5)^0.5</f>
        <v>16.664572900355417</v>
      </c>
    </row>
    <row r="1760" spans="1:9">
      <c r="A1760" s="113">
        <v>9769</v>
      </c>
      <c r="B1760" s="67">
        <v>28</v>
      </c>
      <c r="C1760" s="67">
        <v>276000</v>
      </c>
      <c r="D1760" s="67">
        <v>22.052</v>
      </c>
      <c r="E1760" s="112">
        <f>I1760*'IM CALIBRATION'!$Q$17</f>
        <v>9446.772906514625</v>
      </c>
      <c r="F1760" s="111">
        <f>(H1760*'IM CALIBRATION'!$Q$32+'IM CALIBRATION'!$Q$33)*ABS(B1760)*(1/'CCS figures 3b table 1 9a'!C1760+1/'IM CALIBRATION'!$D$5)^0.5</f>
        <v>9439.6492320296147</v>
      </c>
      <c r="G1760" t="s">
        <v>33</v>
      </c>
      <c r="H1760" s="56">
        <f>D1760-0.001*'IM CALIBRATION'!$D$4*A1760^0.5</f>
        <v>21.89682394482395</v>
      </c>
      <c r="I1760" s="56">
        <f>H1760^'IM CALIBRATION'!$Q$15*ABS(B1760)*(1/'CCS figures 3b table 1 9a'!C1760+1/'IM CALIBRATION'!$D$5)^0.5</f>
        <v>16.716490754666552</v>
      </c>
    </row>
    <row r="1761" spans="1:9">
      <c r="A1761" s="113">
        <v>9769</v>
      </c>
      <c r="B1761" s="67">
        <v>28</v>
      </c>
      <c r="C1761" s="67">
        <v>276000</v>
      </c>
      <c r="D1761" s="67">
        <v>22.234999999999999</v>
      </c>
      <c r="E1761" s="112">
        <f>I1761*'IM CALIBRATION'!$Q$17</f>
        <v>9476.1199366931796</v>
      </c>
      <c r="F1761" s="111">
        <f>(H1761*'IM CALIBRATION'!$Q$32+'IM CALIBRATION'!$Q$33)*ABS(B1761)*(1/'CCS figures 3b table 1 9a'!C1761+1/'IM CALIBRATION'!$D$5)^0.5</f>
        <v>9472.7227467181874</v>
      </c>
      <c r="G1761" t="s">
        <v>33</v>
      </c>
      <c r="H1761" s="56">
        <f>D1761-0.001*'IM CALIBRATION'!$D$4*A1761^0.5</f>
        <v>22.07982394482395</v>
      </c>
      <c r="I1761" s="56">
        <f>H1761^'IM CALIBRATION'!$Q$15*ABS(B1761)*(1/'CCS figures 3b table 1 9a'!C1761+1/'IM CALIBRATION'!$D$5)^0.5</f>
        <v>16.768421648264979</v>
      </c>
    </row>
    <row r="1762" spans="1:9">
      <c r="A1762" s="113">
        <v>9769</v>
      </c>
      <c r="B1762" s="67">
        <v>28</v>
      </c>
      <c r="C1762" s="67">
        <v>276000</v>
      </c>
      <c r="D1762" s="67">
        <v>22.417000000000002</v>
      </c>
      <c r="E1762" s="112">
        <f>I1762*'IM CALIBRATION'!$Q$17</f>
        <v>9505.1556537982906</v>
      </c>
      <c r="F1762" s="111">
        <f>(H1762*'IM CALIBRATION'!$Q$32+'IM CALIBRATION'!$Q$33)*ABS(B1762)*(1/'CCS figures 3b table 1 9a'!C1762+1/'IM CALIBRATION'!$D$5)^0.5</f>
        <v>9505.6155318182973</v>
      </c>
      <c r="G1762" t="s">
        <v>33</v>
      </c>
      <c r="H1762" s="56">
        <f>D1762-0.001*'IM CALIBRATION'!$D$4*A1762^0.5</f>
        <v>22.261823944823952</v>
      </c>
      <c r="I1762" s="56">
        <f>H1762^'IM CALIBRATION'!$Q$15*ABS(B1762)*(1/'CCS figures 3b table 1 9a'!C1762+1/'IM CALIBRATION'!$D$5)^0.5</f>
        <v>16.819801659338179</v>
      </c>
    </row>
    <row r="1763" spans="1:9">
      <c r="A1763" s="113">
        <v>9769</v>
      </c>
      <c r="B1763" s="67">
        <v>28</v>
      </c>
      <c r="C1763" s="67">
        <v>276000</v>
      </c>
      <c r="D1763" s="67">
        <v>22.599</v>
      </c>
      <c r="E1763" s="112">
        <f>I1763*'IM CALIBRATION'!$Q$17</f>
        <v>9534.0428389453609</v>
      </c>
      <c r="F1763" s="111">
        <f>(H1763*'IM CALIBRATION'!$Q$32+'IM CALIBRATION'!$Q$33)*ABS(B1763)*(1/'CCS figures 3b table 1 9a'!C1763+1/'IM CALIBRATION'!$D$5)^0.5</f>
        <v>9538.5083169184072</v>
      </c>
      <c r="G1763" t="s">
        <v>33</v>
      </c>
      <c r="H1763" s="56">
        <f>D1763-0.001*'IM CALIBRATION'!$D$4*A1763^0.5</f>
        <v>22.443823944823951</v>
      </c>
      <c r="I1763" s="56">
        <f>H1763^'IM CALIBRATION'!$Q$15*ABS(B1763)*(1/'CCS figures 3b table 1 9a'!C1763+1/'IM CALIBRATION'!$D$5)^0.5</f>
        <v>16.870918836412091</v>
      </c>
    </row>
    <row r="1764" spans="1:9">
      <c r="A1764" s="113">
        <v>9769</v>
      </c>
      <c r="B1764" s="67">
        <v>28</v>
      </c>
      <c r="C1764" s="67">
        <v>276000</v>
      </c>
      <c r="D1764" s="67">
        <v>22.780999999999999</v>
      </c>
      <c r="E1764" s="112">
        <f>I1764*'IM CALIBRATION'!$Q$17</f>
        <v>9562.7834472418308</v>
      </c>
      <c r="F1764" s="111">
        <f>(H1764*'IM CALIBRATION'!$Q$32+'IM CALIBRATION'!$Q$33)*ABS(B1764)*(1/'CCS figures 3b table 1 9a'!C1764+1/'IM CALIBRATION'!$D$5)^0.5</f>
        <v>9571.4011020185171</v>
      </c>
      <c r="G1764" t="s">
        <v>33</v>
      </c>
      <c r="H1764" s="56">
        <f>D1764-0.001*'IM CALIBRATION'!$D$4*A1764^0.5</f>
        <v>22.625823944823949</v>
      </c>
      <c r="I1764" s="56">
        <f>H1764^'IM CALIBRATION'!$Q$15*ABS(B1764)*(1/'CCS figures 3b table 1 9a'!C1764+1/'IM CALIBRATION'!$D$5)^0.5</f>
        <v>16.921776639137516</v>
      </c>
    </row>
    <row r="1765" spans="1:9">
      <c r="A1765" s="113">
        <v>9769</v>
      </c>
      <c r="B1765" s="67">
        <v>28</v>
      </c>
      <c r="C1765" s="67">
        <v>276000</v>
      </c>
      <c r="D1765" s="67">
        <v>22.963000000000001</v>
      </c>
      <c r="E1765" s="112">
        <f>I1765*'IM CALIBRATION'!$Q$17</f>
        <v>9591.3793925790487</v>
      </c>
      <c r="F1765" s="111">
        <f>(H1765*'IM CALIBRATION'!$Q$32+'IM CALIBRATION'!$Q$33)*ABS(B1765)*(1/'CCS figures 3b table 1 9a'!C1765+1/'IM CALIBRATION'!$D$5)^0.5</f>
        <v>9604.293887118627</v>
      </c>
      <c r="G1765" t="s">
        <v>33</v>
      </c>
      <c r="H1765" s="56">
        <f>D1765-0.001*'IM CALIBRATION'!$D$4*A1765^0.5</f>
        <v>22.807823944823951</v>
      </c>
      <c r="I1765" s="56">
        <f>H1765^'IM CALIBRATION'!$Q$15*ABS(B1765)*(1/'CCS figures 3b table 1 9a'!C1765+1/'IM CALIBRATION'!$D$5)^0.5</f>
        <v>16.972378454231528</v>
      </c>
    </row>
    <row r="1766" spans="1:9">
      <c r="A1766" s="113">
        <v>9769</v>
      </c>
      <c r="B1766" s="67">
        <v>28</v>
      </c>
      <c r="C1766" s="67">
        <v>276000</v>
      </c>
      <c r="D1766" s="67">
        <v>23.146000000000001</v>
      </c>
      <c r="E1766" s="112">
        <f>I1766*'IM CALIBRATION'!$Q$17</f>
        <v>9619.9884938186478</v>
      </c>
      <c r="F1766" s="111">
        <f>(H1766*'IM CALIBRATION'!$Q$32+'IM CALIBRATION'!$Q$33)*ABS(B1766)*(1/'CCS figures 3b table 1 9a'!C1766+1/'IM CALIBRATION'!$D$5)^0.5</f>
        <v>9637.3674018071979</v>
      </c>
      <c r="G1766" t="s">
        <v>33</v>
      </c>
      <c r="H1766" s="56">
        <f>D1766-0.001*'IM CALIBRATION'!$D$4*A1766^0.5</f>
        <v>22.990823944823951</v>
      </c>
      <c r="I1766" s="56">
        <f>H1766^'IM CALIBRATION'!$Q$15*ABS(B1766)*(1/'CCS figures 3b table 1 9a'!C1766+1/'IM CALIBRATION'!$D$5)^0.5</f>
        <v>17.023003549288198</v>
      </c>
    </row>
    <row r="1767" spans="1:9">
      <c r="A1767" s="113">
        <v>9769</v>
      </c>
      <c r="B1767" s="67">
        <v>28</v>
      </c>
      <c r="C1767" s="67">
        <v>276000</v>
      </c>
      <c r="D1767" s="67">
        <v>23.327999999999999</v>
      </c>
      <c r="E1767" s="112">
        <f>I1767*'IM CALIBRATION'!$Q$17</f>
        <v>9648.2999264794544</v>
      </c>
      <c r="F1767" s="111">
        <f>(H1767*'IM CALIBRATION'!$Q$32+'IM CALIBRATION'!$Q$33)*ABS(B1767)*(1/'CCS figures 3b table 1 9a'!C1767+1/'IM CALIBRATION'!$D$5)^0.5</f>
        <v>9670.2601869073078</v>
      </c>
      <c r="G1767" t="s">
        <v>33</v>
      </c>
      <c r="H1767" s="56">
        <f>D1767-0.001*'IM CALIBRATION'!$D$4*A1767^0.5</f>
        <v>23.17282394482395</v>
      </c>
      <c r="I1767" s="56">
        <f>H1767^'IM CALIBRATION'!$Q$15*ABS(B1767)*(1/'CCS figures 3b table 1 9a'!C1767+1/'IM CALIBRATION'!$D$5)^0.5</f>
        <v>17.073101906368354</v>
      </c>
    </row>
    <row r="1768" spans="1:9">
      <c r="A1768" s="113">
        <v>9769</v>
      </c>
      <c r="B1768" s="67">
        <v>28</v>
      </c>
      <c r="C1768" s="67">
        <v>276000</v>
      </c>
      <c r="D1768" s="67">
        <v>23.51</v>
      </c>
      <c r="E1768" s="112">
        <f>I1768*'IM CALIBRATION'!$Q$17</f>
        <v>9676.4722120161296</v>
      </c>
      <c r="F1768" s="111">
        <f>(H1768*'IM CALIBRATION'!$Q$32+'IM CALIBRATION'!$Q$33)*ABS(B1768)*(1/'CCS figures 3b table 1 9a'!C1768+1/'IM CALIBRATION'!$D$5)^0.5</f>
        <v>9703.1529720074195</v>
      </c>
      <c r="G1768" t="s">
        <v>33</v>
      </c>
      <c r="H1768" s="56">
        <f>D1768-0.001*'IM CALIBRATION'!$D$4*A1768^0.5</f>
        <v>23.354823944823952</v>
      </c>
      <c r="I1768" s="56">
        <f>H1768^'IM CALIBRATION'!$Q$15*ABS(B1768)*(1/'CCS figures 3b table 1 9a'!C1768+1/'IM CALIBRATION'!$D$5)^0.5</f>
        <v>17.122954036336132</v>
      </c>
    </row>
    <row r="1769" spans="1:9">
      <c r="A1769" s="113">
        <v>9769</v>
      </c>
      <c r="B1769" s="67">
        <v>28</v>
      </c>
      <c r="C1769" s="67">
        <v>276000</v>
      </c>
      <c r="D1769" s="67">
        <v>23.692</v>
      </c>
      <c r="E1769" s="112">
        <f>I1769*'IM CALIBRATION'!$Q$17</f>
        <v>9704.5071107320946</v>
      </c>
      <c r="F1769" s="111">
        <f>(H1769*'IM CALIBRATION'!$Q$32+'IM CALIBRATION'!$Q$33)*ABS(B1769)*(1/'CCS figures 3b table 1 9a'!C1769+1/'IM CALIBRATION'!$D$5)^0.5</f>
        <v>9736.0457571075276</v>
      </c>
      <c r="G1769" t="s">
        <v>33</v>
      </c>
      <c r="H1769" s="56">
        <f>D1769-0.001*'IM CALIBRATION'!$D$4*A1769^0.5</f>
        <v>23.536823944823951</v>
      </c>
      <c r="I1769" s="56">
        <f>H1769^'IM CALIBRATION'!$Q$15*ABS(B1769)*(1/'CCS figures 3b table 1 9a'!C1769+1/'IM CALIBRATION'!$D$5)^0.5</f>
        <v>17.172563054127835</v>
      </c>
    </row>
    <row r="1770" spans="1:9">
      <c r="A1770" s="113">
        <v>9769</v>
      </c>
      <c r="B1770" s="67">
        <v>28</v>
      </c>
      <c r="C1770" s="67">
        <v>276000</v>
      </c>
      <c r="D1770" s="67">
        <v>23.875</v>
      </c>
      <c r="E1770" s="112">
        <f>I1770*'IM CALIBRATION'!$Q$17</f>
        <v>9732.5592681529197</v>
      </c>
      <c r="F1770" s="111">
        <f>(H1770*'IM CALIBRATION'!$Q$32+'IM CALIBRATION'!$Q$33)*ABS(B1770)*(1/'CCS figures 3b table 1 9a'!C1770+1/'IM CALIBRATION'!$D$5)^0.5</f>
        <v>9769.1192717960985</v>
      </c>
      <c r="G1770" t="s">
        <v>33</v>
      </c>
      <c r="H1770" s="56">
        <f>D1770-0.001*'IM CALIBRATION'!$D$4*A1770^0.5</f>
        <v>23.719823944823951</v>
      </c>
      <c r="I1770" s="56">
        <f>H1770^'IM CALIBRATION'!$Q$15*ABS(B1770)*(1/'CCS figures 3b table 1 9a'!C1770+1/'IM CALIBRATION'!$D$5)^0.5</f>
        <v>17.22220261197624</v>
      </c>
    </row>
    <row r="1771" spans="1:9">
      <c r="A1771" s="113">
        <v>9769</v>
      </c>
      <c r="B1771" s="67">
        <v>28</v>
      </c>
      <c r="C1771" s="67">
        <v>276000</v>
      </c>
      <c r="D1771" s="67">
        <v>24.056999999999999</v>
      </c>
      <c r="E1771" s="112">
        <f>I1771*'IM CALIBRATION'!$Q$17</f>
        <v>9760.3238009168344</v>
      </c>
      <c r="F1771" s="111">
        <f>(H1771*'IM CALIBRATION'!$Q$32+'IM CALIBRATION'!$Q$33)*ABS(B1771)*(1/'CCS figures 3b table 1 9a'!C1771+1/'IM CALIBRATION'!$D$5)^0.5</f>
        <v>9802.0120568962102</v>
      </c>
      <c r="G1771" t="s">
        <v>33</v>
      </c>
      <c r="H1771" s="56">
        <f>D1771-0.001*'IM CALIBRATION'!$D$4*A1771^0.5</f>
        <v>23.901823944823949</v>
      </c>
      <c r="I1771" s="56">
        <f>H1771^'IM CALIBRATION'!$Q$15*ABS(B1771)*(1/'CCS figures 3b table 1 9a'!C1771+1/'IM CALIBRATION'!$D$5)^0.5</f>
        <v>17.271333205020934</v>
      </c>
    </row>
    <row r="1772" spans="1:9">
      <c r="A1772" s="113">
        <v>9769</v>
      </c>
      <c r="B1772" s="67">
        <v>28</v>
      </c>
      <c r="C1772" s="67">
        <v>276000</v>
      </c>
      <c r="D1772" s="67">
        <v>24.239000000000001</v>
      </c>
      <c r="E1772" s="112">
        <f>I1772*'IM CALIBRATION'!$Q$17</f>
        <v>9787.9560266480075</v>
      </c>
      <c r="F1772" s="111">
        <f>(H1772*'IM CALIBRATION'!$Q$32+'IM CALIBRATION'!$Q$33)*ABS(B1772)*(1/'CCS figures 3b table 1 9a'!C1772+1/'IM CALIBRATION'!$D$5)^0.5</f>
        <v>9834.9048419963201</v>
      </c>
      <c r="G1772" t="s">
        <v>33</v>
      </c>
      <c r="H1772" s="56">
        <f>D1772-0.001*'IM CALIBRATION'!$D$4*A1772^0.5</f>
        <v>24.083823944823951</v>
      </c>
      <c r="I1772" s="56">
        <f>H1772^'IM CALIBRATION'!$Q$15*ABS(B1772)*(1/'CCS figures 3b table 1 9a'!C1772+1/'IM CALIBRATION'!$D$5)^0.5</f>
        <v>17.320229674803485</v>
      </c>
    </row>
    <row r="1773" spans="1:9">
      <c r="A1773" s="113">
        <v>9769</v>
      </c>
      <c r="B1773" s="67">
        <v>28</v>
      </c>
      <c r="C1773" s="67">
        <v>276000</v>
      </c>
      <c r="D1773" s="67">
        <v>24.420999999999999</v>
      </c>
      <c r="E1773" s="112">
        <f>I1773*'IM CALIBRATION'!$Q$17</f>
        <v>9815.4575685723412</v>
      </c>
      <c r="F1773" s="111">
        <f>(H1773*'IM CALIBRATION'!$Q$32+'IM CALIBRATION'!$Q$33)*ABS(B1773)*(1/'CCS figures 3b table 1 9a'!C1773+1/'IM CALIBRATION'!$D$5)^0.5</f>
        <v>9867.7976270964282</v>
      </c>
      <c r="G1773" t="s">
        <v>33</v>
      </c>
      <c r="H1773" s="56">
        <f>D1773-0.001*'IM CALIBRATION'!$D$4*A1773^0.5</f>
        <v>24.26582394482395</v>
      </c>
      <c r="I1773" s="56">
        <f>H1773^'IM CALIBRATION'!$Q$15*ABS(B1773)*(1/'CCS figures 3b table 1 9a'!C1773+1/'IM CALIBRATION'!$D$5)^0.5</f>
        <v>17.368894893695341</v>
      </c>
    </row>
    <row r="1774" spans="1:9">
      <c r="A1774" s="113">
        <v>9769</v>
      </c>
      <c r="B1774" s="67">
        <v>28</v>
      </c>
      <c r="C1774" s="67">
        <v>276000</v>
      </c>
      <c r="D1774" s="67">
        <v>24.603999999999999</v>
      </c>
      <c r="E1774" s="112">
        <f>I1774*'IM CALIBRATION'!$Q$17</f>
        <v>9842.9800623742449</v>
      </c>
      <c r="F1774" s="111">
        <f>(H1774*'IM CALIBRATION'!$Q$32+'IM CALIBRATION'!$Q$33)*ABS(B1774)*(1/'CCS figures 3b table 1 9a'!C1774+1/'IM CALIBRATION'!$D$5)^0.5</f>
        <v>9900.8711417850009</v>
      </c>
      <c r="G1774" t="s">
        <v>33</v>
      </c>
      <c r="H1774" s="56">
        <f>D1774-0.001*'IM CALIBRATION'!$D$4*A1774^0.5</f>
        <v>24.44882394482395</v>
      </c>
      <c r="I1774" s="56">
        <f>H1774^'IM CALIBRATION'!$Q$15*ABS(B1774)*(1/'CCS figures 3b table 1 9a'!C1774+1/'IM CALIBRATION'!$D$5)^0.5</f>
        <v>17.417597187879593</v>
      </c>
    </row>
    <row r="1775" spans="1:9">
      <c r="A1775" s="113">
        <v>9769</v>
      </c>
      <c r="B1775" s="67">
        <v>28</v>
      </c>
      <c r="C1775" s="67">
        <v>276000</v>
      </c>
      <c r="D1775" s="67">
        <v>24.786000000000001</v>
      </c>
      <c r="E1775" s="112">
        <f>I1775*'IM CALIBRATION'!$Q$17</f>
        <v>9870.224283100817</v>
      </c>
      <c r="F1775" s="111">
        <f>(H1775*'IM CALIBRATION'!$Q$32+'IM CALIBRATION'!$Q$33)*ABS(B1775)*(1/'CCS figures 3b table 1 9a'!C1775+1/'IM CALIBRATION'!$D$5)^0.5</f>
        <v>9933.7639268851108</v>
      </c>
      <c r="G1775" t="s">
        <v>33</v>
      </c>
      <c r="H1775" s="56">
        <f>D1775-0.001*'IM CALIBRATION'!$D$4*A1775^0.5</f>
        <v>24.630823944823952</v>
      </c>
      <c r="I1775" s="56">
        <f>H1775^'IM CALIBRATION'!$Q$15*ABS(B1775)*(1/'CCS figures 3b table 1 9a'!C1775+1/'IM CALIBRATION'!$D$5)^0.5</f>
        <v>17.46580706530554</v>
      </c>
    </row>
    <row r="1776" spans="1:9">
      <c r="A1776" s="113">
        <v>9769</v>
      </c>
      <c r="B1776" s="67">
        <v>28</v>
      </c>
      <c r="C1776" s="67">
        <v>276000</v>
      </c>
      <c r="D1776" s="67">
        <v>24.968</v>
      </c>
      <c r="E1776" s="112">
        <f>I1776*'IM CALIBRATION'!$Q$17</f>
        <v>9897.3425099595734</v>
      </c>
      <c r="F1776" s="111">
        <f>(H1776*'IM CALIBRATION'!$Q$32+'IM CALIBRATION'!$Q$33)*ABS(B1776)*(1/'CCS figures 3b table 1 9a'!C1776+1/'IM CALIBRATION'!$D$5)^0.5</f>
        <v>9966.6567119852207</v>
      </c>
      <c r="G1776" t="s">
        <v>33</v>
      </c>
      <c r="H1776" s="56">
        <f>D1776-0.001*'IM CALIBRATION'!$D$4*A1776^0.5</f>
        <v>24.81282394482395</v>
      </c>
      <c r="I1776" s="56">
        <f>H1776^'IM CALIBRATION'!$Q$15*ABS(B1776)*(1/'CCS figures 3b table 1 9a'!C1776+1/'IM CALIBRATION'!$D$5)^0.5</f>
        <v>17.513793990899437</v>
      </c>
    </row>
    <row r="1777" spans="1:9">
      <c r="A1777" s="113">
        <v>9769</v>
      </c>
      <c r="B1777" s="67">
        <v>28</v>
      </c>
      <c r="C1777" s="67">
        <v>276000</v>
      </c>
      <c r="D1777" s="67">
        <v>25.15</v>
      </c>
      <c r="E1777" s="112">
        <f>I1777*'IM CALIBRATION'!$Q$17</f>
        <v>9924.3362434105475</v>
      </c>
      <c r="F1777" s="111">
        <f>(H1777*'IM CALIBRATION'!$Q$32+'IM CALIBRATION'!$Q$33)*ABS(B1777)*(1/'CCS figures 3b table 1 9a'!C1777+1/'IM CALIBRATION'!$D$5)^0.5</f>
        <v>9999.5494970853306</v>
      </c>
      <c r="G1777" t="s">
        <v>33</v>
      </c>
      <c r="H1777" s="56">
        <f>D1777-0.001*'IM CALIBRATION'!$D$4*A1777^0.5</f>
        <v>24.994823944823949</v>
      </c>
      <c r="I1777" s="56">
        <f>H1777^'IM CALIBRATION'!$Q$15*ABS(B1777)*(1/'CCS figures 3b table 1 9a'!C1777+1/'IM CALIBRATION'!$D$5)^0.5</f>
        <v>17.561560619792989</v>
      </c>
    </row>
    <row r="1778" spans="1:9">
      <c r="A1778" s="113">
        <v>9769</v>
      </c>
      <c r="B1778" s="67">
        <v>28</v>
      </c>
      <c r="C1778" s="67">
        <v>276000</v>
      </c>
      <c r="D1778" s="67">
        <v>25.332999999999998</v>
      </c>
      <c r="E1778" s="112">
        <f>I1778*'IM CALIBRATION'!$Q$17</f>
        <v>9951.3542593981492</v>
      </c>
      <c r="F1778" s="111">
        <f>(H1778*'IM CALIBRATION'!$Q$32+'IM CALIBRATION'!$Q$33)*ABS(B1778)*(1/'CCS figures 3b table 1 9a'!C1778+1/'IM CALIBRATION'!$D$5)^0.5</f>
        <v>10032.623011773901</v>
      </c>
      <c r="G1778" t="s">
        <v>33</v>
      </c>
      <c r="H1778" s="56">
        <f>D1778-0.001*'IM CALIBRATION'!$D$4*A1778^0.5</f>
        <v>25.177823944823949</v>
      </c>
      <c r="I1778" s="56">
        <f>H1778^'IM CALIBRATION'!$Q$15*ABS(B1778)*(1/'CCS figures 3b table 1 9a'!C1778+1/'IM CALIBRATION'!$D$5)^0.5</f>
        <v>17.609370217730365</v>
      </c>
    </row>
    <row r="1779" spans="1:9">
      <c r="A1779" s="113">
        <v>9769</v>
      </c>
      <c r="B1779" s="67">
        <v>28</v>
      </c>
      <c r="C1779" s="67">
        <v>276000</v>
      </c>
      <c r="D1779" s="67">
        <v>25.515000000000001</v>
      </c>
      <c r="E1779" s="112">
        <f>I1779*'IM CALIBRATION'!$Q$17</f>
        <v>9978.1027295311505</v>
      </c>
      <c r="F1779" s="111">
        <f>(H1779*'IM CALIBRATION'!$Q$32+'IM CALIBRATION'!$Q$33)*ABS(B1779)*(1/'CCS figures 3b table 1 9a'!C1779+1/'IM CALIBRATION'!$D$5)^0.5</f>
        <v>10065.515796874011</v>
      </c>
      <c r="G1779" t="s">
        <v>33</v>
      </c>
      <c r="H1779" s="56">
        <f>D1779-0.001*'IM CALIBRATION'!$D$4*A1779^0.5</f>
        <v>25.359823944823951</v>
      </c>
      <c r="I1779" s="56">
        <f>H1779^'IM CALIBRATION'!$Q$15*ABS(B1779)*(1/'CCS figures 3b table 1 9a'!C1779+1/'IM CALIBRATION'!$D$5)^0.5</f>
        <v>17.656702842120165</v>
      </c>
    </row>
    <row r="1780" spans="1:9">
      <c r="A1780" s="113">
        <v>9769</v>
      </c>
      <c r="B1780" s="67">
        <v>28</v>
      </c>
      <c r="C1780" s="67">
        <v>276000</v>
      </c>
      <c r="D1780" s="67">
        <v>25.696999999999999</v>
      </c>
      <c r="E1780" s="112">
        <f>I1780*'IM CALIBRATION'!$Q$17</f>
        <v>10004.731046478266</v>
      </c>
      <c r="F1780" s="111">
        <f>(H1780*'IM CALIBRATION'!$Q$32+'IM CALIBRATION'!$Q$33)*ABS(B1780)*(1/'CCS figures 3b table 1 9a'!C1780+1/'IM CALIBRATION'!$D$5)^0.5</f>
        <v>10098.408581974123</v>
      </c>
      <c r="G1780" t="s">
        <v>33</v>
      </c>
      <c r="H1780" s="56">
        <f>D1780-0.001*'IM CALIBRATION'!$D$4*A1780^0.5</f>
        <v>25.54182394482395</v>
      </c>
      <c r="I1780" s="56">
        <f>H1780^'IM CALIBRATION'!$Q$15*ABS(B1780)*(1/'CCS figures 3b table 1 9a'!C1780+1/'IM CALIBRATION'!$D$5)^0.5</f>
        <v>17.703822850028033</v>
      </c>
    </row>
    <row r="1781" spans="1:9">
      <c r="A1781" s="113">
        <v>9769</v>
      </c>
      <c r="B1781" s="67">
        <v>28</v>
      </c>
      <c r="C1781" s="67">
        <v>276000</v>
      </c>
      <c r="D1781" s="67">
        <v>25.879000000000001</v>
      </c>
      <c r="E1781" s="112">
        <f>I1781*'IM CALIBRATION'!$Q$17</f>
        <v>10031.24060039269</v>
      </c>
      <c r="F1781" s="111">
        <f>(H1781*'IM CALIBRATION'!$Q$32+'IM CALIBRATION'!$Q$33)*ABS(B1781)*(1/'CCS figures 3b table 1 9a'!C1781+1/'IM CALIBRATION'!$D$5)^0.5</f>
        <v>10131.301367074233</v>
      </c>
      <c r="G1781" t="s">
        <v>33</v>
      </c>
      <c r="H1781" s="56">
        <f>D1781-0.001*'IM CALIBRATION'!$D$4*A1781^0.5</f>
        <v>25.723823944823952</v>
      </c>
      <c r="I1781" s="56">
        <f>H1781^'IM CALIBRATION'!$Q$15*ABS(B1781)*(1/'CCS figures 3b table 1 9a'!C1781+1/'IM CALIBRATION'!$D$5)^0.5</f>
        <v>17.750732701392746</v>
      </c>
    </row>
    <row r="1782" spans="1:9">
      <c r="A1782" s="113">
        <v>9769</v>
      </c>
      <c r="B1782" s="67">
        <v>28</v>
      </c>
      <c r="C1782" s="67">
        <v>276000</v>
      </c>
      <c r="D1782" s="67">
        <v>26.062000000000001</v>
      </c>
      <c r="E1782" s="112">
        <f>I1782*'IM CALIBRATION'!$Q$17</f>
        <v>10057.777445673786</v>
      </c>
      <c r="F1782" s="111">
        <f>(H1782*'IM CALIBRATION'!$Q$32+'IM CALIBRATION'!$Q$33)*ABS(B1782)*(1/'CCS figures 3b table 1 9a'!C1782+1/'IM CALIBRATION'!$D$5)^0.5</f>
        <v>10164.374881762804</v>
      </c>
      <c r="G1782" t="s">
        <v>33</v>
      </c>
      <c r="H1782" s="56">
        <f>D1782-0.001*'IM CALIBRATION'!$D$4*A1782^0.5</f>
        <v>25.906823944823952</v>
      </c>
      <c r="I1782" s="56">
        <f>H1782^'IM CALIBRATION'!$Q$15*ABS(B1782)*(1/'CCS figures 3b table 1 9a'!C1782+1/'IM CALIBRATION'!$D$5)^0.5</f>
        <v>17.797690846061762</v>
      </c>
    </row>
    <row r="1783" spans="1:9">
      <c r="A1783" s="113">
        <v>9769</v>
      </c>
      <c r="B1783" s="67">
        <v>28</v>
      </c>
      <c r="C1783" s="67">
        <v>276000</v>
      </c>
      <c r="D1783" s="67">
        <v>26.244</v>
      </c>
      <c r="E1783" s="112">
        <f>I1783*'IM CALIBRATION'!$Q$17</f>
        <v>10084.052907465324</v>
      </c>
      <c r="F1783" s="111">
        <f>(H1783*'IM CALIBRATION'!$Q$32+'IM CALIBRATION'!$Q$33)*ABS(B1783)*(1/'CCS figures 3b table 1 9a'!C1783+1/'IM CALIBRATION'!$D$5)^0.5</f>
        <v>10197.267666862914</v>
      </c>
      <c r="G1783" t="s">
        <v>33</v>
      </c>
      <c r="H1783" s="56">
        <f>D1783-0.001*'IM CALIBRATION'!$D$4*A1783^0.5</f>
        <v>26.08882394482395</v>
      </c>
      <c r="I1783" s="56">
        <f>H1783^'IM CALIBRATION'!$Q$15*ABS(B1783)*(1/'CCS figures 3b table 1 9a'!C1783+1/'IM CALIBRATION'!$D$5)^0.5</f>
        <v>17.844186460856307</v>
      </c>
    </row>
    <row r="1784" spans="1:9">
      <c r="A1784" s="113">
        <v>9769</v>
      </c>
      <c r="B1784" s="67">
        <v>28</v>
      </c>
      <c r="C1784" s="67">
        <v>276000</v>
      </c>
      <c r="D1784" s="67">
        <v>26.425999999999998</v>
      </c>
      <c r="E1784" s="112">
        <f>I1784*'IM CALIBRATION'!$Q$17</f>
        <v>10110.213631736329</v>
      </c>
      <c r="F1784" s="111">
        <f>(H1784*'IM CALIBRATION'!$Q$32+'IM CALIBRATION'!$Q$33)*ABS(B1784)*(1/'CCS figures 3b table 1 9a'!C1784+1/'IM CALIBRATION'!$D$5)^0.5</f>
        <v>10230.160451963024</v>
      </c>
      <c r="G1784" t="s">
        <v>33</v>
      </c>
      <c r="H1784" s="56">
        <f>D1784-0.001*'IM CALIBRATION'!$D$4*A1784^0.5</f>
        <v>26.270823944823949</v>
      </c>
      <c r="I1784" s="56">
        <f>H1784^'IM CALIBRATION'!$Q$15*ABS(B1784)*(1/'CCS figures 3b table 1 9a'!C1784+1/'IM CALIBRATION'!$D$5)^0.5</f>
        <v>17.890479042433032</v>
      </c>
    </row>
    <row r="1785" spans="1:9">
      <c r="A1785" s="113">
        <v>9769</v>
      </c>
      <c r="B1785" s="67">
        <v>28</v>
      </c>
      <c r="C1785" s="67">
        <v>276000</v>
      </c>
      <c r="D1785" s="67">
        <v>26.608000000000001</v>
      </c>
      <c r="E1785" s="112">
        <f>I1785*'IM CALIBRATION'!$Q$17</f>
        <v>10136.260909223191</v>
      </c>
      <c r="F1785" s="111">
        <f>(H1785*'IM CALIBRATION'!$Q$32+'IM CALIBRATION'!$Q$33)*ABS(B1785)*(1/'CCS figures 3b table 1 9a'!C1785+1/'IM CALIBRATION'!$D$5)^0.5</f>
        <v>10263.053237063134</v>
      </c>
      <c r="G1785" t="s">
        <v>33</v>
      </c>
      <c r="H1785" s="56">
        <f>D1785-0.001*'IM CALIBRATION'!$D$4*A1785^0.5</f>
        <v>26.452823944823951</v>
      </c>
      <c r="I1785" s="56">
        <f>H1785^'IM CALIBRATION'!$Q$15*ABS(B1785)*(1/'CCS figures 3b table 1 9a'!C1785+1/'IM CALIBRATION'!$D$5)^0.5</f>
        <v>17.936570874808201</v>
      </c>
    </row>
    <row r="1786" spans="1:9">
      <c r="A1786" s="113">
        <v>9769</v>
      </c>
      <c r="B1786" s="67">
        <v>28</v>
      </c>
      <c r="C1786" s="67">
        <v>276000</v>
      </c>
      <c r="D1786" s="67">
        <v>26.791</v>
      </c>
      <c r="E1786" s="112">
        <f>I1786*'IM CALIBRATION'!$Q$17</f>
        <v>10162.338200350139</v>
      </c>
      <c r="F1786" s="111">
        <f>(H1786*'IM CALIBRATION'!$Q$32+'IM CALIBRATION'!$Q$33)*ABS(B1786)*(1/'CCS figures 3b table 1 9a'!C1786+1/'IM CALIBRATION'!$D$5)^0.5</f>
        <v>10296.126751751704</v>
      </c>
      <c r="G1786" t="s">
        <v>33</v>
      </c>
      <c r="H1786" s="56">
        <f>D1786-0.001*'IM CALIBRATION'!$D$4*A1786^0.5</f>
        <v>26.635823944823951</v>
      </c>
      <c r="I1786" s="56">
        <f>H1786^'IM CALIBRATION'!$Q$15*ABS(B1786)*(1/'CCS figures 3b table 1 9a'!C1786+1/'IM CALIBRATION'!$D$5)^0.5</f>
        <v>17.98271581767327</v>
      </c>
    </row>
    <row r="1787" spans="1:9">
      <c r="A1787" s="113">
        <v>9769</v>
      </c>
      <c r="B1787" s="67">
        <v>28</v>
      </c>
      <c r="C1787" s="67">
        <v>276000</v>
      </c>
      <c r="D1787" s="67">
        <v>26.972999999999999</v>
      </c>
      <c r="E1787" s="112">
        <f>I1787*'IM CALIBRATION'!$Q$17</f>
        <v>10188.161757792197</v>
      </c>
      <c r="F1787" s="111">
        <f>(H1787*'IM CALIBRATION'!$Q$32+'IM CALIBRATION'!$Q$33)*ABS(B1787)*(1/'CCS figures 3b table 1 9a'!C1787+1/'IM CALIBRATION'!$D$5)^0.5</f>
        <v>10329.019536851814</v>
      </c>
      <c r="G1787" t="s">
        <v>33</v>
      </c>
      <c r="H1787" s="56">
        <f>D1787-0.001*'IM CALIBRATION'!$D$4*A1787^0.5</f>
        <v>26.817823944823949</v>
      </c>
      <c r="I1787" s="56">
        <f>H1787^'IM CALIBRATION'!$Q$15*ABS(B1787)*(1/'CCS figures 3b table 1 9a'!C1787+1/'IM CALIBRATION'!$D$5)^0.5</f>
        <v>18.028411767338266</v>
      </c>
    </row>
    <row r="1788" spans="1:9">
      <c r="A1788" s="113">
        <v>9769</v>
      </c>
      <c r="B1788" s="67">
        <v>28</v>
      </c>
      <c r="C1788" s="67">
        <v>276000</v>
      </c>
      <c r="D1788" s="67">
        <v>27.155000000000001</v>
      </c>
      <c r="E1788" s="112">
        <f>I1788*'IM CALIBRATION'!$Q$17</f>
        <v>10213.875609909828</v>
      </c>
      <c r="F1788" s="111">
        <f>(H1788*'IM CALIBRATION'!$Q$32+'IM CALIBRATION'!$Q$33)*ABS(B1788)*(1/'CCS figures 3b table 1 9a'!C1788+1/'IM CALIBRATION'!$D$5)^0.5</f>
        <v>10361.912321951924</v>
      </c>
      <c r="G1788" t="s">
        <v>33</v>
      </c>
      <c r="H1788" s="56">
        <f>D1788-0.001*'IM CALIBRATION'!$D$4*A1788^0.5</f>
        <v>26.999823944823952</v>
      </c>
      <c r="I1788" s="56">
        <f>H1788^'IM CALIBRATION'!$Q$15*ABS(B1788)*(1/'CCS figures 3b table 1 9a'!C1788+1/'IM CALIBRATION'!$D$5)^0.5</f>
        <v>18.073913588483435</v>
      </c>
    </row>
    <row r="1789" spans="1:9">
      <c r="A1789" s="113">
        <v>9769</v>
      </c>
      <c r="B1789" s="67">
        <v>28</v>
      </c>
      <c r="C1789" s="67">
        <v>276000</v>
      </c>
      <c r="D1789" s="67">
        <v>27.337</v>
      </c>
      <c r="E1789" s="112">
        <f>I1789*'IM CALIBRATION'!$Q$17</f>
        <v>10239.480957577609</v>
      </c>
      <c r="F1789" s="111">
        <f>(H1789*'IM CALIBRATION'!$Q$32+'IM CALIBRATION'!$Q$33)*ABS(B1789)*(1/'CCS figures 3b table 1 9a'!C1789+1/'IM CALIBRATION'!$D$5)^0.5</f>
        <v>10394.805107052034</v>
      </c>
      <c r="G1789" t="s">
        <v>33</v>
      </c>
      <c r="H1789" s="56">
        <f>D1789-0.001*'IM CALIBRATION'!$D$4*A1789^0.5</f>
        <v>27.18182394482395</v>
      </c>
      <c r="I1789" s="56">
        <f>H1789^'IM CALIBRATION'!$Q$15*ABS(B1789)*(1/'CCS figures 3b table 1 9a'!C1789+1/'IM CALIBRATION'!$D$5)^0.5</f>
        <v>18.1192234061105</v>
      </c>
    </row>
    <row r="1790" spans="1:9">
      <c r="A1790" s="113">
        <v>9769</v>
      </c>
      <c r="B1790" s="67">
        <v>28</v>
      </c>
      <c r="C1790" s="67">
        <v>276000</v>
      </c>
      <c r="D1790" s="67">
        <v>27.52</v>
      </c>
      <c r="E1790" s="112">
        <f>I1790*'IM CALIBRATION'!$Q$17</f>
        <v>10265.118785298218</v>
      </c>
      <c r="F1790" s="111">
        <f>(H1790*'IM CALIBRATION'!$Q$32+'IM CALIBRATION'!$Q$33)*ABS(B1790)*(1/'CCS figures 3b table 1 9a'!C1790+1/'IM CALIBRATION'!$D$5)^0.5</f>
        <v>10427.878621740607</v>
      </c>
      <c r="G1790" t="s">
        <v>33</v>
      </c>
      <c r="H1790" s="56">
        <f>D1790-0.001*'IM CALIBRATION'!$D$4*A1790^0.5</f>
        <v>27.36482394482395</v>
      </c>
      <c r="I1790" s="56">
        <f>H1790^'IM CALIBRATION'!$Q$15*ABS(B1790)*(1/'CCS figures 3b table 1 9a'!C1790+1/'IM CALIBRATION'!$D$5)^0.5</f>
        <v>18.16459069865606</v>
      </c>
    </row>
    <row r="1791" spans="1:9">
      <c r="A1791" s="113">
        <v>9769</v>
      </c>
      <c r="B1791" s="67">
        <v>28</v>
      </c>
      <c r="C1791" s="67">
        <v>276000</v>
      </c>
      <c r="D1791" s="67">
        <v>27.702000000000002</v>
      </c>
      <c r="E1791" s="112">
        <f>I1791*'IM CALIBRATION'!$Q$17</f>
        <v>10290.510062710355</v>
      </c>
      <c r="F1791" s="111">
        <f>(H1791*'IM CALIBRATION'!$Q$32+'IM CALIBRATION'!$Q$33)*ABS(B1791)*(1/'CCS figures 3b table 1 9a'!C1791+1/'IM CALIBRATION'!$D$5)^0.5</f>
        <v>10460.771406840717</v>
      </c>
      <c r="G1791" t="s">
        <v>33</v>
      </c>
      <c r="H1791" s="56">
        <f>D1791-0.001*'IM CALIBRATION'!$D$4*A1791^0.5</f>
        <v>27.546823944823952</v>
      </c>
      <c r="I1791" s="56">
        <f>H1791^'IM CALIBRATION'!$Q$15*ABS(B1791)*(1/'CCS figures 3b table 1 9a'!C1791+1/'IM CALIBRATION'!$D$5)^0.5</f>
        <v>18.209521709310124</v>
      </c>
    </row>
    <row r="1792" spans="1:9">
      <c r="A1792" s="113">
        <v>9769</v>
      </c>
      <c r="B1792" s="67">
        <v>28</v>
      </c>
      <c r="C1792" s="67">
        <v>276000</v>
      </c>
      <c r="D1792" s="67">
        <v>27.884</v>
      </c>
      <c r="E1792" s="112">
        <f>I1792*'IM CALIBRATION'!$Q$17</f>
        <v>10315.796320027239</v>
      </c>
      <c r="F1792" s="111">
        <f>(H1792*'IM CALIBRATION'!$Q$32+'IM CALIBRATION'!$Q$33)*ABS(B1792)*(1/'CCS figures 3b table 1 9a'!C1792+1/'IM CALIBRATION'!$D$5)^0.5</f>
        <v>10493.664191940825</v>
      </c>
      <c r="G1792" t="s">
        <v>33</v>
      </c>
      <c r="H1792" s="56">
        <f>D1792-0.001*'IM CALIBRATION'!$D$4*A1792^0.5</f>
        <v>27.728823944823951</v>
      </c>
      <c r="I1792" s="56">
        <f>H1792^'IM CALIBRATION'!$Q$15*ABS(B1792)*(1/'CCS figures 3b table 1 9a'!C1792+1/'IM CALIBRATION'!$D$5)^0.5</f>
        <v>18.254266882168711</v>
      </c>
    </row>
    <row r="1793" spans="1:9">
      <c r="A1793" s="113">
        <v>9769</v>
      </c>
      <c r="B1793" s="67">
        <v>28</v>
      </c>
      <c r="C1793" s="67">
        <v>276000</v>
      </c>
      <c r="D1793" s="67">
        <v>28.065999999999999</v>
      </c>
      <c r="E1793" s="112">
        <f>I1793*'IM CALIBRATION'!$Q$17</f>
        <v>10340.978676675461</v>
      </c>
      <c r="F1793" s="111">
        <f>(H1793*'IM CALIBRATION'!$Q$32+'IM CALIBRATION'!$Q$33)*ABS(B1793)*(1/'CCS figures 3b table 1 9a'!C1793+1/'IM CALIBRATION'!$D$5)^0.5</f>
        <v>10526.556977040935</v>
      </c>
      <c r="G1793" t="s">
        <v>33</v>
      </c>
      <c r="H1793" s="56">
        <f>D1793-0.001*'IM CALIBRATION'!$D$4*A1793^0.5</f>
        <v>27.910823944823949</v>
      </c>
      <c r="I1793" s="56">
        <f>H1793^'IM CALIBRATION'!$Q$15*ABS(B1793)*(1/'CCS figures 3b table 1 9a'!C1793+1/'IM CALIBRATION'!$D$5)^0.5</f>
        <v>18.29882819810766</v>
      </c>
    </row>
    <row r="1794" spans="1:9">
      <c r="A1794" s="113">
        <v>9769</v>
      </c>
      <c r="B1794" s="67">
        <v>28</v>
      </c>
      <c r="C1794" s="67">
        <v>276000</v>
      </c>
      <c r="D1794" s="67">
        <v>28.248999999999999</v>
      </c>
      <c r="E1794" s="112">
        <f>I1794*'IM CALIBRATION'!$Q$17</f>
        <v>10366.195750737381</v>
      </c>
      <c r="F1794" s="111">
        <f>(H1794*'IM CALIBRATION'!$Q$32+'IM CALIBRATION'!$Q$33)*ABS(B1794)*(1/'CCS figures 3b table 1 9a'!C1794+1/'IM CALIBRATION'!$D$5)^0.5</f>
        <v>10559.630491729509</v>
      </c>
      <c r="G1794" t="s">
        <v>33</v>
      </c>
      <c r="H1794" s="56">
        <f>D1794-0.001*'IM CALIBRATION'!$D$4*A1794^0.5</f>
        <v>28.093823944823949</v>
      </c>
      <c r="I1794" s="56">
        <f>H1794^'IM CALIBRATION'!$Q$15*ABS(B1794)*(1/'CCS figures 3b table 1 9a'!C1794+1/'IM CALIBRATION'!$D$5)^0.5</f>
        <v>18.343450948076079</v>
      </c>
    </row>
    <row r="1795" spans="1:9">
      <c r="A1795" s="113">
        <v>9769</v>
      </c>
      <c r="B1795" s="67">
        <v>28</v>
      </c>
      <c r="C1795" s="67">
        <v>276000</v>
      </c>
      <c r="D1795" s="67">
        <v>28.431000000000001</v>
      </c>
      <c r="E1795" s="112">
        <f>I1795*'IM CALIBRATION'!$Q$17</f>
        <v>10391.173032279068</v>
      </c>
      <c r="F1795" s="111">
        <f>(H1795*'IM CALIBRATION'!$Q$32+'IM CALIBRATION'!$Q$33)*ABS(B1795)*(1/'CCS figures 3b table 1 9a'!C1795+1/'IM CALIBRATION'!$D$5)^0.5</f>
        <v>10592.523276829617</v>
      </c>
      <c r="G1795" t="s">
        <v>33</v>
      </c>
      <c r="H1795" s="56">
        <f>D1795-0.001*'IM CALIBRATION'!$D$4*A1795^0.5</f>
        <v>28.275823944823951</v>
      </c>
      <c r="I1795" s="56">
        <f>H1795^'IM CALIBRATION'!$Q$15*ABS(B1795)*(1/'CCS figures 3b table 1 9a'!C1795+1/'IM CALIBRATION'!$D$5)^0.5</f>
        <v>18.387649374364106</v>
      </c>
    </row>
    <row r="1796" spans="1:9">
      <c r="A1796" s="113">
        <v>9769</v>
      </c>
      <c r="B1796" s="67">
        <v>28</v>
      </c>
      <c r="C1796" s="67">
        <v>276000</v>
      </c>
      <c r="D1796" s="67">
        <v>28.613</v>
      </c>
      <c r="E1796" s="112">
        <f>I1796*'IM CALIBRATION'!$Q$17</f>
        <v>10416.049664170991</v>
      </c>
      <c r="F1796" s="111">
        <f>(H1796*'IM CALIBRATION'!$Q$32+'IM CALIBRATION'!$Q$33)*ABS(B1796)*(1/'CCS figures 3b table 1 9a'!C1796+1/'IM CALIBRATION'!$D$5)^0.5</f>
        <v>10625.416061929725</v>
      </c>
      <c r="G1796" t="s">
        <v>33</v>
      </c>
      <c r="H1796" s="56">
        <f>D1796-0.001*'IM CALIBRATION'!$D$4*A1796^0.5</f>
        <v>28.45782394482395</v>
      </c>
      <c r="I1796" s="56">
        <f>H1796^'IM CALIBRATION'!$Q$15*ABS(B1796)*(1/'CCS figures 3b table 1 9a'!C1796+1/'IM CALIBRATION'!$D$5)^0.5</f>
        <v>18.431669696557073</v>
      </c>
    </row>
    <row r="1797" spans="1:9">
      <c r="A1797" s="113">
        <v>9769</v>
      </c>
      <c r="B1797" s="67">
        <v>28</v>
      </c>
      <c r="C1797" s="67">
        <v>276000</v>
      </c>
      <c r="D1797" s="67">
        <v>28.795000000000002</v>
      </c>
      <c r="E1797" s="112">
        <f>I1797*'IM CALIBRATION'!$Q$17</f>
        <v>10440.82669182594</v>
      </c>
      <c r="F1797" s="111">
        <f>(H1797*'IM CALIBRATION'!$Q$32+'IM CALIBRATION'!$Q$33)*ABS(B1797)*(1/'CCS figures 3b table 1 9a'!C1797+1/'IM CALIBRATION'!$D$5)^0.5</f>
        <v>10658.308847029837</v>
      </c>
      <c r="G1797" t="s">
        <v>33</v>
      </c>
      <c r="H1797" s="56">
        <f>D1797-0.001*'IM CALIBRATION'!$D$4*A1797^0.5</f>
        <v>28.639823944823952</v>
      </c>
      <c r="I1797" s="56">
        <f>H1797^'IM CALIBRATION'!$Q$15*ABS(B1797)*(1/'CCS figures 3b table 1 9a'!C1797+1/'IM CALIBRATION'!$D$5)^0.5</f>
        <v>18.47551376456007</v>
      </c>
    </row>
    <row r="1798" spans="1:9">
      <c r="A1798" s="113">
        <v>9769</v>
      </c>
      <c r="B1798" s="67">
        <v>28</v>
      </c>
      <c r="C1798" s="67">
        <v>276000</v>
      </c>
      <c r="D1798" s="67">
        <v>28.978000000000002</v>
      </c>
      <c r="E1798" s="112">
        <f>I1798*'IM CALIBRATION'!$Q$17</f>
        <v>10465.640468696547</v>
      </c>
      <c r="F1798" s="111">
        <f>(H1798*'IM CALIBRATION'!$Q$32+'IM CALIBRATION'!$Q$33)*ABS(B1798)*(1/'CCS figures 3b table 1 9a'!C1798+1/'IM CALIBRATION'!$D$5)^0.5</f>
        <v>10691.38236171841</v>
      </c>
      <c r="G1798" t="s">
        <v>33</v>
      </c>
      <c r="H1798" s="56">
        <f>D1798-0.001*'IM CALIBRATION'!$D$4*A1798^0.5</f>
        <v>28.822823944823952</v>
      </c>
      <c r="I1798" s="56">
        <f>H1798^'IM CALIBRATION'!$Q$15*ABS(B1798)*(1/'CCS figures 3b table 1 9a'!C1798+1/'IM CALIBRATION'!$D$5)^0.5</f>
        <v>18.519422861957743</v>
      </c>
    </row>
    <row r="1799" spans="1:9">
      <c r="A1799" s="113">
        <v>9769</v>
      </c>
      <c r="B1799" s="67">
        <v>28</v>
      </c>
      <c r="C1799" s="67">
        <v>276000</v>
      </c>
      <c r="D1799" s="67">
        <v>29.16</v>
      </c>
      <c r="E1799" s="112">
        <f>I1799*'IM CALIBRATION'!$Q$17</f>
        <v>10490.220821523833</v>
      </c>
      <c r="F1799" s="111">
        <f>(H1799*'IM CALIBRATION'!$Q$32+'IM CALIBRATION'!$Q$33)*ABS(B1799)*(1/'CCS figures 3b table 1 9a'!C1799+1/'IM CALIBRATION'!$D$5)^0.5</f>
        <v>10724.275146818518</v>
      </c>
      <c r="G1799" t="s">
        <v>33</v>
      </c>
      <c r="H1799" s="56">
        <f>D1799-0.001*'IM CALIBRATION'!$D$4*A1799^0.5</f>
        <v>29.004823944823951</v>
      </c>
      <c r="I1799" s="56">
        <f>H1799^'IM CALIBRATION'!$Q$15*ABS(B1799)*(1/'CCS figures 3b table 1 9a'!C1799+1/'IM CALIBRATION'!$D$5)^0.5</f>
        <v>18.562918904982173</v>
      </c>
    </row>
    <row r="1800" spans="1:9">
      <c r="A1800" s="113">
        <v>9769</v>
      </c>
      <c r="B1800" s="67">
        <v>28</v>
      </c>
      <c r="C1800" s="67">
        <v>276000</v>
      </c>
      <c r="D1800" s="67">
        <v>29.341999999999999</v>
      </c>
      <c r="E1800" s="112">
        <f>I1800*'IM CALIBRATION'!$Q$17</f>
        <v>10514.70460883327</v>
      </c>
      <c r="F1800" s="111">
        <f>(H1800*'IM CALIBRATION'!$Q$32+'IM CALIBRATION'!$Q$33)*ABS(B1800)*(1/'CCS figures 3b table 1 9a'!C1800+1/'IM CALIBRATION'!$D$5)^0.5</f>
        <v>10757.167931918628</v>
      </c>
      <c r="G1800" t="s">
        <v>33</v>
      </c>
      <c r="H1800" s="56">
        <f>D1800-0.001*'IM CALIBRATION'!$D$4*A1800^0.5</f>
        <v>29.186823944823949</v>
      </c>
      <c r="I1800" s="56">
        <f>H1800^'IM CALIBRATION'!$Q$15*ABS(B1800)*(1/'CCS figures 3b table 1 9a'!C1800+1/'IM CALIBRATION'!$D$5)^0.5</f>
        <v>18.606244070967179</v>
      </c>
    </row>
    <row r="1801" spans="1:9">
      <c r="A1801" s="113">
        <v>9769</v>
      </c>
      <c r="B1801" s="67">
        <v>28</v>
      </c>
      <c r="C1801" s="67">
        <v>276000</v>
      </c>
      <c r="D1801" s="67">
        <v>29.524000000000001</v>
      </c>
      <c r="E1801" s="112">
        <f>I1801*'IM CALIBRATION'!$Q$17</f>
        <v>10539.092808613736</v>
      </c>
      <c r="F1801" s="111">
        <f>(H1801*'IM CALIBRATION'!$Q$32+'IM CALIBRATION'!$Q$33)*ABS(B1801)*(1/'CCS figures 3b table 1 9a'!C1801+1/'IM CALIBRATION'!$D$5)^0.5</f>
        <v>10790.060717018738</v>
      </c>
      <c r="G1801" t="s">
        <v>33</v>
      </c>
      <c r="H1801" s="56">
        <f>D1801-0.001*'IM CALIBRATION'!$D$4*A1801^0.5</f>
        <v>29.368823944823951</v>
      </c>
      <c r="I1801" s="56">
        <f>H1801^'IM CALIBRATION'!$Q$15*ABS(B1801)*(1/'CCS figures 3b table 1 9a'!C1801+1/'IM CALIBRATION'!$D$5)^0.5</f>
        <v>18.649400090508198</v>
      </c>
    </row>
    <row r="1802" spans="1:9">
      <c r="A1802" s="113">
        <v>9769</v>
      </c>
      <c r="B1802" s="67">
        <v>28</v>
      </c>
      <c r="C1802" s="67">
        <v>276000</v>
      </c>
      <c r="D1802" s="67">
        <v>29.707000000000001</v>
      </c>
      <c r="E1802" s="112">
        <f>I1802*'IM CALIBRATION'!$Q$17</f>
        <v>10563.519604505942</v>
      </c>
      <c r="F1802" s="111">
        <f>(H1802*'IM CALIBRATION'!$Q$32+'IM CALIBRATION'!$Q$33)*ABS(B1802)*(1/'CCS figures 3b table 1 9a'!C1802+1/'IM CALIBRATION'!$D$5)^0.5</f>
        <v>10823.13423170731</v>
      </c>
      <c r="G1802" t="s">
        <v>33</v>
      </c>
      <c r="H1802" s="56">
        <f>D1802-0.001*'IM CALIBRATION'!$D$4*A1802^0.5</f>
        <v>29.551823944823951</v>
      </c>
      <c r="I1802" s="56">
        <f>H1802^'IM CALIBRATION'!$Q$15*ABS(B1802)*(1/'CCS figures 3b table 1 9a'!C1802+1/'IM CALIBRATION'!$D$5)^0.5</f>
        <v>18.69262440760982</v>
      </c>
    </row>
    <row r="1803" spans="1:9">
      <c r="A1803" s="113">
        <v>9769</v>
      </c>
      <c r="B1803" s="67">
        <v>28</v>
      </c>
      <c r="C1803" s="67">
        <v>276000</v>
      </c>
      <c r="D1803" s="67">
        <v>29.888999999999999</v>
      </c>
      <c r="E1803" s="112">
        <f>I1803*'IM CALIBRATION'!$Q$17</f>
        <v>10587.718987846663</v>
      </c>
      <c r="F1803" s="111">
        <f>(H1803*'IM CALIBRATION'!$Q$32+'IM CALIBRATION'!$Q$33)*ABS(B1803)*(1/'CCS figures 3b table 1 9a'!C1803+1/'IM CALIBRATION'!$D$5)^0.5</f>
        <v>10856.02701680742</v>
      </c>
      <c r="G1803" t="s">
        <v>33</v>
      </c>
      <c r="H1803" s="56">
        <f>D1803-0.001*'IM CALIBRATION'!$D$4*A1803^0.5</f>
        <v>29.73382394482395</v>
      </c>
      <c r="I1803" s="56">
        <f>H1803^'IM CALIBRATION'!$Q$15*ABS(B1803)*(1/'CCS figures 3b table 1 9a'!C1803+1/'IM CALIBRATION'!$D$5)^0.5</f>
        <v>18.735446307944148</v>
      </c>
    </row>
    <row r="1804" spans="1:9">
      <c r="A1804" s="113">
        <v>9769</v>
      </c>
      <c r="B1804" s="67">
        <v>28</v>
      </c>
      <c r="C1804" s="67">
        <v>276000</v>
      </c>
      <c r="D1804" s="67">
        <v>30.071000000000002</v>
      </c>
      <c r="E1804" s="112">
        <f>I1804*'IM CALIBRATION'!$Q$17</f>
        <v>10611.825628753173</v>
      </c>
      <c r="F1804" s="111">
        <f>(H1804*'IM CALIBRATION'!$Q$32+'IM CALIBRATION'!$Q$33)*ABS(B1804)*(1/'CCS figures 3b table 1 9a'!C1804+1/'IM CALIBRATION'!$D$5)^0.5</f>
        <v>10888.919801907528</v>
      </c>
      <c r="G1804" t="s">
        <v>33</v>
      </c>
      <c r="H1804" s="56">
        <f>D1804-0.001*'IM CALIBRATION'!$D$4*A1804^0.5</f>
        <v>29.915823944823952</v>
      </c>
      <c r="I1804" s="56">
        <f>H1804^'IM CALIBRATION'!$Q$15*ABS(B1804)*(1/'CCS figures 3b table 1 9a'!C1804+1/'IM CALIBRATION'!$D$5)^0.5</f>
        <v>18.778104096357993</v>
      </c>
    </row>
    <row r="1805" spans="1:9">
      <c r="A1805" s="113">
        <v>9769</v>
      </c>
      <c r="B1805" s="67">
        <v>28</v>
      </c>
      <c r="C1805" s="67">
        <v>276000</v>
      </c>
      <c r="D1805" s="67">
        <v>30.253</v>
      </c>
      <c r="E1805" s="112">
        <f>I1805*'IM CALIBRATION'!$Q$17</f>
        <v>10635.840443649815</v>
      </c>
      <c r="F1805" s="111">
        <f>(H1805*'IM CALIBRATION'!$Q$32+'IM CALIBRATION'!$Q$33)*ABS(B1805)*(1/'CCS figures 3b table 1 9a'!C1805+1/'IM CALIBRATION'!$D$5)^0.5</f>
        <v>10921.812587007638</v>
      </c>
      <c r="G1805" t="s">
        <v>33</v>
      </c>
      <c r="H1805" s="56">
        <f>D1805-0.001*'IM CALIBRATION'!$D$4*A1805^0.5</f>
        <v>30.097823944823951</v>
      </c>
      <c r="I1805" s="56">
        <f>H1805^'IM CALIBRATION'!$Q$15*ABS(B1805)*(1/'CCS figures 3b table 1 9a'!C1805+1/'IM CALIBRATION'!$D$5)^0.5</f>
        <v>18.820599394505564</v>
      </c>
    </row>
    <row r="1806" spans="1:9">
      <c r="A1806" s="113">
        <v>9769</v>
      </c>
      <c r="B1806" s="67">
        <v>28</v>
      </c>
      <c r="C1806" s="67">
        <v>276000</v>
      </c>
      <c r="D1806" s="67">
        <v>30.436</v>
      </c>
      <c r="E1806" s="112">
        <f>I1806*'IM CALIBRATION'!$Q$17</f>
        <v>10659.895534859827</v>
      </c>
      <c r="F1806" s="111">
        <f>(H1806*'IM CALIBRATION'!$Q$32+'IM CALIBRATION'!$Q$33)*ABS(B1806)*(1/'CCS figures 3b table 1 9a'!C1806+1/'IM CALIBRATION'!$D$5)^0.5</f>
        <v>10954.886101696211</v>
      </c>
      <c r="G1806" t="s">
        <v>33</v>
      </c>
      <c r="H1806" s="56">
        <f>D1806-0.001*'IM CALIBRATION'!$D$4*A1806^0.5</f>
        <v>30.28082394482395</v>
      </c>
      <c r="I1806" s="56">
        <f>H1806^'IM CALIBRATION'!$Q$15*ABS(B1806)*(1/'CCS figures 3b table 1 9a'!C1806+1/'IM CALIBRATION'!$D$5)^0.5</f>
        <v>18.863165963406306</v>
      </c>
    </row>
    <row r="1807" spans="1:9">
      <c r="A1807" s="113">
        <v>9769</v>
      </c>
      <c r="B1807" s="67">
        <v>28</v>
      </c>
      <c r="C1807" s="67">
        <v>276000</v>
      </c>
      <c r="D1807" s="67">
        <v>30.617999999999999</v>
      </c>
      <c r="E1807" s="112">
        <f>I1807*'IM CALIBRATION'!$Q$17</f>
        <v>10683.728896918194</v>
      </c>
      <c r="F1807" s="111">
        <f>(H1807*'IM CALIBRATION'!$Q$32+'IM CALIBRATION'!$Q$33)*ABS(B1807)*(1/'CCS figures 3b table 1 9a'!C1807+1/'IM CALIBRATION'!$D$5)^0.5</f>
        <v>10987.778886796319</v>
      </c>
      <c r="G1807" t="s">
        <v>33</v>
      </c>
      <c r="H1807" s="56">
        <f>D1807-0.001*'IM CALIBRATION'!$D$4*A1807^0.5</f>
        <v>30.462823944823949</v>
      </c>
      <c r="I1807" s="56">
        <f>H1807^'IM CALIBRATION'!$Q$15*ABS(B1807)*(1/'CCS figures 3b table 1 9a'!C1807+1/'IM CALIBRATION'!$D$5)^0.5</f>
        <v>18.905340172572124</v>
      </c>
    </row>
    <row r="1808" spans="1:9">
      <c r="A1808" s="113">
        <v>9769</v>
      </c>
      <c r="B1808" s="67">
        <v>28</v>
      </c>
      <c r="C1808" s="67">
        <v>276000</v>
      </c>
      <c r="D1808" s="67">
        <v>30.8</v>
      </c>
      <c r="E1808" s="112">
        <f>I1808*'IM CALIBRATION'!$Q$17</f>
        <v>10707.473101066487</v>
      </c>
      <c r="F1808" s="111">
        <f>(H1808*'IM CALIBRATION'!$Q$32+'IM CALIBRATION'!$Q$33)*ABS(B1808)*(1/'CCS figures 3b table 1 9a'!C1808+1/'IM CALIBRATION'!$D$5)^0.5</f>
        <v>11020.671671896433</v>
      </c>
      <c r="G1808" t="s">
        <v>33</v>
      </c>
      <c r="H1808" s="56">
        <f>D1808-0.001*'IM CALIBRATION'!$D$4*A1808^0.5</f>
        <v>30.644823944823951</v>
      </c>
      <c r="I1808" s="56">
        <f>H1808^'IM CALIBRATION'!$Q$15*ABS(B1808)*(1/'CCS figures 3b table 1 9a'!C1808+1/'IM CALIBRATION'!$D$5)^0.5</f>
        <v>18.9473566127946</v>
      </c>
    </row>
    <row r="1809" spans="1:9">
      <c r="A1809" s="113">
        <v>9769</v>
      </c>
      <c r="B1809" s="67">
        <v>28</v>
      </c>
      <c r="C1809" s="67">
        <v>276000</v>
      </c>
      <c r="D1809" s="67">
        <v>30.983000000000001</v>
      </c>
      <c r="E1809" s="112">
        <f>I1809*'IM CALIBRATION'!$Q$17</f>
        <v>10731.258742557249</v>
      </c>
      <c r="F1809" s="111">
        <f>(H1809*'IM CALIBRATION'!$Q$32+'IM CALIBRATION'!$Q$33)*ABS(B1809)*(1/'CCS figures 3b table 1 9a'!C1809+1/'IM CALIBRATION'!$D$5)^0.5</f>
        <v>11053.745186585002</v>
      </c>
      <c r="G1809" t="s">
        <v>33</v>
      </c>
      <c r="H1809" s="56">
        <f>D1809-0.001*'IM CALIBRATION'!$D$4*A1809^0.5</f>
        <v>30.827823944823951</v>
      </c>
      <c r="I1809" s="56">
        <f>H1809^'IM CALIBRATION'!$Q$15*ABS(B1809)*(1/'CCS figures 3b table 1 9a'!C1809+1/'IM CALIBRATION'!$D$5)^0.5</f>
        <v>18.989446378263601</v>
      </c>
    </row>
    <row r="1810" spans="1:9">
      <c r="A1810" s="113">
        <v>9769</v>
      </c>
      <c r="B1810" s="67">
        <v>28</v>
      </c>
      <c r="C1810" s="67">
        <v>276000</v>
      </c>
      <c r="D1810" s="67">
        <v>31.164999999999999</v>
      </c>
      <c r="E1810" s="112">
        <f>I1810*'IM CALIBRATION'!$Q$17</f>
        <v>10754.826719637749</v>
      </c>
      <c r="F1810" s="111">
        <f>(H1810*'IM CALIBRATION'!$Q$32+'IM CALIBRATION'!$Q$33)*ABS(B1810)*(1/'CCS figures 3b table 1 9a'!C1810+1/'IM CALIBRATION'!$D$5)^0.5</f>
        <v>11086.637971685113</v>
      </c>
      <c r="G1810" t="s">
        <v>33</v>
      </c>
      <c r="H1810" s="56">
        <f>D1810-0.001*'IM CALIBRATION'!$D$4*A1810^0.5</f>
        <v>31.00982394482395</v>
      </c>
      <c r="I1810" s="56">
        <f>H1810^'IM CALIBRATION'!$Q$15*ABS(B1810)*(1/'CCS figures 3b table 1 9a'!C1810+1/'IM CALIBRATION'!$D$5)^0.5</f>
        <v>19.031150976740896</v>
      </c>
    </row>
    <row r="1811" spans="1:9">
      <c r="A1811" s="113">
        <v>9769</v>
      </c>
      <c r="B1811" s="67">
        <v>28</v>
      </c>
      <c r="C1811" s="67">
        <v>276000</v>
      </c>
      <c r="D1811" s="67">
        <v>31.347000000000001</v>
      </c>
      <c r="E1811" s="112">
        <f>I1811*'IM CALIBRATION'!$Q$17</f>
        <v>10778.308083940932</v>
      </c>
      <c r="F1811" s="111">
        <f>(H1811*'IM CALIBRATION'!$Q$32+'IM CALIBRATION'!$Q$33)*ABS(B1811)*(1/'CCS figures 3b table 1 9a'!C1811+1/'IM CALIBRATION'!$D$5)^0.5</f>
        <v>11119.530756785223</v>
      </c>
      <c r="G1811" t="s">
        <v>33</v>
      </c>
      <c r="H1811" s="56">
        <f>D1811-0.001*'IM CALIBRATION'!$D$4*A1811^0.5</f>
        <v>31.191823944823952</v>
      </c>
      <c r="I1811" s="56">
        <f>H1811^'IM CALIBRATION'!$Q$15*ABS(B1811)*(1/'CCS figures 3b table 1 9a'!C1811+1/'IM CALIBRATION'!$D$5)^0.5</f>
        <v>19.072702310002057</v>
      </c>
    </row>
    <row r="1812" spans="1:9">
      <c r="A1812" s="113">
        <v>9769</v>
      </c>
      <c r="B1812" s="67">
        <v>28</v>
      </c>
      <c r="C1812" s="67">
        <v>276000</v>
      </c>
      <c r="D1812" s="67">
        <v>31.529</v>
      </c>
      <c r="E1812" s="112">
        <f>I1812*'IM CALIBRATION'!$Q$17</f>
        <v>10801.703656373384</v>
      </c>
      <c r="F1812" s="111">
        <f>(H1812*'IM CALIBRATION'!$Q$32+'IM CALIBRATION'!$Q$33)*ABS(B1812)*(1/'CCS figures 3b table 1 9a'!C1812+1/'IM CALIBRATION'!$D$5)^0.5</f>
        <v>11152.423541885331</v>
      </c>
      <c r="G1812" t="s">
        <v>33</v>
      </c>
      <c r="H1812" s="56">
        <f>D1812-0.001*'IM CALIBRATION'!$D$4*A1812^0.5</f>
        <v>31.37382394482395</v>
      </c>
      <c r="I1812" s="56">
        <f>H1812^'IM CALIBRATION'!$Q$15*ABS(B1812)*(1/'CCS figures 3b table 1 9a'!C1812+1/'IM CALIBRATION'!$D$5)^0.5</f>
        <v>19.114101830678322</v>
      </c>
    </row>
    <row r="1813" spans="1:9">
      <c r="A1813" s="113">
        <v>9769</v>
      </c>
      <c r="B1813" s="67">
        <v>28</v>
      </c>
      <c r="C1813" s="67">
        <v>276000</v>
      </c>
      <c r="D1813" s="67">
        <v>31.712</v>
      </c>
      <c r="E1813" s="112">
        <f>I1813*'IM CALIBRATION'!$Q$17</f>
        <v>10825.142092233948</v>
      </c>
      <c r="F1813" s="111">
        <f>(H1813*'IM CALIBRATION'!$Q$32+'IM CALIBRATION'!$Q$33)*ABS(B1813)*(1/'CCS figures 3b table 1 9a'!C1813+1/'IM CALIBRATION'!$D$5)^0.5</f>
        <v>11185.497056573906</v>
      </c>
      <c r="G1813" t="s">
        <v>33</v>
      </c>
      <c r="H1813" s="56">
        <f>D1813-0.001*'IM CALIBRATION'!$D$4*A1813^0.5</f>
        <v>31.55682394482395</v>
      </c>
      <c r="I1813" s="56">
        <f>H1813^'IM CALIBRATION'!$Q$15*ABS(B1813)*(1/'CCS figures 3b table 1 9a'!C1813+1/'IM CALIBRATION'!$D$5)^0.5</f>
        <v>19.155577200123982</v>
      </c>
    </row>
    <row r="1814" spans="1:9">
      <c r="A1814" s="113">
        <v>9769</v>
      </c>
      <c r="B1814" s="67">
        <v>28</v>
      </c>
      <c r="C1814" s="67">
        <v>276000</v>
      </c>
      <c r="D1814" s="67">
        <v>31.893999999999998</v>
      </c>
      <c r="E1814" s="112">
        <f>I1814*'IM CALIBRATION'!$Q$17</f>
        <v>10848.368033559469</v>
      </c>
      <c r="F1814" s="111">
        <f>(H1814*'IM CALIBRATION'!$Q$32+'IM CALIBRATION'!$Q$33)*ABS(B1814)*(1/'CCS figures 3b table 1 9a'!C1814+1/'IM CALIBRATION'!$D$5)^0.5</f>
        <v>11218.389841674014</v>
      </c>
      <c r="G1814" t="s">
        <v>33</v>
      </c>
      <c r="H1814" s="56">
        <f>D1814-0.001*'IM CALIBRATION'!$D$4*A1814^0.5</f>
        <v>31.738823944823949</v>
      </c>
      <c r="I1814" s="56">
        <f>H1814^'IM CALIBRATION'!$Q$15*ABS(B1814)*(1/'CCS figures 3b table 1 9a'!C1814+1/'IM CALIBRATION'!$D$5)^0.5</f>
        <v>19.196676550905323</v>
      </c>
    </row>
    <row r="1815" spans="1:9">
      <c r="A1815" s="113">
        <v>9769</v>
      </c>
      <c r="B1815" s="67">
        <v>28</v>
      </c>
      <c r="C1815" s="67">
        <v>276000</v>
      </c>
      <c r="D1815" s="67">
        <v>32.076000000000001</v>
      </c>
      <c r="E1815" s="112">
        <f>I1815*'IM CALIBRATION'!$Q$17</f>
        <v>10871.510576112936</v>
      </c>
      <c r="F1815" s="111">
        <f>(H1815*'IM CALIBRATION'!$Q$32+'IM CALIBRATION'!$Q$33)*ABS(B1815)*(1/'CCS figures 3b table 1 9a'!C1815+1/'IM CALIBRATION'!$D$5)^0.5</f>
        <v>11251.282626774124</v>
      </c>
      <c r="G1815" t="s">
        <v>33</v>
      </c>
      <c r="H1815" s="56">
        <f>D1815-0.001*'IM CALIBRATION'!$D$4*A1815^0.5</f>
        <v>31.920823944823951</v>
      </c>
      <c r="I1815" s="56">
        <f>H1815^'IM CALIBRATION'!$Q$15*ABS(B1815)*(1/'CCS figures 3b table 1 9a'!C1815+1/'IM CALIBRATION'!$D$5)^0.5</f>
        <v>19.237628323797814</v>
      </c>
    </row>
    <row r="1816" spans="1:9">
      <c r="A1816" s="113">
        <v>9769</v>
      </c>
      <c r="B1816" s="67">
        <v>28</v>
      </c>
      <c r="C1816" s="67">
        <v>276000</v>
      </c>
      <c r="D1816" s="67">
        <v>32.258000000000003</v>
      </c>
      <c r="E1816" s="112">
        <f>I1816*'IM CALIBRATION'!$Q$17</f>
        <v>10894.570492318824</v>
      </c>
      <c r="F1816" s="111">
        <f>(H1816*'IM CALIBRATION'!$Q$32+'IM CALIBRATION'!$Q$33)*ABS(B1816)*(1/'CCS figures 3b table 1 9a'!C1816+1/'IM CALIBRATION'!$D$5)^0.5</f>
        <v>11284.175411874236</v>
      </c>
      <c r="G1816" t="s">
        <v>33</v>
      </c>
      <c r="H1816" s="56">
        <f>D1816-0.001*'IM CALIBRATION'!$D$4*A1816^0.5</f>
        <v>32.102823944823953</v>
      </c>
      <c r="I1816" s="56">
        <f>H1816^'IM CALIBRATION'!$Q$15*ABS(B1816)*(1/'CCS figures 3b table 1 9a'!C1816+1/'IM CALIBRATION'!$D$5)^0.5</f>
        <v>19.278433885641402</v>
      </c>
    </row>
    <row r="1817" spans="1:9">
      <c r="A1817" s="113">
        <v>9769</v>
      </c>
      <c r="B1817" s="67">
        <v>28</v>
      </c>
      <c r="C1817" s="67">
        <v>276000</v>
      </c>
      <c r="D1817" s="67">
        <v>32.44</v>
      </c>
      <c r="E1817" s="112">
        <f>I1817*'IM CALIBRATION'!$Q$17</f>
        <v>10917.548543116649</v>
      </c>
      <c r="F1817" s="111">
        <f>(H1817*'IM CALIBRATION'!$Q$32+'IM CALIBRATION'!$Q$33)*ABS(B1817)*(1/'CCS figures 3b table 1 9a'!C1817+1/'IM CALIBRATION'!$D$5)^0.5</f>
        <v>11317.068196974342</v>
      </c>
      <c r="G1817" t="s">
        <v>33</v>
      </c>
      <c r="H1817" s="56">
        <f>D1817-0.001*'IM CALIBRATION'!$D$4*A1817^0.5</f>
        <v>32.284823944823948</v>
      </c>
      <c r="I1817" s="56">
        <f>H1817^'IM CALIBRATION'!$Q$15*ABS(B1817)*(1/'CCS figures 3b table 1 9a'!C1817+1/'IM CALIBRATION'!$D$5)^0.5</f>
        <v>19.319094582952882</v>
      </c>
    </row>
    <row r="1818" spans="1:9">
      <c r="A1818" s="113">
        <v>9769</v>
      </c>
      <c r="B1818" s="67">
        <v>28</v>
      </c>
      <c r="C1818" s="67">
        <v>276000</v>
      </c>
      <c r="D1818" s="67">
        <v>32.622999999999998</v>
      </c>
      <c r="E1818" s="112">
        <f>I1818*'IM CALIBRATION'!$Q$17</f>
        <v>10940.571062830204</v>
      </c>
      <c r="F1818" s="111">
        <f>(H1818*'IM CALIBRATION'!$Q$32+'IM CALIBRATION'!$Q$33)*ABS(B1818)*(1/'CCS figures 3b table 1 9a'!C1818+1/'IM CALIBRATION'!$D$5)^0.5</f>
        <v>11350.141711662915</v>
      </c>
      <c r="G1818" t="s">
        <v>33</v>
      </c>
      <c r="H1818" s="56">
        <f>D1818-0.001*'IM CALIBRATION'!$D$4*A1818^0.5</f>
        <v>32.467823944823948</v>
      </c>
      <c r="I1818" s="56">
        <f>H1818^'IM CALIBRATION'!$Q$15*ABS(B1818)*(1/'CCS figures 3b table 1 9a'!C1818+1/'IM CALIBRATION'!$D$5)^0.5</f>
        <v>19.359833970016517</v>
      </c>
    </row>
    <row r="1819" spans="1:9">
      <c r="A1819" s="113">
        <v>9769</v>
      </c>
      <c r="B1819" s="67">
        <v>28</v>
      </c>
      <c r="C1819" s="67">
        <v>276000</v>
      </c>
      <c r="D1819" s="67">
        <v>32.805</v>
      </c>
      <c r="E1819" s="112">
        <f>I1819*'IM CALIBRATION'!$Q$17</f>
        <v>10963.387181244889</v>
      </c>
      <c r="F1819" s="111">
        <f>(H1819*'IM CALIBRATION'!$Q$32+'IM CALIBRATION'!$Q$33)*ABS(B1819)*(1/'CCS figures 3b table 1 9a'!C1819+1/'IM CALIBRATION'!$D$5)^0.5</f>
        <v>11383.034496763026</v>
      </c>
      <c r="G1819" t="s">
        <v>33</v>
      </c>
      <c r="H1819" s="56">
        <f>D1819-0.001*'IM CALIBRATION'!$D$4*A1819^0.5</f>
        <v>32.64982394482395</v>
      </c>
      <c r="I1819" s="56">
        <f>H1819^'IM CALIBRATION'!$Q$15*ABS(B1819)*(1/'CCS figures 3b table 1 9a'!C1819+1/'IM CALIBRATION'!$D$5)^0.5</f>
        <v>19.400208120672076</v>
      </c>
    </row>
    <row r="1820" spans="1:9">
      <c r="A1820" s="113">
        <v>9769</v>
      </c>
      <c r="B1820" s="67">
        <v>28</v>
      </c>
      <c r="C1820" s="67">
        <v>276000</v>
      </c>
      <c r="D1820" s="67">
        <v>32.987000000000002</v>
      </c>
      <c r="E1820" s="112">
        <f>I1820*'IM CALIBRATION'!$Q$17</f>
        <v>10986.123654444242</v>
      </c>
      <c r="F1820" s="111">
        <f>(H1820*'IM CALIBRATION'!$Q$32+'IM CALIBRATION'!$Q$33)*ABS(B1820)*(1/'CCS figures 3b table 1 9a'!C1820+1/'IM CALIBRATION'!$D$5)^0.5</f>
        <v>11415.927281863136</v>
      </c>
      <c r="G1820" t="s">
        <v>33</v>
      </c>
      <c r="H1820" s="56">
        <f>D1820-0.001*'IM CALIBRATION'!$D$4*A1820^0.5</f>
        <v>32.831823944823952</v>
      </c>
      <c r="I1820" s="56">
        <f>H1820^'IM CALIBRATION'!$Q$15*ABS(B1820)*(1/'CCS figures 3b table 1 9a'!C1820+1/'IM CALIBRATION'!$D$5)^0.5</f>
        <v>19.440441335526707</v>
      </c>
    </row>
    <row r="1821" spans="1:9">
      <c r="A1821" s="113">
        <v>9769</v>
      </c>
      <c r="B1821" s="67">
        <v>28</v>
      </c>
      <c r="C1821" s="67">
        <v>276000</v>
      </c>
      <c r="D1821" s="67">
        <v>33.168999999999997</v>
      </c>
      <c r="E1821" s="112">
        <f>I1821*'IM CALIBRATION'!$Q$17</f>
        <v>11008.781199654923</v>
      </c>
      <c r="F1821" s="111">
        <f>(H1821*'IM CALIBRATION'!$Q$32+'IM CALIBRATION'!$Q$33)*ABS(B1821)*(1/'CCS figures 3b table 1 9a'!C1821+1/'IM CALIBRATION'!$D$5)^0.5</f>
        <v>11448.820066963246</v>
      </c>
      <c r="G1821" t="s">
        <v>33</v>
      </c>
      <c r="H1821" s="56">
        <f>D1821-0.001*'IM CALIBRATION'!$D$4*A1821^0.5</f>
        <v>33.013823944823947</v>
      </c>
      <c r="I1821" s="56">
        <f>H1821^'IM CALIBRATION'!$Q$15*ABS(B1821)*(1/'CCS figures 3b table 1 9a'!C1821+1/'IM CALIBRATION'!$D$5)^0.5</f>
        <v>19.480534883745335</v>
      </c>
    </row>
    <row r="1822" spans="1:9">
      <c r="A1822" s="113">
        <v>9769</v>
      </c>
      <c r="B1822" s="67">
        <v>28</v>
      </c>
      <c r="C1822" s="67">
        <v>276000</v>
      </c>
      <c r="D1822" s="67">
        <v>33.351999999999997</v>
      </c>
      <c r="E1822" s="112">
        <f>I1822*'IM CALIBRATION'!$Q$17</f>
        <v>11031.484371170518</v>
      </c>
      <c r="F1822" s="111">
        <f>(H1822*'IM CALIBRATION'!$Q$32+'IM CALIBRATION'!$Q$33)*ABS(B1822)*(1/'CCS figures 3b table 1 9a'!C1822+1/'IM CALIBRATION'!$D$5)^0.5</f>
        <v>11481.893581651817</v>
      </c>
      <c r="G1822" t="s">
        <v>33</v>
      </c>
      <c r="H1822" s="56">
        <f>D1822-0.001*'IM CALIBRATION'!$D$4*A1822^0.5</f>
        <v>33.196823944823947</v>
      </c>
      <c r="I1822" s="56">
        <f>H1822^'IM CALIBRATION'!$Q$15*ABS(B1822)*(1/'CCS figures 3b table 1 9a'!C1822+1/'IM CALIBRATION'!$D$5)^0.5</f>
        <v>19.520709169768484</v>
      </c>
    </row>
    <row r="1823" spans="1:9">
      <c r="A1823" s="113">
        <v>9769</v>
      </c>
      <c r="B1823" s="67">
        <v>28</v>
      </c>
      <c r="C1823" s="67">
        <v>276000</v>
      </c>
      <c r="D1823" s="67">
        <v>33.533999999999999</v>
      </c>
      <c r="E1823" s="112">
        <f>I1823*'IM CALIBRATION'!$Q$17</f>
        <v>11053.985746755376</v>
      </c>
      <c r="F1823" s="111">
        <f>(H1823*'IM CALIBRATION'!$Q$32+'IM CALIBRATION'!$Q$33)*ABS(B1823)*(1/'CCS figures 3b table 1 9a'!C1823+1/'IM CALIBRATION'!$D$5)^0.5</f>
        <v>11514.786366751927</v>
      </c>
      <c r="G1823" t="s">
        <v>33</v>
      </c>
      <c r="H1823" s="56">
        <f>D1823-0.001*'IM CALIBRATION'!$D$4*A1823^0.5</f>
        <v>33.378823944823949</v>
      </c>
      <c r="I1823" s="56">
        <f>H1823^'IM CALIBRATION'!$Q$15*ABS(B1823)*(1/'CCS figures 3b table 1 9a'!C1823+1/'IM CALIBRATION'!$D$5)^0.5</f>
        <v>19.560526368790192</v>
      </c>
    </row>
    <row r="1824" spans="1:9">
      <c r="A1824" s="113">
        <v>9769</v>
      </c>
      <c r="B1824" s="67">
        <v>28</v>
      </c>
      <c r="C1824" s="67">
        <v>276000</v>
      </c>
      <c r="D1824" s="67">
        <v>33.716000000000001</v>
      </c>
      <c r="E1824" s="112">
        <f>I1824*'IM CALIBRATION'!$Q$17</f>
        <v>11076.410288373128</v>
      </c>
      <c r="F1824" s="111">
        <f>(H1824*'IM CALIBRATION'!$Q$32+'IM CALIBRATION'!$Q$33)*ABS(B1824)*(1/'CCS figures 3b table 1 9a'!C1824+1/'IM CALIBRATION'!$D$5)^0.5</f>
        <v>11547.679151852037</v>
      </c>
      <c r="G1824" t="s">
        <v>33</v>
      </c>
      <c r="H1824" s="56">
        <f>D1824-0.001*'IM CALIBRATION'!$D$4*A1824^0.5</f>
        <v>33.560823944823952</v>
      </c>
      <c r="I1824" s="56">
        <f>H1824^'IM CALIBRATION'!$Q$15*ABS(B1824)*(1/'CCS figures 3b table 1 9a'!C1824+1/'IM CALIBRATION'!$D$5)^0.5</f>
        <v>19.600207606641511</v>
      </c>
    </row>
    <row r="1825" spans="1:9">
      <c r="A1825" s="113">
        <v>9769</v>
      </c>
      <c r="B1825" s="67">
        <v>28</v>
      </c>
      <c r="C1825" s="67">
        <v>276000</v>
      </c>
      <c r="D1825" s="67">
        <v>33.898000000000003</v>
      </c>
      <c r="E1825" s="112">
        <f>I1825*'IM CALIBRATION'!$Q$17</f>
        <v>11098.758672930131</v>
      </c>
      <c r="F1825" s="111">
        <f>(H1825*'IM CALIBRATION'!$Q$32+'IM CALIBRATION'!$Q$33)*ABS(B1825)*(1/'CCS figures 3b table 1 9a'!C1825+1/'IM CALIBRATION'!$D$5)^0.5</f>
        <v>11580.571936952147</v>
      </c>
      <c r="G1825" t="s">
        <v>33</v>
      </c>
      <c r="H1825" s="56">
        <f>D1825-0.001*'IM CALIBRATION'!$D$4*A1825^0.5</f>
        <v>33.742823944823954</v>
      </c>
      <c r="I1825" s="56">
        <f>H1825^'IM CALIBRATION'!$Q$15*ABS(B1825)*(1/'CCS figures 3b table 1 9a'!C1825+1/'IM CALIBRATION'!$D$5)^0.5</f>
        <v>19.639754081138769</v>
      </c>
    </row>
    <row r="1826" spans="1:9">
      <c r="A1826" s="113">
        <v>9769</v>
      </c>
      <c r="B1826" s="67">
        <v>28</v>
      </c>
      <c r="C1826" s="67">
        <v>276000</v>
      </c>
      <c r="D1826" s="67">
        <v>34.081000000000003</v>
      </c>
      <c r="E1826" s="112">
        <f>I1826*'IM CALIBRATION'!$Q$17</f>
        <v>11121.153738989717</v>
      </c>
      <c r="F1826" s="111">
        <f>(H1826*'IM CALIBRATION'!$Q$32+'IM CALIBRATION'!$Q$33)*ABS(B1826)*(1/'CCS figures 3b table 1 9a'!C1826+1/'IM CALIBRATION'!$D$5)^0.5</f>
        <v>11613.645451640719</v>
      </c>
      <c r="G1826" t="s">
        <v>33</v>
      </c>
      <c r="H1826" s="56">
        <f>D1826-0.001*'IM CALIBRATION'!$D$4*A1826^0.5</f>
        <v>33.925823944823954</v>
      </c>
      <c r="I1826" s="56">
        <f>H1826^'IM CALIBRATION'!$Q$15*ABS(B1826)*(1/'CCS figures 3b table 1 9a'!C1826+1/'IM CALIBRATION'!$D$5)^0.5</f>
        <v>19.679383160660414</v>
      </c>
    </row>
    <row r="1827" spans="1:9">
      <c r="A1827" s="113">
        <v>9769</v>
      </c>
      <c r="B1827" s="67">
        <v>28</v>
      </c>
      <c r="C1827" s="67">
        <v>276000</v>
      </c>
      <c r="D1827" s="67">
        <v>34.262999999999998</v>
      </c>
      <c r="E1827" s="112">
        <f>I1827*'IM CALIBRATION'!$Q$17</f>
        <v>11143.351392661491</v>
      </c>
      <c r="F1827" s="111">
        <f>(H1827*'IM CALIBRATION'!$Q$32+'IM CALIBRATION'!$Q$33)*ABS(B1827)*(1/'CCS figures 3b table 1 9a'!C1827+1/'IM CALIBRATION'!$D$5)^0.5</f>
        <v>11646.538236740827</v>
      </c>
      <c r="G1827" t="s">
        <v>33</v>
      </c>
      <c r="H1827" s="56">
        <f>D1827-0.001*'IM CALIBRATION'!$D$4*A1827^0.5</f>
        <v>34.107823944823949</v>
      </c>
      <c r="I1827" s="56">
        <f>H1827^'IM CALIBRATION'!$Q$15*ABS(B1827)*(1/'CCS figures 3b table 1 9a'!C1827+1/'IM CALIBRATION'!$D$5)^0.5</f>
        <v>19.718662910057546</v>
      </c>
    </row>
    <row r="1828" spans="1:9">
      <c r="A1828" s="113">
        <v>9769</v>
      </c>
      <c r="B1828" s="67">
        <v>28</v>
      </c>
      <c r="C1828" s="67">
        <v>276000</v>
      </c>
      <c r="D1828" s="67">
        <v>34.445</v>
      </c>
      <c r="E1828" s="112">
        <f>I1828*'IM CALIBRATION'!$Q$17</f>
        <v>11165.474866812245</v>
      </c>
      <c r="F1828" s="111">
        <f>(H1828*'IM CALIBRATION'!$Q$32+'IM CALIBRATION'!$Q$33)*ABS(B1828)*(1/'CCS figures 3b table 1 9a'!C1828+1/'IM CALIBRATION'!$D$5)^0.5</f>
        <v>11679.431021840937</v>
      </c>
      <c r="G1828" t="s">
        <v>33</v>
      </c>
      <c r="H1828" s="56">
        <f>D1828-0.001*'IM CALIBRATION'!$D$4*A1828^0.5</f>
        <v>34.289823944823951</v>
      </c>
      <c r="I1828" s="56">
        <f>H1828^'IM CALIBRATION'!$Q$15*ABS(B1828)*(1/'CCS figures 3b table 1 9a'!C1828+1/'IM CALIBRATION'!$D$5)^0.5</f>
        <v>19.757811395446364</v>
      </c>
    </row>
    <row r="1829" spans="1:9">
      <c r="A1829" s="113">
        <v>9769</v>
      </c>
      <c r="B1829" s="67">
        <v>28</v>
      </c>
      <c r="C1829" s="67">
        <v>276000</v>
      </c>
      <c r="D1829" s="67">
        <v>34.627000000000002</v>
      </c>
      <c r="E1829" s="112">
        <f>I1829*'IM CALIBRATION'!$Q$17</f>
        <v>11187.524801091722</v>
      </c>
      <c r="F1829" s="111">
        <f>(H1829*'IM CALIBRATION'!$Q$32+'IM CALIBRATION'!$Q$33)*ABS(B1829)*(1/'CCS figures 3b table 1 9a'!C1829+1/'IM CALIBRATION'!$D$5)^0.5</f>
        <v>11712.323806941047</v>
      </c>
      <c r="G1829" t="s">
        <v>33</v>
      </c>
      <c r="H1829" s="56">
        <f>D1829-0.001*'IM CALIBRATION'!$D$4*A1829^0.5</f>
        <v>34.471823944823953</v>
      </c>
      <c r="I1829" s="56">
        <f>H1829^'IM CALIBRATION'!$Q$15*ABS(B1829)*(1/'CCS figures 3b table 1 9a'!C1829+1/'IM CALIBRATION'!$D$5)^0.5</f>
        <v>19.796829748715947</v>
      </c>
    </row>
    <row r="1830" spans="1:9">
      <c r="A1830" s="113">
        <v>9769</v>
      </c>
      <c r="B1830" s="67">
        <v>28</v>
      </c>
      <c r="C1830" s="67">
        <v>276000</v>
      </c>
      <c r="D1830" s="67">
        <v>34.81</v>
      </c>
      <c r="E1830" s="112">
        <f>I1830*'IM CALIBRATION'!$Q$17</f>
        <v>11209.622378929669</v>
      </c>
      <c r="F1830" s="111">
        <f>(H1830*'IM CALIBRATION'!$Q$32+'IM CALIBRATION'!$Q$33)*ABS(B1830)*(1/'CCS figures 3b table 1 9a'!C1830+1/'IM CALIBRATION'!$D$5)^0.5</f>
        <v>11745.397321629618</v>
      </c>
      <c r="G1830" t="s">
        <v>33</v>
      </c>
      <c r="H1830" s="56">
        <f>D1830-0.001*'IM CALIBRATION'!$D$4*A1830^0.5</f>
        <v>34.654823944823953</v>
      </c>
      <c r="I1830" s="56">
        <f>H1830^'IM CALIBRATION'!$Q$15*ABS(B1830)*(1/'CCS figures 3b table 1 9a'!C1830+1/'IM CALIBRATION'!$D$5)^0.5</f>
        <v>19.8359324094112</v>
      </c>
    </row>
    <row r="1831" spans="1:9">
      <c r="A1831" s="113">
        <v>9769</v>
      </c>
      <c r="B1831" s="67">
        <v>28</v>
      </c>
      <c r="C1831" s="67">
        <v>276000</v>
      </c>
      <c r="D1831" s="67">
        <v>34.991999999999997</v>
      </c>
      <c r="E1831" s="112">
        <f>I1831*'IM CALIBRATION'!$Q$17</f>
        <v>11231.526721672826</v>
      </c>
      <c r="F1831" s="111">
        <f>(H1831*'IM CALIBRATION'!$Q$32+'IM CALIBRATION'!$Q$33)*ABS(B1831)*(1/'CCS figures 3b table 1 9a'!C1831+1/'IM CALIBRATION'!$D$5)^0.5</f>
        <v>11778.290106729728</v>
      </c>
      <c r="G1831" t="s">
        <v>33</v>
      </c>
      <c r="H1831" s="56">
        <f>D1831-0.001*'IM CALIBRATION'!$D$4*A1831^0.5</f>
        <v>34.836823944823948</v>
      </c>
      <c r="I1831" s="56">
        <f>H1831^'IM CALIBRATION'!$Q$15*ABS(B1831)*(1/'CCS figures 3b table 1 9a'!C1831+1/'IM CALIBRATION'!$D$5)^0.5</f>
        <v>19.874693131890357</v>
      </c>
    </row>
    <row r="1832" spans="1:9">
      <c r="A1832" s="113">
        <v>9769</v>
      </c>
      <c r="B1832" s="67">
        <v>28</v>
      </c>
      <c r="C1832" s="67">
        <v>276000</v>
      </c>
      <c r="D1832" s="67">
        <v>35.173999999999999</v>
      </c>
      <c r="E1832" s="112">
        <f>I1832*'IM CALIBRATION'!$Q$17</f>
        <v>11253.359394362418</v>
      </c>
      <c r="F1832" s="111">
        <f>(H1832*'IM CALIBRATION'!$Q$32+'IM CALIBRATION'!$Q$33)*ABS(B1832)*(1/'CCS figures 3b table 1 9a'!C1832+1/'IM CALIBRATION'!$D$5)^0.5</f>
        <v>11811.182891829838</v>
      </c>
      <c r="G1832" t="s">
        <v>33</v>
      </c>
      <c r="H1832" s="56">
        <f>D1832-0.001*'IM CALIBRATION'!$D$4*A1832^0.5</f>
        <v>35.01882394482395</v>
      </c>
      <c r="I1832" s="56">
        <f>H1832^'IM CALIBRATION'!$Q$15*ABS(B1832)*(1/'CCS figures 3b table 1 9a'!C1832+1/'IM CALIBRATION'!$D$5)^0.5</f>
        <v>19.913327030977054</v>
      </c>
    </row>
    <row r="1833" spans="1:9">
      <c r="A1833" s="113">
        <v>9769</v>
      </c>
      <c r="B1833" s="67">
        <v>28</v>
      </c>
      <c r="C1833" s="67">
        <v>276000</v>
      </c>
      <c r="D1833" s="67">
        <v>35.356000000000002</v>
      </c>
      <c r="E1833" s="112">
        <f>I1833*'IM CALIBRATION'!$Q$17</f>
        <v>11275.121002164437</v>
      </c>
      <c r="F1833" s="111">
        <f>(H1833*'IM CALIBRATION'!$Q$32+'IM CALIBRATION'!$Q$33)*ABS(B1833)*(1/'CCS figures 3b table 1 9a'!C1833+1/'IM CALIBRATION'!$D$5)^0.5</f>
        <v>11844.07567692995</v>
      </c>
      <c r="G1833" t="s">
        <v>33</v>
      </c>
      <c r="H1833" s="56">
        <f>D1833-0.001*'IM CALIBRATION'!$D$4*A1833^0.5</f>
        <v>35.200823944823952</v>
      </c>
      <c r="I1833" s="56">
        <f>H1833^'IM CALIBRATION'!$Q$15*ABS(B1833)*(1/'CCS figures 3b table 1 9a'!C1833+1/'IM CALIBRATION'!$D$5)^0.5</f>
        <v>19.95183517753981</v>
      </c>
    </row>
    <row r="1834" spans="1:9">
      <c r="A1834" s="113">
        <v>9769</v>
      </c>
      <c r="B1834" s="67">
        <v>28</v>
      </c>
      <c r="C1834" s="67">
        <v>276000</v>
      </c>
      <c r="D1834" s="67">
        <v>35.539000000000001</v>
      </c>
      <c r="E1834" s="112">
        <f>I1834*'IM CALIBRATION'!$Q$17</f>
        <v>11296.931130558914</v>
      </c>
      <c r="F1834" s="111">
        <f>(H1834*'IM CALIBRATION'!$Q$32+'IM CALIBRATION'!$Q$33)*ABS(B1834)*(1/'CCS figures 3b table 1 9a'!C1834+1/'IM CALIBRATION'!$D$5)^0.5</f>
        <v>11877.149191618522</v>
      </c>
      <c r="G1834" t="s">
        <v>33</v>
      </c>
      <c r="H1834" s="56">
        <f>D1834-0.001*'IM CALIBRATION'!$D$4*A1834^0.5</f>
        <v>35.383823944823952</v>
      </c>
      <c r="I1834" s="56">
        <f>H1834^'IM CALIBRATION'!$Q$15*ABS(B1834)*(1/'CCS figures 3b table 1 9a'!C1834+1/'IM CALIBRATION'!$D$5)^0.5</f>
        <v>19.990429183479439</v>
      </c>
    </row>
    <row r="1835" spans="1:9">
      <c r="A1835" s="113">
        <v>9769</v>
      </c>
      <c r="B1835" s="67">
        <v>28</v>
      </c>
      <c r="C1835" s="67">
        <v>276000</v>
      </c>
      <c r="D1835" s="67">
        <v>35.720999999999997</v>
      </c>
      <c r="E1835" s="112">
        <f>I1835*'IM CALIBRATION'!$Q$17</f>
        <v>11318.552009068439</v>
      </c>
      <c r="F1835" s="111">
        <f>(H1835*'IM CALIBRATION'!$Q$32+'IM CALIBRATION'!$Q$33)*ABS(B1835)*(1/'CCS figures 3b table 1 9a'!C1835+1/'IM CALIBRATION'!$D$5)^0.5</f>
        <v>11910.041976718629</v>
      </c>
      <c r="G1835" t="s">
        <v>33</v>
      </c>
      <c r="H1835" s="56">
        <f>D1835-0.001*'IM CALIBRATION'!$D$4*A1835^0.5</f>
        <v>35.565823944823947</v>
      </c>
      <c r="I1835" s="56">
        <f>H1835^'IM CALIBRATION'!$Q$15*ABS(B1835)*(1/'CCS figures 3b table 1 9a'!C1835+1/'IM CALIBRATION'!$D$5)^0.5</f>
        <v>20.028688303211531</v>
      </c>
    </row>
    <row r="1836" spans="1:9">
      <c r="A1836" s="113">
        <v>9769</v>
      </c>
      <c r="B1836" s="67">
        <v>28</v>
      </c>
      <c r="C1836" s="67">
        <v>276000</v>
      </c>
      <c r="D1836" s="67">
        <v>35.902999999999999</v>
      </c>
      <c r="E1836" s="112">
        <f>I1836*'IM CALIBRATION'!$Q$17</f>
        <v>11340.103592722608</v>
      </c>
      <c r="F1836" s="111">
        <f>(H1836*'IM CALIBRATION'!$Q$32+'IM CALIBRATION'!$Q$33)*ABS(B1836)*(1/'CCS figures 3b table 1 9a'!C1836+1/'IM CALIBRATION'!$D$5)^0.5</f>
        <v>11942.93476181874</v>
      </c>
      <c r="G1836" t="s">
        <v>33</v>
      </c>
      <c r="H1836" s="56">
        <f>D1836-0.001*'IM CALIBRATION'!$D$4*A1836^0.5</f>
        <v>35.747823944823949</v>
      </c>
      <c r="I1836" s="56">
        <f>H1836^'IM CALIBRATION'!$Q$15*ABS(B1836)*(1/'CCS figures 3b table 1 9a'!C1836+1/'IM CALIBRATION'!$D$5)^0.5</f>
        <v>20.066824802571531</v>
      </c>
    </row>
    <row r="1837" spans="1:9">
      <c r="A1837" s="113">
        <v>9769</v>
      </c>
      <c r="B1837" s="67">
        <v>28</v>
      </c>
      <c r="C1837" s="67">
        <v>276000</v>
      </c>
      <c r="D1837" s="67">
        <v>36.085000000000001</v>
      </c>
      <c r="E1837" s="112">
        <f>I1837*'IM CALIBRATION'!$Q$17</f>
        <v>11361.586454718539</v>
      </c>
      <c r="F1837" s="111">
        <f>(H1837*'IM CALIBRATION'!$Q$32+'IM CALIBRATION'!$Q$33)*ABS(B1837)*(1/'CCS figures 3b table 1 9a'!C1837+1/'IM CALIBRATION'!$D$5)^0.5</f>
        <v>11975.82754691885</v>
      </c>
      <c r="G1837" t="s">
        <v>33</v>
      </c>
      <c r="H1837" s="56">
        <f>D1837-0.001*'IM CALIBRATION'!$D$4*A1837^0.5</f>
        <v>35.929823944823951</v>
      </c>
      <c r="I1837" s="56">
        <f>H1837^'IM CALIBRATION'!$Q$15*ABS(B1837)*(1/'CCS figures 3b table 1 9a'!C1837+1/'IM CALIBRATION'!$D$5)^0.5</f>
        <v>20.104839695857589</v>
      </c>
    </row>
    <row r="1838" spans="1:9">
      <c r="A1838" s="113">
        <v>9769</v>
      </c>
      <c r="B1838" s="67">
        <v>28</v>
      </c>
      <c r="C1838" s="67">
        <v>276000</v>
      </c>
      <c r="D1838" s="67">
        <v>36.268000000000001</v>
      </c>
      <c r="E1838" s="112">
        <f>I1838*'IM CALIBRATION'!$Q$17</f>
        <v>11383.118636619558</v>
      </c>
      <c r="F1838" s="111">
        <f>(H1838*'IM CALIBRATION'!$Q$32+'IM CALIBRATION'!$Q$33)*ABS(B1838)*(1/'CCS figures 3b table 1 9a'!C1838+1/'IM CALIBRATION'!$D$5)^0.5</f>
        <v>12008.901061607423</v>
      </c>
      <c r="G1838" t="s">
        <v>33</v>
      </c>
      <c r="H1838" s="56">
        <f>D1838-0.001*'IM CALIBRATION'!$D$4*A1838^0.5</f>
        <v>36.112823944823951</v>
      </c>
      <c r="I1838" s="56">
        <f>H1838^'IM CALIBRATION'!$Q$15*ABS(B1838)*(1/'CCS figures 3b table 1 9a'!C1838+1/'IM CALIBRATION'!$D$5)^0.5</f>
        <v>20.142941862940269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FFAA9-98FC-4F47-832D-3109C152E0F7}">
  <dimension ref="A1:M8"/>
  <sheetViews>
    <sheetView workbookViewId="0">
      <selection activeCell="Q25" sqref="Q25"/>
    </sheetView>
  </sheetViews>
  <sheetFormatPr defaultRowHeight="14.45"/>
  <cols>
    <col min="2" max="2" width="9.42578125" bestFit="1" customWidth="1"/>
  </cols>
  <sheetData>
    <row r="1" spans="1:13">
      <c r="A1" s="43" t="s">
        <v>128</v>
      </c>
    </row>
    <row r="2" spans="1:13">
      <c r="A2" s="43"/>
    </row>
    <row r="3" spans="1:13">
      <c r="A3" t="s">
        <v>105</v>
      </c>
      <c r="B3" t="s">
        <v>129</v>
      </c>
      <c r="C3" t="s">
        <v>3</v>
      </c>
      <c r="D3" t="s">
        <v>130</v>
      </c>
      <c r="F3" t="s">
        <v>123</v>
      </c>
      <c r="G3" t="s">
        <v>131</v>
      </c>
      <c r="H3" t="s">
        <v>3</v>
      </c>
      <c r="I3" t="s">
        <v>130</v>
      </c>
      <c r="K3" t="s">
        <v>130</v>
      </c>
      <c r="L3" t="s">
        <v>129</v>
      </c>
      <c r="M3" t="s">
        <v>131</v>
      </c>
    </row>
    <row r="4" spans="1:13">
      <c r="A4" t="s">
        <v>6</v>
      </c>
      <c r="B4" s="42">
        <v>1509.6849467342397</v>
      </c>
      <c r="C4" t="s">
        <v>8</v>
      </c>
      <c r="D4">
        <v>15</v>
      </c>
      <c r="F4" t="s">
        <v>6</v>
      </c>
      <c r="G4" s="42">
        <v>1569.511247020775</v>
      </c>
      <c r="H4" t="s">
        <v>8</v>
      </c>
      <c r="I4">
        <v>15</v>
      </c>
      <c r="K4">
        <v>15</v>
      </c>
      <c r="L4" s="42">
        <v>1509.6849467342397</v>
      </c>
      <c r="M4" s="42">
        <v>1569.511247020775</v>
      </c>
    </row>
    <row r="5" spans="1:13">
      <c r="A5" t="s">
        <v>10</v>
      </c>
      <c r="B5" s="42">
        <v>2337.6810696730918</v>
      </c>
      <c r="C5" t="s">
        <v>12</v>
      </c>
      <c r="D5">
        <v>30</v>
      </c>
      <c r="F5" t="s">
        <v>10</v>
      </c>
      <c r="G5" s="42">
        <v>2352.2281623744443</v>
      </c>
      <c r="H5" t="s">
        <v>12</v>
      </c>
      <c r="I5">
        <v>30</v>
      </c>
      <c r="K5">
        <v>30</v>
      </c>
      <c r="L5" s="42">
        <v>2337.6810696730918</v>
      </c>
      <c r="M5" s="42">
        <v>2352.2281623744443</v>
      </c>
    </row>
    <row r="6" spans="1:13">
      <c r="A6" t="s">
        <v>46</v>
      </c>
      <c r="B6" s="42">
        <v>2976.7505858379732</v>
      </c>
      <c r="C6" t="s">
        <v>16</v>
      </c>
      <c r="D6">
        <v>45</v>
      </c>
      <c r="F6" t="s">
        <v>46</v>
      </c>
      <c r="G6" s="42">
        <v>3009.7901157886463</v>
      </c>
      <c r="H6" t="s">
        <v>16</v>
      </c>
      <c r="I6">
        <v>45</v>
      </c>
      <c r="K6">
        <v>45</v>
      </c>
      <c r="L6" s="42">
        <v>2976.7505858379732</v>
      </c>
      <c r="M6" s="42">
        <v>3009.7901157886463</v>
      </c>
    </row>
    <row r="7" spans="1:13">
      <c r="A7" t="s">
        <v>111</v>
      </c>
      <c r="B7" s="42">
        <v>3594.5217215804869</v>
      </c>
      <c r="C7" t="s">
        <v>18</v>
      </c>
      <c r="D7">
        <v>60</v>
      </c>
      <c r="F7" t="s">
        <v>111</v>
      </c>
      <c r="G7" s="42">
        <v>3669.3150237209943</v>
      </c>
      <c r="H7" t="s">
        <v>18</v>
      </c>
      <c r="I7">
        <v>60</v>
      </c>
      <c r="K7">
        <v>60</v>
      </c>
      <c r="L7" s="42">
        <v>3594.5217215804869</v>
      </c>
      <c r="M7" s="42">
        <v>3669.3150237209943</v>
      </c>
    </row>
    <row r="8" spans="1:13">
      <c r="A8" t="s">
        <v>19</v>
      </c>
      <c r="B8" s="42">
        <v>4668.1833154477135</v>
      </c>
      <c r="C8" t="s">
        <v>22</v>
      </c>
      <c r="D8">
        <v>90</v>
      </c>
      <c r="F8" t="s">
        <v>19</v>
      </c>
      <c r="G8" s="42">
        <v>4773.219003379535</v>
      </c>
      <c r="H8" t="s">
        <v>22</v>
      </c>
      <c r="I8">
        <v>90</v>
      </c>
      <c r="K8">
        <v>90</v>
      </c>
      <c r="L8" s="42">
        <v>4668.1833154477135</v>
      </c>
      <c r="M8" s="42">
        <v>4773.219003379535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8E3F0-FEA0-414B-B757-33EAE8CFC736}">
  <dimension ref="A1:O56"/>
  <sheetViews>
    <sheetView zoomScale="115" zoomScaleNormal="115" workbookViewId="0">
      <selection activeCell="R16" sqref="R16"/>
    </sheetView>
  </sheetViews>
  <sheetFormatPr defaultRowHeight="14.45"/>
  <cols>
    <col min="2" max="2" width="10.42578125" customWidth="1"/>
  </cols>
  <sheetData>
    <row r="1" spans="1:15">
      <c r="A1" s="43" t="s">
        <v>132</v>
      </c>
    </row>
    <row r="2" spans="1:15">
      <c r="A2" t="s">
        <v>49</v>
      </c>
      <c r="B2" s="2" t="s">
        <v>133</v>
      </c>
      <c r="F2" t="s">
        <v>28</v>
      </c>
      <c r="G2" s="2" t="s">
        <v>134</v>
      </c>
      <c r="K2" t="s">
        <v>33</v>
      </c>
      <c r="L2" s="2" t="s">
        <v>135</v>
      </c>
    </row>
    <row r="3" spans="1:15" ht="15" thickBot="1">
      <c r="A3" t="s">
        <v>3</v>
      </c>
      <c r="B3" t="s">
        <v>136</v>
      </c>
      <c r="C3" t="s">
        <v>137</v>
      </c>
      <c r="D3" t="s">
        <v>138</v>
      </c>
      <c r="E3" t="s">
        <v>139</v>
      </c>
      <c r="F3" t="s">
        <v>3</v>
      </c>
      <c r="G3" t="s">
        <v>136</v>
      </c>
      <c r="H3" t="s">
        <v>137</v>
      </c>
      <c r="I3" t="s">
        <v>140</v>
      </c>
      <c r="J3" t="s">
        <v>139</v>
      </c>
      <c r="K3" t="s">
        <v>3</v>
      </c>
      <c r="L3" t="s">
        <v>136</v>
      </c>
      <c r="M3" t="s">
        <v>137</v>
      </c>
      <c r="N3" t="s">
        <v>141</v>
      </c>
      <c r="O3" t="s">
        <v>139</v>
      </c>
    </row>
    <row r="4" spans="1:15" ht="15" thickBot="1">
      <c r="A4" s="3">
        <v>18</v>
      </c>
      <c r="B4" s="4">
        <v>20</v>
      </c>
      <c r="C4" s="10">
        <v>5002.2102259951844</v>
      </c>
      <c r="D4" s="130">
        <f>(C6+C10+C14+C19+C24+C29+C34+C39+C44+C49+C54)/11</f>
        <v>4740.9484657969961</v>
      </c>
      <c r="E4">
        <f>STDEV(C6,C10,C14,C19,C24,C34,C39,C49,C54,C44)</f>
        <v>39.661953663575211</v>
      </c>
      <c r="F4" s="3">
        <v>25</v>
      </c>
      <c r="G4" s="4">
        <v>20</v>
      </c>
      <c r="H4" s="10">
        <v>7795.7841853057153</v>
      </c>
      <c r="I4" s="129">
        <f>(H5+H9+H13+H17+H21+H25+H29+H33+H37+H41+H45)/11</f>
        <v>7545.5005536416575</v>
      </c>
      <c r="J4">
        <f>STDEV(H5,H9,H13,H17,H21,H25,H29,H33,H37,H41,H45)</f>
        <v>35.373206841794115</v>
      </c>
      <c r="K4" s="3">
        <v>29</v>
      </c>
      <c r="L4" s="4">
        <v>20</v>
      </c>
      <c r="M4" s="10"/>
      <c r="N4" s="128">
        <f>(M7+M9+M11+M13+M15+M17+M19+M21+M23)/9</f>
        <v>9578.5754254844651</v>
      </c>
      <c r="O4">
        <f>STDEV(M7,M9,M11,M13,M15,M17,M19,M21,M23)</f>
        <v>40.780225938751236</v>
      </c>
    </row>
    <row r="5" spans="1:15" ht="15" thickBot="1">
      <c r="A5" s="5">
        <v>17</v>
      </c>
      <c r="B5">
        <v>20</v>
      </c>
      <c r="C5" s="6">
        <v>4796.9459483309438</v>
      </c>
      <c r="F5" s="5">
        <v>24</v>
      </c>
      <c r="G5">
        <v>20</v>
      </c>
      <c r="H5" s="125">
        <v>7540.460342408157</v>
      </c>
      <c r="K5" s="5">
        <v>28</v>
      </c>
      <c r="L5">
        <v>20</v>
      </c>
      <c r="M5" s="6"/>
    </row>
    <row r="6" spans="1:15">
      <c r="A6" s="5">
        <v>16</v>
      </c>
      <c r="B6">
        <v>20</v>
      </c>
      <c r="C6" s="124">
        <v>4668.1833154477135</v>
      </c>
      <c r="F6" s="5">
        <v>23</v>
      </c>
      <c r="G6">
        <v>20</v>
      </c>
      <c r="H6" s="6">
        <v>7385.7117029034607</v>
      </c>
      <c r="K6" s="3">
        <v>29</v>
      </c>
      <c r="L6" s="4">
        <v>100</v>
      </c>
      <c r="M6" s="10">
        <v>9599.6757246697889</v>
      </c>
    </row>
    <row r="7" spans="1:15" ht="15" thickBot="1">
      <c r="A7" s="7">
        <v>15</v>
      </c>
      <c r="B7" s="8">
        <v>20</v>
      </c>
      <c r="C7" s="9">
        <v>4569.3290212344418</v>
      </c>
      <c r="F7" s="7">
        <v>22</v>
      </c>
      <c r="G7" s="8">
        <v>20</v>
      </c>
      <c r="H7" s="9">
        <v>7113.8673323620178</v>
      </c>
      <c r="K7" s="5">
        <v>28</v>
      </c>
      <c r="L7">
        <v>100</v>
      </c>
      <c r="M7" s="127">
        <v>9505.1556537982906</v>
      </c>
    </row>
    <row r="8" spans="1:15">
      <c r="A8" s="3">
        <v>18</v>
      </c>
      <c r="B8" s="4">
        <v>100</v>
      </c>
      <c r="C8" s="10">
        <v>5053.9225172428105</v>
      </c>
      <c r="F8" s="3">
        <v>25</v>
      </c>
      <c r="G8" s="4">
        <v>100</v>
      </c>
      <c r="H8" s="10">
        <v>7581.7043228385182</v>
      </c>
      <c r="K8" s="3">
        <v>29</v>
      </c>
      <c r="L8" s="4">
        <v>200</v>
      </c>
      <c r="M8" s="10">
        <v>9630.8852056716678</v>
      </c>
    </row>
    <row r="9" spans="1:15" ht="15" thickBot="1">
      <c r="A9" s="5">
        <v>17</v>
      </c>
      <c r="B9">
        <v>100</v>
      </c>
      <c r="C9" s="6">
        <v>4820.8536364085103</v>
      </c>
      <c r="F9" s="5">
        <v>24</v>
      </c>
      <c r="G9">
        <v>100</v>
      </c>
      <c r="H9" s="125">
        <v>7483.5394602804627</v>
      </c>
      <c r="K9" s="5">
        <v>28</v>
      </c>
      <c r="L9">
        <v>200</v>
      </c>
      <c r="M9" s="127">
        <v>9534.0428389453609</v>
      </c>
    </row>
    <row r="10" spans="1:15">
      <c r="A10" s="5">
        <v>16</v>
      </c>
      <c r="B10">
        <v>100</v>
      </c>
      <c r="C10" s="124">
        <v>4710.6942481627721</v>
      </c>
      <c r="F10" s="5">
        <v>23</v>
      </c>
      <c r="G10">
        <v>100</v>
      </c>
      <c r="H10" s="6">
        <v>7385.7117029034607</v>
      </c>
      <c r="K10" s="3">
        <v>29</v>
      </c>
      <c r="L10" s="4">
        <v>300</v>
      </c>
      <c r="M10" s="10">
        <v>9692.967771985961</v>
      </c>
    </row>
    <row r="11" spans="1:15" ht="15" thickBot="1">
      <c r="A11" s="7">
        <v>15</v>
      </c>
      <c r="B11" s="8">
        <v>100</v>
      </c>
      <c r="C11" s="9">
        <v>4587.8881543729958</v>
      </c>
      <c r="F11" s="5">
        <v>22</v>
      </c>
      <c r="G11">
        <v>100</v>
      </c>
      <c r="H11" s="6">
        <v>7283.5957717788106</v>
      </c>
      <c r="K11" s="5">
        <v>28</v>
      </c>
      <c r="L11">
        <v>300</v>
      </c>
      <c r="M11" s="127">
        <v>9591.3793925790487</v>
      </c>
    </row>
    <row r="12" spans="1:15">
      <c r="A12" s="3">
        <v>18</v>
      </c>
      <c r="B12" s="4">
        <v>200</v>
      </c>
      <c r="C12" s="10">
        <v>5053.9225172428105</v>
      </c>
      <c r="F12" s="3">
        <v>25</v>
      </c>
      <c r="G12" s="4">
        <v>200</v>
      </c>
      <c r="H12" s="10">
        <v>7612.8616460036801</v>
      </c>
      <c r="K12" s="3">
        <v>29</v>
      </c>
      <c r="L12" s="4">
        <v>400</v>
      </c>
      <c r="M12" s="10">
        <v>9692.967771985961</v>
      </c>
    </row>
    <row r="13" spans="1:15" ht="15" thickBot="1">
      <c r="A13" s="5">
        <v>17</v>
      </c>
      <c r="B13">
        <v>200</v>
      </c>
      <c r="C13" s="6">
        <v>4820.8536364085103</v>
      </c>
      <c r="F13" s="5">
        <v>24</v>
      </c>
      <c r="G13">
        <v>200</v>
      </c>
      <c r="H13" s="125">
        <v>7512.0906481178663</v>
      </c>
      <c r="K13" s="5">
        <v>28</v>
      </c>
      <c r="L13">
        <v>400</v>
      </c>
      <c r="M13" s="127">
        <v>9562.7834472418308</v>
      </c>
    </row>
    <row r="14" spans="1:15">
      <c r="A14" s="5">
        <v>16</v>
      </c>
      <c r="B14">
        <v>200</v>
      </c>
      <c r="C14" s="124">
        <v>4710.6942481627721</v>
      </c>
      <c r="F14" s="5">
        <v>23</v>
      </c>
      <c r="G14">
        <v>200</v>
      </c>
      <c r="H14" s="6">
        <v>7411.7584622740278</v>
      </c>
      <c r="K14" s="3">
        <v>29</v>
      </c>
      <c r="L14" s="4">
        <v>500</v>
      </c>
      <c r="M14" s="10">
        <v>9754.2207684119148</v>
      </c>
    </row>
    <row r="15" spans="1:15" ht="15" thickBot="1">
      <c r="A15" s="5">
        <v>15</v>
      </c>
      <c r="B15">
        <v>200</v>
      </c>
      <c r="C15" s="6">
        <v>4587.8881543729958</v>
      </c>
      <c r="F15" s="5">
        <v>22</v>
      </c>
      <c r="G15">
        <v>200</v>
      </c>
      <c r="H15" s="6">
        <v>7307.2676356670872</v>
      </c>
      <c r="K15" s="7">
        <v>28</v>
      </c>
      <c r="L15" s="8">
        <v>500</v>
      </c>
      <c r="M15" s="126">
        <v>9591.3793925790487</v>
      </c>
    </row>
    <row r="16" spans="1:15" ht="15" thickBot="1">
      <c r="A16" s="7">
        <v>14</v>
      </c>
      <c r="B16" s="8">
        <v>200</v>
      </c>
      <c r="C16" s="9">
        <v>4513.0529811724909</v>
      </c>
      <c r="F16" s="3">
        <v>25</v>
      </c>
      <c r="G16" s="4">
        <v>300</v>
      </c>
      <c r="H16" s="10">
        <v>7612.8616460036801</v>
      </c>
      <c r="K16" s="5">
        <v>29</v>
      </c>
      <c r="L16">
        <v>600</v>
      </c>
      <c r="M16" s="6">
        <v>9784.6059218547871</v>
      </c>
    </row>
    <row r="17" spans="1:13" ht="15" thickBot="1">
      <c r="A17" s="3">
        <v>18</v>
      </c>
      <c r="B17" s="4">
        <v>300</v>
      </c>
      <c r="C17" s="10">
        <v>5053.9225172428105</v>
      </c>
      <c r="F17" s="5">
        <v>24</v>
      </c>
      <c r="G17">
        <v>300</v>
      </c>
      <c r="H17" s="125">
        <v>7540.460342408157</v>
      </c>
      <c r="K17" s="7">
        <v>28</v>
      </c>
      <c r="L17" s="8">
        <v>600</v>
      </c>
      <c r="M17" s="126">
        <v>9591.3793925790487</v>
      </c>
    </row>
    <row r="18" spans="1:13">
      <c r="A18" s="5">
        <v>17</v>
      </c>
      <c r="B18">
        <v>300</v>
      </c>
      <c r="C18" s="6">
        <v>4868.0794503240941</v>
      </c>
      <c r="F18" s="5">
        <v>23</v>
      </c>
      <c r="G18">
        <v>300</v>
      </c>
      <c r="H18" s="6">
        <v>7437.6520539540925</v>
      </c>
      <c r="K18" s="5">
        <v>29</v>
      </c>
      <c r="L18">
        <v>700</v>
      </c>
      <c r="M18" s="6">
        <v>9692.967771985961</v>
      </c>
    </row>
    <row r="19" spans="1:13" ht="15" thickBot="1">
      <c r="A19" s="5">
        <v>16</v>
      </c>
      <c r="B19">
        <v>300</v>
      </c>
      <c r="C19" s="124">
        <v>4752.5690662500074</v>
      </c>
      <c r="F19" s="5">
        <v>22</v>
      </c>
      <c r="G19">
        <v>300</v>
      </c>
      <c r="H19" s="6">
        <v>7330.811121740091</v>
      </c>
      <c r="K19" s="7">
        <v>28</v>
      </c>
      <c r="L19" s="8">
        <v>700</v>
      </c>
      <c r="M19" s="126">
        <v>9591.3793925790487</v>
      </c>
    </row>
    <row r="20" spans="1:13">
      <c r="A20" s="5">
        <v>15</v>
      </c>
      <c r="B20">
        <v>300</v>
      </c>
      <c r="C20" s="6">
        <v>4624.732320253298</v>
      </c>
      <c r="F20" s="3">
        <v>25</v>
      </c>
      <c r="G20" s="4">
        <v>400</v>
      </c>
      <c r="H20" s="10">
        <v>7612.8616460036801</v>
      </c>
      <c r="K20" s="5">
        <v>29</v>
      </c>
      <c r="L20">
        <v>800</v>
      </c>
      <c r="M20" s="6">
        <v>9754.2207684119148</v>
      </c>
    </row>
    <row r="21" spans="1:13" ht="15" thickBot="1">
      <c r="A21" s="7">
        <v>14</v>
      </c>
      <c r="B21" s="8">
        <v>300</v>
      </c>
      <c r="C21" s="9">
        <v>4513.0529811724909</v>
      </c>
      <c r="F21" s="5">
        <v>24</v>
      </c>
      <c r="G21">
        <v>400</v>
      </c>
      <c r="H21" s="125">
        <v>7512.0906481178663</v>
      </c>
      <c r="K21" s="7">
        <v>28</v>
      </c>
      <c r="L21" s="8">
        <v>800</v>
      </c>
      <c r="M21" s="126">
        <v>9591.3793925790487</v>
      </c>
    </row>
    <row r="22" spans="1:13">
      <c r="A22" s="3">
        <v>18</v>
      </c>
      <c r="B22" s="4">
        <v>400</v>
      </c>
      <c r="C22" s="10">
        <v>5028.1782706353169</v>
      </c>
      <c r="F22" s="5">
        <v>23</v>
      </c>
      <c r="G22">
        <v>400</v>
      </c>
      <c r="H22" s="6">
        <v>7411.7584622740278</v>
      </c>
      <c r="K22" s="5">
        <v>29</v>
      </c>
      <c r="L22">
        <v>900</v>
      </c>
      <c r="M22" s="6">
        <v>9725.3579637869825</v>
      </c>
    </row>
    <row r="23" spans="1:13" ht="15" thickBot="1">
      <c r="A23" s="5">
        <v>17</v>
      </c>
      <c r="B23">
        <v>400</v>
      </c>
      <c r="C23" s="6">
        <v>4820.8536364085103</v>
      </c>
      <c r="F23" s="5">
        <v>22</v>
      </c>
      <c r="G23">
        <v>400</v>
      </c>
      <c r="H23" s="6">
        <v>7330.811121740091</v>
      </c>
      <c r="K23" s="7">
        <v>28</v>
      </c>
      <c r="L23" s="8">
        <v>900</v>
      </c>
      <c r="M23" s="126">
        <v>9648.2999264794544</v>
      </c>
    </row>
    <row r="24" spans="1:13">
      <c r="A24" s="5">
        <v>16</v>
      </c>
      <c r="B24">
        <v>400</v>
      </c>
      <c r="C24" s="124">
        <v>4710.6942481627721</v>
      </c>
      <c r="F24" s="3">
        <v>25</v>
      </c>
      <c r="G24" s="4">
        <v>500</v>
      </c>
      <c r="H24" s="10">
        <v>7643.8057949246395</v>
      </c>
      <c r="K24" s="5">
        <v>29</v>
      </c>
      <c r="L24">
        <v>1000</v>
      </c>
      <c r="M24" s="6">
        <v>9784.6059218547871</v>
      </c>
    </row>
    <row r="25" spans="1:13" ht="15" thickBot="1">
      <c r="A25" s="5">
        <v>15</v>
      </c>
      <c r="B25">
        <v>400</v>
      </c>
      <c r="C25" s="6">
        <v>4606.4227123999472</v>
      </c>
      <c r="F25" s="5">
        <v>24</v>
      </c>
      <c r="G25">
        <v>500</v>
      </c>
      <c r="H25" s="125">
        <v>7540.460342408157</v>
      </c>
      <c r="K25" s="7">
        <v>28</v>
      </c>
      <c r="L25" s="8">
        <v>1000</v>
      </c>
      <c r="M25" s="9"/>
    </row>
    <row r="26" spans="1:13" ht="15" thickBot="1">
      <c r="A26" s="7">
        <v>14</v>
      </c>
      <c r="B26" s="8">
        <v>400</v>
      </c>
      <c r="C26" s="9">
        <v>4465.1340304883988</v>
      </c>
      <c r="F26" s="5">
        <v>23</v>
      </c>
      <c r="G26">
        <v>500</v>
      </c>
      <c r="H26" s="6">
        <v>7463.3947927785548</v>
      </c>
    </row>
    <row r="27" spans="1:13" ht="15" thickBot="1">
      <c r="A27" s="3">
        <v>18</v>
      </c>
      <c r="B27" s="4">
        <v>500</v>
      </c>
      <c r="C27" s="10">
        <v>5002.2102259951844</v>
      </c>
      <c r="F27" s="5">
        <v>22</v>
      </c>
      <c r="G27">
        <v>500</v>
      </c>
      <c r="H27" s="6">
        <v>7354.3563384560584</v>
      </c>
    </row>
    <row r="28" spans="1:13">
      <c r="A28" s="5">
        <v>17</v>
      </c>
      <c r="B28">
        <v>500</v>
      </c>
      <c r="C28" s="6">
        <v>4844.5634053811091</v>
      </c>
      <c r="F28" s="3">
        <v>25</v>
      </c>
      <c r="G28" s="4">
        <v>600</v>
      </c>
      <c r="H28" s="10">
        <v>7643.8057949246395</v>
      </c>
    </row>
    <row r="29" spans="1:13">
      <c r="A29" s="5">
        <v>16</v>
      </c>
      <c r="B29">
        <v>500</v>
      </c>
      <c r="C29" s="124">
        <v>4752.5690662500074</v>
      </c>
      <c r="F29" s="5">
        <v>24</v>
      </c>
      <c r="G29">
        <v>600</v>
      </c>
      <c r="H29" s="125">
        <v>7540.460342408157</v>
      </c>
    </row>
    <row r="30" spans="1:13">
      <c r="A30" s="5">
        <v>15</v>
      </c>
      <c r="B30">
        <v>500</v>
      </c>
      <c r="C30" s="6">
        <v>4642.9207203127326</v>
      </c>
      <c r="F30" s="5">
        <v>23</v>
      </c>
      <c r="G30">
        <v>600</v>
      </c>
      <c r="H30" s="6">
        <v>7437.6520539540925</v>
      </c>
    </row>
    <row r="31" spans="1:13" ht="15" thickBot="1">
      <c r="A31" s="7">
        <v>14</v>
      </c>
      <c r="B31" s="8">
        <v>500</v>
      </c>
      <c r="C31" s="9">
        <v>4497.2045261423409</v>
      </c>
      <c r="F31" s="7">
        <v>22</v>
      </c>
      <c r="G31" s="8">
        <v>600</v>
      </c>
      <c r="H31" s="9">
        <v>7330.811121740091</v>
      </c>
    </row>
    <row r="32" spans="1:13">
      <c r="A32" s="3">
        <v>18</v>
      </c>
      <c r="B32" s="4">
        <v>600</v>
      </c>
      <c r="C32" s="10">
        <v>5053.9225172428105</v>
      </c>
      <c r="F32" s="5">
        <v>25</v>
      </c>
      <c r="G32">
        <v>700</v>
      </c>
      <c r="H32" s="6">
        <v>7643.8057949246395</v>
      </c>
    </row>
    <row r="33" spans="1:8">
      <c r="A33" s="5">
        <v>17</v>
      </c>
      <c r="B33">
        <v>600</v>
      </c>
      <c r="C33" s="6">
        <v>4844.5634053811091</v>
      </c>
      <c r="F33" s="5">
        <v>24</v>
      </c>
      <c r="G33">
        <v>700</v>
      </c>
      <c r="H33" s="125">
        <v>7568.6515060155325</v>
      </c>
    </row>
    <row r="34" spans="1:8">
      <c r="A34" s="5">
        <v>16</v>
      </c>
      <c r="B34">
        <v>600</v>
      </c>
      <c r="C34" s="124">
        <v>4731.6522668981052</v>
      </c>
      <c r="F34" s="5">
        <v>23</v>
      </c>
      <c r="G34">
        <v>700</v>
      </c>
      <c r="H34" s="6">
        <v>7463.3947927785548</v>
      </c>
    </row>
    <row r="35" spans="1:8" ht="15" thickBot="1">
      <c r="A35" s="5">
        <v>15</v>
      </c>
      <c r="B35">
        <v>600</v>
      </c>
      <c r="C35" s="6">
        <v>4624.732320253298</v>
      </c>
      <c r="F35" s="7">
        <v>22</v>
      </c>
      <c r="G35" s="8">
        <v>700</v>
      </c>
      <c r="H35" s="9">
        <v>7354.3563384560584</v>
      </c>
    </row>
    <row r="36" spans="1:8" ht="15" thickBot="1">
      <c r="A36" s="7">
        <v>14</v>
      </c>
      <c r="B36" s="8">
        <v>600</v>
      </c>
      <c r="C36" s="9">
        <v>4513.0529811724909</v>
      </c>
      <c r="F36" s="5">
        <v>25</v>
      </c>
      <c r="G36">
        <v>800</v>
      </c>
      <c r="H36" s="6">
        <v>7674.7088126716781</v>
      </c>
    </row>
    <row r="37" spans="1:8">
      <c r="A37" s="3">
        <v>18</v>
      </c>
      <c r="B37" s="4">
        <v>700</v>
      </c>
      <c r="C37" s="10">
        <v>5002.2102259951844</v>
      </c>
      <c r="F37" s="5">
        <v>24</v>
      </c>
      <c r="G37">
        <v>800</v>
      </c>
      <c r="H37" s="125">
        <v>7568.6515060155325</v>
      </c>
    </row>
    <row r="38" spans="1:8">
      <c r="A38" s="5">
        <v>17</v>
      </c>
      <c r="B38">
        <v>700</v>
      </c>
      <c r="C38" s="6">
        <v>4868.0794503240941</v>
      </c>
      <c r="F38" s="5">
        <v>23</v>
      </c>
      <c r="G38">
        <v>800</v>
      </c>
      <c r="H38" s="6">
        <v>7463.3947927785548</v>
      </c>
    </row>
    <row r="39" spans="1:8" ht="15" thickBot="1">
      <c r="A39" s="5">
        <v>16</v>
      </c>
      <c r="B39">
        <v>700</v>
      </c>
      <c r="C39" s="124">
        <v>4773.219003379535</v>
      </c>
      <c r="F39" s="7">
        <v>22</v>
      </c>
      <c r="G39" s="8">
        <v>800</v>
      </c>
      <c r="H39" s="9">
        <v>7377.6477195840826</v>
      </c>
    </row>
    <row r="40" spans="1:8">
      <c r="A40" s="5">
        <v>15</v>
      </c>
      <c r="B40">
        <v>700</v>
      </c>
      <c r="C40" s="6">
        <v>4642.9207203127326</v>
      </c>
      <c r="F40" s="5">
        <v>25</v>
      </c>
      <c r="G40">
        <v>900</v>
      </c>
      <c r="H40" s="6">
        <v>7674.7088126716781</v>
      </c>
    </row>
    <row r="41" spans="1:8" ht="15" thickBot="1">
      <c r="A41" s="7">
        <v>14</v>
      </c>
      <c r="B41" s="8">
        <v>700</v>
      </c>
      <c r="C41" s="9"/>
      <c r="F41" s="5">
        <v>24</v>
      </c>
      <c r="G41">
        <v>900</v>
      </c>
      <c r="H41" s="125">
        <v>7596.8204759391601</v>
      </c>
    </row>
    <row r="42" spans="1:8">
      <c r="A42" s="3">
        <v>18</v>
      </c>
      <c r="B42" s="4">
        <v>800</v>
      </c>
      <c r="C42" s="10">
        <v>5002.2102259951844</v>
      </c>
      <c r="F42" s="5">
        <v>23</v>
      </c>
      <c r="G42">
        <v>900</v>
      </c>
      <c r="H42" s="6">
        <v>7489.1291584159644</v>
      </c>
    </row>
    <row r="43" spans="1:8" ht="15" thickBot="1">
      <c r="A43" s="5">
        <v>17</v>
      </c>
      <c r="B43">
        <v>800</v>
      </c>
      <c r="C43" s="6">
        <v>4868.0794503240941</v>
      </c>
      <c r="F43" s="7">
        <v>22</v>
      </c>
      <c r="G43" s="8">
        <v>900</v>
      </c>
      <c r="H43" s="9">
        <v>7400.8159852961007</v>
      </c>
    </row>
    <row r="44" spans="1:8">
      <c r="A44" s="5">
        <v>16</v>
      </c>
      <c r="B44">
        <v>800</v>
      </c>
      <c r="C44" s="124">
        <v>4773.219003379535</v>
      </c>
      <c r="F44" s="5">
        <v>25</v>
      </c>
      <c r="G44">
        <v>1000</v>
      </c>
      <c r="H44" s="6">
        <v>7705.2366155308991</v>
      </c>
    </row>
    <row r="45" spans="1:8">
      <c r="A45" s="5">
        <v>15</v>
      </c>
      <c r="B45">
        <v>800</v>
      </c>
      <c r="C45" s="6">
        <v>4660.9899723339904</v>
      </c>
      <c r="F45" s="5">
        <v>24</v>
      </c>
      <c r="G45">
        <v>1000</v>
      </c>
      <c r="H45" s="125">
        <v>7596.8204759391601</v>
      </c>
    </row>
    <row r="46" spans="1:8" ht="15" thickBot="1">
      <c r="A46" s="7">
        <v>14</v>
      </c>
      <c r="B46" s="8">
        <v>800</v>
      </c>
      <c r="C46" s="9">
        <v>4528.8083069090344</v>
      </c>
      <c r="F46" s="5">
        <v>23</v>
      </c>
      <c r="G46">
        <v>1000</v>
      </c>
      <c r="H46" s="6">
        <v>7489.1291584159644</v>
      </c>
    </row>
    <row r="47" spans="1:8" ht="15" thickBot="1">
      <c r="A47" s="3">
        <v>18</v>
      </c>
      <c r="B47" s="4">
        <v>900</v>
      </c>
      <c r="C47" s="10">
        <v>5002.2102259951844</v>
      </c>
      <c r="F47" s="7">
        <v>22</v>
      </c>
      <c r="G47" s="8">
        <v>1000</v>
      </c>
      <c r="H47" s="9">
        <v>7377.6477195840826</v>
      </c>
    </row>
    <row r="48" spans="1:8">
      <c r="A48" s="5">
        <v>17</v>
      </c>
      <c r="B48">
        <v>900</v>
      </c>
      <c r="C48" s="6">
        <v>4891.5334748472605</v>
      </c>
    </row>
    <row r="49" spans="1:3">
      <c r="A49" s="5">
        <v>16</v>
      </c>
      <c r="B49">
        <v>900</v>
      </c>
      <c r="C49" s="124">
        <v>4793.7196542942056</v>
      </c>
    </row>
    <row r="50" spans="1:3">
      <c r="A50" s="5">
        <v>15</v>
      </c>
      <c r="B50">
        <v>900</v>
      </c>
      <c r="C50" s="6">
        <v>4660.9899723339904</v>
      </c>
    </row>
    <row r="51" spans="1:3" ht="15" thickBot="1">
      <c r="A51" s="7">
        <v>14</v>
      </c>
      <c r="B51" s="8">
        <v>900</v>
      </c>
      <c r="C51" s="9">
        <v>4497.2045261423409</v>
      </c>
    </row>
    <row r="52" spans="1:3">
      <c r="A52" s="3">
        <v>18</v>
      </c>
      <c r="B52" s="4">
        <v>1000</v>
      </c>
      <c r="C52" s="10">
        <v>5028.1782706353169</v>
      </c>
    </row>
    <row r="53" spans="1:3">
      <c r="A53" s="5">
        <v>17</v>
      </c>
      <c r="B53">
        <v>1000</v>
      </c>
      <c r="C53" s="6">
        <v>4891.5334748472605</v>
      </c>
    </row>
    <row r="54" spans="1:3">
      <c r="A54" s="5">
        <v>16</v>
      </c>
      <c r="B54">
        <v>1000</v>
      </c>
      <c r="C54" s="124">
        <v>4773.219003379535</v>
      </c>
    </row>
    <row r="55" spans="1:3">
      <c r="A55" s="5">
        <v>15</v>
      </c>
      <c r="B55">
        <v>1000</v>
      </c>
      <c r="C55" s="6">
        <v>4660.9899723339904</v>
      </c>
    </row>
    <row r="56" spans="1:3" ht="15" thickBot="1">
      <c r="A56" s="7">
        <v>14</v>
      </c>
      <c r="B56" s="8">
        <v>1000</v>
      </c>
      <c r="C56" s="9">
        <v>4513.0529811724909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C68EB-123B-4E30-961D-E03F29C1C5E2}">
  <dimension ref="B3:E18"/>
  <sheetViews>
    <sheetView workbookViewId="0">
      <selection activeCell="I11" sqref="I11"/>
    </sheetView>
  </sheetViews>
  <sheetFormatPr defaultRowHeight="14.45"/>
  <cols>
    <col min="2" max="3" width="28.7109375" customWidth="1"/>
    <col min="4" max="4" width="11" customWidth="1"/>
    <col min="5" max="5" width="11.42578125" bestFit="1" customWidth="1"/>
  </cols>
  <sheetData>
    <row r="3" spans="2:5" ht="15.6">
      <c r="D3" t="s">
        <v>142</v>
      </c>
      <c r="E3" t="s">
        <v>143</v>
      </c>
    </row>
    <row r="4" spans="2:5">
      <c r="B4" t="s">
        <v>144</v>
      </c>
      <c r="C4" t="s">
        <v>145</v>
      </c>
      <c r="D4" t="s">
        <v>146</v>
      </c>
      <c r="E4" t="s">
        <v>146</v>
      </c>
    </row>
    <row r="5" spans="2:5" ht="16.149999999999999">
      <c r="B5" s="133" t="s">
        <v>147</v>
      </c>
      <c r="D5" t="s">
        <v>148</v>
      </c>
      <c r="E5" t="s">
        <v>148</v>
      </c>
    </row>
    <row r="6" spans="2:5">
      <c r="B6" s="133" t="s">
        <v>149</v>
      </c>
      <c r="C6" t="s">
        <v>150</v>
      </c>
      <c r="D6" s="42">
        <v>4864.8915999999999</v>
      </c>
      <c r="E6" s="42">
        <v>6344.0020999999997</v>
      </c>
    </row>
    <row r="7" spans="2:5">
      <c r="B7" s="133" t="s">
        <v>151</v>
      </c>
      <c r="D7" s="42"/>
      <c r="E7" s="42"/>
    </row>
    <row r="8" spans="2:5">
      <c r="B8" s="133" t="s">
        <v>152</v>
      </c>
      <c r="D8" s="42"/>
      <c r="E8" s="42"/>
    </row>
    <row r="9" spans="2:5">
      <c r="B9" s="133" t="s">
        <v>153</v>
      </c>
      <c r="C9" t="s">
        <v>154</v>
      </c>
      <c r="D9" s="42">
        <v>8286.3138999999992</v>
      </c>
      <c r="E9" s="42">
        <v>10693.9385</v>
      </c>
    </row>
    <row r="10" spans="2:5">
      <c r="B10" s="133" t="s">
        <v>155</v>
      </c>
      <c r="C10" t="s">
        <v>156</v>
      </c>
      <c r="D10" s="42">
        <v>8415.0804000000007</v>
      </c>
      <c r="E10" s="42">
        <v>10749.684300000001</v>
      </c>
    </row>
    <row r="11" spans="2:5">
      <c r="B11" s="133" t="s">
        <v>157</v>
      </c>
      <c r="C11" t="s">
        <v>158</v>
      </c>
      <c r="D11" s="42">
        <v>8471.6915000000008</v>
      </c>
      <c r="E11" s="42">
        <v>10925.2994</v>
      </c>
    </row>
    <row r="12" spans="2:5">
      <c r="B12" s="133" t="s">
        <v>159</v>
      </c>
      <c r="D12" s="42"/>
      <c r="E12" s="42"/>
    </row>
    <row r="13" spans="2:5">
      <c r="B13" s="133" t="s">
        <v>160</v>
      </c>
      <c r="D13" s="42"/>
      <c r="E13" s="42"/>
    </row>
    <row r="14" spans="2:5">
      <c r="B14" s="133" t="s">
        <v>161</v>
      </c>
      <c r="C14" t="s">
        <v>162</v>
      </c>
      <c r="D14" s="42">
        <v>10800.877399999999</v>
      </c>
      <c r="E14" s="42">
        <v>14320.7582</v>
      </c>
    </row>
    <row r="15" spans="2:5">
      <c r="B15" s="133" t="s">
        <v>163</v>
      </c>
      <c r="C15" t="s">
        <v>164</v>
      </c>
      <c r="D15" s="42">
        <v>11563.2798</v>
      </c>
      <c r="E15" s="42">
        <v>14952.880499999999</v>
      </c>
    </row>
    <row r="16" spans="2:5">
      <c r="B16" s="133" t="s">
        <v>165</v>
      </c>
      <c r="C16" t="s">
        <v>166</v>
      </c>
      <c r="D16" s="42">
        <v>11889.1466</v>
      </c>
      <c r="E16" s="42">
        <v>14983.2101</v>
      </c>
    </row>
    <row r="17" spans="2:5">
      <c r="B17" s="133" t="s">
        <v>167</v>
      </c>
      <c r="C17" t="s">
        <v>168</v>
      </c>
      <c r="D17" s="42">
        <v>13458.624100000001</v>
      </c>
      <c r="E17" s="42">
        <v>17236.2844</v>
      </c>
    </row>
    <row r="18" spans="2:5">
      <c r="B18" s="133" t="s">
        <v>169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5E7C1-6434-4706-81FA-5AACFDC6BC2C}">
  <dimension ref="A1:BM92"/>
  <sheetViews>
    <sheetView workbookViewId="0">
      <selection activeCell="K34" sqref="K34"/>
    </sheetView>
  </sheetViews>
  <sheetFormatPr defaultRowHeight="14.45"/>
  <cols>
    <col min="1" max="1" width="11.5703125" customWidth="1"/>
    <col min="2" max="2" width="20.140625" bestFit="1" customWidth="1"/>
  </cols>
  <sheetData>
    <row r="1" spans="1:65">
      <c r="A1" t="s">
        <v>133</v>
      </c>
      <c r="G1" t="s">
        <v>170</v>
      </c>
      <c r="M1" t="s">
        <v>134</v>
      </c>
      <c r="S1" t="s">
        <v>171</v>
      </c>
      <c r="Y1" t="s">
        <v>172</v>
      </c>
      <c r="AE1" t="s">
        <v>173</v>
      </c>
      <c r="AK1" t="s">
        <v>135</v>
      </c>
      <c r="AQ1" t="s">
        <v>174</v>
      </c>
      <c r="AW1" t="s">
        <v>175</v>
      </c>
      <c r="BC1" t="s">
        <v>176</v>
      </c>
      <c r="BI1" t="s">
        <v>177</v>
      </c>
    </row>
    <row r="2" spans="1:65">
      <c r="A2" s="2" t="s">
        <v>178</v>
      </c>
      <c r="B2" s="2" t="s">
        <v>179</v>
      </c>
      <c r="G2" s="2" t="s">
        <v>178</v>
      </c>
      <c r="H2" s="2" t="s">
        <v>179</v>
      </c>
      <c r="M2" s="2" t="s">
        <v>178</v>
      </c>
      <c r="N2" s="2" t="s">
        <v>179</v>
      </c>
      <c r="S2" s="2" t="s">
        <v>178</v>
      </c>
      <c r="T2" s="2" t="s">
        <v>179</v>
      </c>
      <c r="Y2" s="2" t="s">
        <v>178</v>
      </c>
      <c r="Z2" s="2" t="s">
        <v>179</v>
      </c>
      <c r="AE2" s="2" t="s">
        <v>178</v>
      </c>
      <c r="AF2" s="2" t="s">
        <v>179</v>
      </c>
      <c r="AK2" s="2" t="s">
        <v>178</v>
      </c>
      <c r="AL2" s="2" t="s">
        <v>179</v>
      </c>
      <c r="AQ2" s="2" t="s">
        <v>178</v>
      </c>
      <c r="AR2" s="2" t="s">
        <v>179</v>
      </c>
      <c r="AW2" s="2" t="s">
        <v>178</v>
      </c>
      <c r="AX2" s="2" t="s">
        <v>179</v>
      </c>
      <c r="BC2" s="2" t="s">
        <v>178</v>
      </c>
      <c r="BD2" s="2" t="s">
        <v>179</v>
      </c>
      <c r="BI2" s="2" t="s">
        <v>178</v>
      </c>
      <c r="BJ2" s="2" t="s">
        <v>179</v>
      </c>
    </row>
    <row r="3" spans="1:65">
      <c r="A3" s="194">
        <v>1</v>
      </c>
      <c r="B3" s="194">
        <v>4802.2505000000001</v>
      </c>
      <c r="D3" t="s">
        <v>180</v>
      </c>
      <c r="E3">
        <f>AVERAGE(B:B)</f>
        <v>4816.4600900000014</v>
      </c>
      <c r="F3" s="194"/>
      <c r="G3" s="194">
        <v>1</v>
      </c>
      <c r="H3" s="194">
        <v>4620.0068000000001</v>
      </c>
      <c r="J3" t="s">
        <v>180</v>
      </c>
      <c r="K3">
        <f>AVERAGE(H:H)</f>
        <v>4624.0227233333344</v>
      </c>
      <c r="M3" s="194">
        <v>1</v>
      </c>
      <c r="N3" s="194">
        <v>8426.5897999999997</v>
      </c>
      <c r="P3" t="s">
        <v>180</v>
      </c>
      <c r="Q3">
        <f>AVERAGE(N:N)</f>
        <v>8364.2942333333303</v>
      </c>
      <c r="S3" s="194">
        <v>1</v>
      </c>
      <c r="T3" s="195">
        <v>8170.25</v>
      </c>
      <c r="V3" t="s">
        <v>180</v>
      </c>
      <c r="W3">
        <f>AVERAGE(T:T)</f>
        <v>8174.4245399999991</v>
      </c>
      <c r="Y3" s="194">
        <v>1</v>
      </c>
      <c r="Z3" s="195">
        <v>8282.9609</v>
      </c>
      <c r="AB3" t="s">
        <v>180</v>
      </c>
      <c r="AC3">
        <f>AVERAGE(Z:Z)</f>
        <v>8256.347406666664</v>
      </c>
      <c r="AE3" s="194">
        <v>1</v>
      </c>
      <c r="AF3" s="194">
        <v>7390.3329999999996</v>
      </c>
      <c r="AH3" t="s">
        <v>180</v>
      </c>
      <c r="AI3">
        <f>AVERAGE(AF:AF)</f>
        <v>7374.1133099999997</v>
      </c>
      <c r="AK3" s="194">
        <v>1</v>
      </c>
      <c r="AL3" s="195">
        <v>13341.9434</v>
      </c>
      <c r="AN3" t="s">
        <v>180</v>
      </c>
      <c r="AO3">
        <f>AVERAGE(AL:AL)</f>
        <v>13363.674969999998</v>
      </c>
      <c r="AQ3" s="194">
        <v>1</v>
      </c>
      <c r="AR3" s="195">
        <v>10678.4229</v>
      </c>
      <c r="AT3" t="s">
        <v>180</v>
      </c>
      <c r="AU3">
        <f>AVERAGE(AR:AR)</f>
        <v>10646.596713333334</v>
      </c>
      <c r="AW3" s="194">
        <v>1</v>
      </c>
      <c r="AX3" s="194">
        <v>11527.9395</v>
      </c>
      <c r="AZ3" t="s">
        <v>180</v>
      </c>
      <c r="BA3">
        <f>AVERAGE(AX:AX)</f>
        <v>11529.999446666663</v>
      </c>
      <c r="BC3" s="194">
        <v>1</v>
      </c>
      <c r="BD3" s="194">
        <v>11758.554700000001</v>
      </c>
      <c r="BF3" t="s">
        <v>180</v>
      </c>
      <c r="BG3">
        <f>AVERAGE(BD:BD)</f>
        <v>11724.088860000002</v>
      </c>
      <c r="BI3" s="194">
        <v>1</v>
      </c>
      <c r="BJ3" s="194">
        <v>10851.9756</v>
      </c>
      <c r="BL3" t="s">
        <v>180</v>
      </c>
      <c r="BM3">
        <f>AVERAGE(BJ:BJ)</f>
        <v>10879.12988</v>
      </c>
    </row>
    <row r="4" spans="1:65">
      <c r="A4" s="194">
        <f>A3+1</f>
        <v>2</v>
      </c>
      <c r="B4" s="194">
        <v>4800.9818999999998</v>
      </c>
      <c r="D4" t="s">
        <v>181</v>
      </c>
      <c r="E4">
        <f>_xlfn.STDEV.P(B:B)</f>
        <v>18.058349734538279</v>
      </c>
      <c r="F4" s="194"/>
      <c r="G4" s="194">
        <f>G3+1</f>
        <v>2</v>
      </c>
      <c r="H4" s="194">
        <v>4598.9844000000003</v>
      </c>
      <c r="J4" t="s">
        <v>181</v>
      </c>
      <c r="K4">
        <f>_xlfn.STDEV.P(H:H)</f>
        <v>10.992565351930114</v>
      </c>
      <c r="M4" s="194">
        <f>M3+1</f>
        <v>2</v>
      </c>
      <c r="N4" s="194">
        <v>8335.6190999999999</v>
      </c>
      <c r="P4" t="s">
        <v>181</v>
      </c>
      <c r="Q4">
        <f>_xlfn.STDEV.P(N:N)</f>
        <v>32.542378493459076</v>
      </c>
      <c r="S4" s="194">
        <f>S3+1</f>
        <v>2</v>
      </c>
      <c r="T4" s="195">
        <v>8155.1025</v>
      </c>
      <c r="V4" t="s">
        <v>181</v>
      </c>
      <c r="W4">
        <f>_xlfn.STDEV.P(T:T)</f>
        <v>25.956336409845377</v>
      </c>
      <c r="Y4" s="194">
        <f>Y3+1</f>
        <v>2</v>
      </c>
      <c r="Z4" s="195">
        <v>8238.0488000000005</v>
      </c>
      <c r="AB4" t="s">
        <v>181</v>
      </c>
      <c r="AC4">
        <f>_xlfn.STDEV.P(Z:Z)</f>
        <v>28.687596390530167</v>
      </c>
      <c r="AE4" s="194">
        <f>AE3+1</f>
        <v>2</v>
      </c>
      <c r="AF4" s="194">
        <v>7365.6133</v>
      </c>
      <c r="AH4" t="s">
        <v>181</v>
      </c>
      <c r="AI4">
        <f>_xlfn.STDEV.P(AF:AF)</f>
        <v>23.264373205215797</v>
      </c>
      <c r="AK4" s="194">
        <f>AK3+1</f>
        <v>2</v>
      </c>
      <c r="AL4" s="195">
        <v>13383.6777</v>
      </c>
      <c r="AN4" t="s">
        <v>181</v>
      </c>
      <c r="AO4">
        <f>_xlfn.STDEV.P(AL:AL)</f>
        <v>49.299691144327547</v>
      </c>
      <c r="AQ4" s="194">
        <f>AQ3+1</f>
        <v>2</v>
      </c>
      <c r="AR4" s="195">
        <v>10669.767599999999</v>
      </c>
      <c r="AT4" t="s">
        <v>181</v>
      </c>
      <c r="AU4">
        <f>_xlfn.STDEV.P(AR:AR)</f>
        <v>29.683639701646349</v>
      </c>
      <c r="AW4" s="194">
        <f>AW3+1</f>
        <v>2</v>
      </c>
      <c r="AX4" s="194">
        <v>11531.747100000001</v>
      </c>
      <c r="AZ4" t="s">
        <v>181</v>
      </c>
      <c r="BA4">
        <f>_xlfn.STDEV.P(AX:AX)</f>
        <v>39.53930938288903</v>
      </c>
      <c r="BC4" s="194">
        <f>BC3+1</f>
        <v>2</v>
      </c>
      <c r="BD4" s="194">
        <v>11757.323200000001</v>
      </c>
      <c r="BF4" t="s">
        <v>181</v>
      </c>
      <c r="BG4">
        <f>_xlfn.STDEV.P(BD:BD)</f>
        <v>43.619382401080848</v>
      </c>
      <c r="BI4" s="194">
        <f>BI3+1</f>
        <v>2</v>
      </c>
      <c r="BJ4" s="194">
        <v>10901.078100000001</v>
      </c>
      <c r="BL4" t="s">
        <v>181</v>
      </c>
      <c r="BM4">
        <f>_xlfn.STDEV.P(BJ:BJ)</f>
        <v>32.424317513273991</v>
      </c>
    </row>
    <row r="5" spans="1:65">
      <c r="A5" s="194">
        <f t="shared" ref="A5:A32" si="0">A4+1</f>
        <v>3</v>
      </c>
      <c r="B5" s="194">
        <v>4811.0946999999996</v>
      </c>
      <c r="F5" s="194"/>
      <c r="G5" s="194">
        <f t="shared" ref="G5:G32" si="1">G4+1</f>
        <v>3</v>
      </c>
      <c r="H5" s="194">
        <v>4615.5277999999998</v>
      </c>
      <c r="M5" s="194">
        <f t="shared" ref="M5:M32" si="2">M4+1</f>
        <v>3</v>
      </c>
      <c r="N5" s="194">
        <v>8339.6494000000002</v>
      </c>
      <c r="S5" s="194">
        <f t="shared" ref="S5:S32" si="3">S4+1</f>
        <v>3</v>
      </c>
      <c r="T5" s="195">
        <v>8171.9008999999996</v>
      </c>
      <c r="Y5" s="194">
        <f t="shared" ref="Y5:Y32" si="4">Y4+1</f>
        <v>3</v>
      </c>
      <c r="Z5" s="195">
        <v>8267.2060999999994</v>
      </c>
      <c r="AE5" s="194">
        <f t="shared" ref="AE5:AE32" si="5">AE4+1</f>
        <v>3</v>
      </c>
      <c r="AF5" s="194">
        <v>7388.7304999999997</v>
      </c>
      <c r="AK5" s="194">
        <f t="shared" ref="AK5:AK32" si="6">AK4+1</f>
        <v>3</v>
      </c>
      <c r="AL5" s="195">
        <v>13365.8496</v>
      </c>
      <c r="AQ5" s="194">
        <f t="shared" ref="AQ5:AQ32" si="7">AQ4+1</f>
        <v>3</v>
      </c>
      <c r="AR5" s="195">
        <v>10657.179700000001</v>
      </c>
      <c r="AW5" s="194">
        <f t="shared" ref="AW5:AW32" si="8">AW4+1</f>
        <v>3</v>
      </c>
      <c r="AX5" s="194">
        <v>11555.206099999999</v>
      </c>
      <c r="BC5" s="194">
        <f t="shared" ref="BC5:BC32" si="9">BC4+1</f>
        <v>3</v>
      </c>
      <c r="BD5" s="194">
        <v>11657.488300000001</v>
      </c>
      <c r="BI5" s="194">
        <f t="shared" ref="BI5:BI32" si="10">BI4+1</f>
        <v>3</v>
      </c>
      <c r="BJ5" s="194">
        <v>10830.043900000001</v>
      </c>
    </row>
    <row r="6" spans="1:65">
      <c r="A6" s="194">
        <f t="shared" si="0"/>
        <v>4</v>
      </c>
      <c r="B6" s="194">
        <v>4812.3095999999996</v>
      </c>
      <c r="F6" s="194"/>
      <c r="G6" s="194">
        <f t="shared" si="1"/>
        <v>4</v>
      </c>
      <c r="H6" s="194">
        <v>4640.7885999999999</v>
      </c>
      <c r="M6" s="194">
        <f t="shared" si="2"/>
        <v>4</v>
      </c>
      <c r="N6" s="194">
        <v>8332.0576000000001</v>
      </c>
      <c r="S6" s="194">
        <f t="shared" si="3"/>
        <v>4</v>
      </c>
      <c r="T6" s="195">
        <v>8177.3627999999999</v>
      </c>
      <c r="Y6" s="194">
        <f t="shared" si="4"/>
        <v>4</v>
      </c>
      <c r="Z6" s="195">
        <v>8245.8477000000003</v>
      </c>
      <c r="AE6" s="194">
        <f t="shared" si="5"/>
        <v>4</v>
      </c>
      <c r="AF6" s="194">
        <v>7354.1181999999999</v>
      </c>
      <c r="AK6" s="194">
        <f t="shared" si="6"/>
        <v>4</v>
      </c>
      <c r="AL6" s="195">
        <v>13252.742200000001</v>
      </c>
      <c r="AQ6" s="194">
        <f t="shared" si="7"/>
        <v>4</v>
      </c>
      <c r="AR6" s="195">
        <v>10675.858399999999</v>
      </c>
      <c r="AW6" s="194">
        <f t="shared" si="8"/>
        <v>4</v>
      </c>
      <c r="AX6" s="194">
        <v>11500.772499999999</v>
      </c>
      <c r="BC6" s="194">
        <f t="shared" si="9"/>
        <v>4</v>
      </c>
      <c r="BD6" s="194">
        <v>11721.233399999999</v>
      </c>
      <c r="BI6" s="194">
        <f t="shared" si="10"/>
        <v>4</v>
      </c>
      <c r="BJ6" s="194">
        <v>10904.515600000001</v>
      </c>
    </row>
    <row r="7" spans="1:65">
      <c r="A7" s="194">
        <f t="shared" si="0"/>
        <v>5</v>
      </c>
      <c r="B7" s="194">
        <v>4819.4984999999997</v>
      </c>
      <c r="F7" s="194"/>
      <c r="G7" s="194">
        <f t="shared" si="1"/>
        <v>5</v>
      </c>
      <c r="H7" s="194">
        <v>4608.5424999999996</v>
      </c>
      <c r="M7" s="194">
        <f t="shared" si="2"/>
        <v>5</v>
      </c>
      <c r="N7" s="194">
        <v>8353.2597999999998</v>
      </c>
      <c r="S7" s="194">
        <f t="shared" si="3"/>
        <v>5</v>
      </c>
      <c r="T7" s="195">
        <v>8183.9155000000001</v>
      </c>
      <c r="Y7" s="194">
        <f t="shared" si="4"/>
        <v>5</v>
      </c>
      <c r="Z7" s="195">
        <v>8284.4141</v>
      </c>
      <c r="AE7" s="194">
        <f t="shared" si="5"/>
        <v>5</v>
      </c>
      <c r="AF7" s="194">
        <v>7314.2040999999999</v>
      </c>
      <c r="AK7" s="194">
        <f t="shared" si="6"/>
        <v>5</v>
      </c>
      <c r="AL7" s="195">
        <v>13342.299800000001</v>
      </c>
      <c r="AQ7" s="194">
        <f t="shared" si="7"/>
        <v>5</v>
      </c>
      <c r="AR7" s="195">
        <v>10645.411099999999</v>
      </c>
      <c r="AW7" s="194">
        <f t="shared" si="8"/>
        <v>5</v>
      </c>
      <c r="AX7" s="194">
        <v>11500.1973</v>
      </c>
      <c r="BC7" s="194">
        <f t="shared" si="9"/>
        <v>5</v>
      </c>
      <c r="BD7" s="194">
        <v>11766.4355</v>
      </c>
      <c r="BI7" s="194">
        <f t="shared" si="10"/>
        <v>5</v>
      </c>
      <c r="BJ7" s="194">
        <v>10856.2266</v>
      </c>
    </row>
    <row r="8" spans="1:65">
      <c r="A8" s="194">
        <f t="shared" si="0"/>
        <v>6</v>
      </c>
      <c r="B8" s="194">
        <v>4808.5902999999998</v>
      </c>
      <c r="F8" s="194"/>
      <c r="G8" s="194">
        <f t="shared" si="1"/>
        <v>6</v>
      </c>
      <c r="H8" s="194">
        <v>4631.3627999999999</v>
      </c>
      <c r="M8" s="194">
        <f t="shared" si="2"/>
        <v>6</v>
      </c>
      <c r="N8" s="194">
        <v>8367.5722999999998</v>
      </c>
      <c r="S8" s="194">
        <f t="shared" si="3"/>
        <v>6</v>
      </c>
      <c r="T8" s="195">
        <v>8197.6317999999992</v>
      </c>
      <c r="Y8" s="194">
        <f t="shared" si="4"/>
        <v>6</v>
      </c>
      <c r="Z8" s="195">
        <v>8242.0967000000001</v>
      </c>
      <c r="AE8" s="194">
        <f t="shared" si="5"/>
        <v>6</v>
      </c>
      <c r="AF8" s="194">
        <v>7375.2533999999996</v>
      </c>
      <c r="AK8" s="194">
        <f t="shared" si="6"/>
        <v>6</v>
      </c>
      <c r="AL8" s="195">
        <v>13394.9229</v>
      </c>
      <c r="AQ8" s="194">
        <f t="shared" si="7"/>
        <v>6</v>
      </c>
      <c r="AR8" s="195">
        <v>10599.124</v>
      </c>
      <c r="AW8" s="194">
        <f t="shared" si="8"/>
        <v>6</v>
      </c>
      <c r="AX8" s="194">
        <v>11511.8184</v>
      </c>
      <c r="BC8" s="194">
        <f t="shared" si="9"/>
        <v>6</v>
      </c>
      <c r="BD8" s="194">
        <v>11604.800800000001</v>
      </c>
      <c r="BI8" s="194">
        <f t="shared" si="10"/>
        <v>6</v>
      </c>
      <c r="BJ8" s="194">
        <v>10898.117200000001</v>
      </c>
    </row>
    <row r="9" spans="1:65">
      <c r="A9" s="194">
        <f t="shared" si="0"/>
        <v>7</v>
      </c>
      <c r="B9" s="194">
        <v>4827.335</v>
      </c>
      <c r="F9" s="194"/>
      <c r="G9" s="194">
        <f t="shared" si="1"/>
        <v>7</v>
      </c>
      <c r="H9" s="194">
        <v>4645.8393999999998</v>
      </c>
      <c r="M9" s="194">
        <f t="shared" si="2"/>
        <v>7</v>
      </c>
      <c r="N9" s="194">
        <v>8362.4833999999992</v>
      </c>
      <c r="S9" s="194">
        <f t="shared" si="3"/>
        <v>7</v>
      </c>
      <c r="T9" s="195">
        <v>8141.6527999999998</v>
      </c>
      <c r="Y9" s="194">
        <f t="shared" si="4"/>
        <v>7</v>
      </c>
      <c r="Z9" s="195">
        <v>8216.1366999999991</v>
      </c>
      <c r="AE9" s="194">
        <f t="shared" si="5"/>
        <v>7</v>
      </c>
      <c r="AF9" s="194">
        <v>7369.8877000000002</v>
      </c>
      <c r="AK9" s="194">
        <f t="shared" si="6"/>
        <v>7</v>
      </c>
      <c r="AL9" s="195">
        <v>13325.796899999999</v>
      </c>
      <c r="AQ9" s="194">
        <f t="shared" si="7"/>
        <v>7</v>
      </c>
      <c r="AR9" s="195">
        <v>10651.882799999999</v>
      </c>
      <c r="AW9" s="194">
        <f t="shared" si="8"/>
        <v>7</v>
      </c>
      <c r="AX9" s="194">
        <v>11503.984399999999</v>
      </c>
      <c r="BC9" s="194">
        <f t="shared" si="9"/>
        <v>7</v>
      </c>
      <c r="BD9" s="194">
        <v>11681.418900000001</v>
      </c>
      <c r="BI9" s="194">
        <f t="shared" si="10"/>
        <v>7</v>
      </c>
      <c r="BJ9" s="194">
        <v>10874.8184</v>
      </c>
    </row>
    <row r="10" spans="1:65">
      <c r="A10" s="194">
        <f t="shared" si="0"/>
        <v>8</v>
      </c>
      <c r="B10" s="194">
        <v>4793.9312</v>
      </c>
      <c r="F10" s="194"/>
      <c r="G10" s="194">
        <f t="shared" si="1"/>
        <v>8</v>
      </c>
      <c r="H10" s="194">
        <v>4630.3315000000002</v>
      </c>
      <c r="M10" s="194">
        <f t="shared" si="2"/>
        <v>8</v>
      </c>
      <c r="N10" s="194">
        <v>8386.2675999999992</v>
      </c>
      <c r="S10" s="194">
        <f t="shared" si="3"/>
        <v>8</v>
      </c>
      <c r="T10" s="195">
        <v>8215.8760000000002</v>
      </c>
      <c r="Y10" s="194">
        <f t="shared" si="4"/>
        <v>8</v>
      </c>
      <c r="Z10" s="195">
        <v>8252.4541000000008</v>
      </c>
      <c r="AE10" s="194">
        <f t="shared" si="5"/>
        <v>8</v>
      </c>
      <c r="AF10" s="194">
        <v>7349.7412000000004</v>
      </c>
      <c r="AK10" s="194">
        <f t="shared" si="6"/>
        <v>8</v>
      </c>
      <c r="AL10" s="195">
        <v>13384.9854</v>
      </c>
      <c r="AQ10" s="194">
        <f t="shared" si="7"/>
        <v>8</v>
      </c>
      <c r="AR10" s="195">
        <v>10625.921899999999</v>
      </c>
      <c r="AW10" s="194">
        <f t="shared" si="8"/>
        <v>8</v>
      </c>
      <c r="AX10" s="194">
        <v>11540.0273</v>
      </c>
      <c r="BC10" s="194">
        <f t="shared" si="9"/>
        <v>8</v>
      </c>
      <c r="BD10" s="194">
        <v>11745.376</v>
      </c>
      <c r="BI10" s="194">
        <f t="shared" si="10"/>
        <v>8</v>
      </c>
      <c r="BJ10" s="194">
        <v>10910.3115</v>
      </c>
    </row>
    <row r="11" spans="1:65">
      <c r="A11" s="194">
        <f t="shared" si="0"/>
        <v>9</v>
      </c>
      <c r="B11" s="194">
        <v>4806.2484999999997</v>
      </c>
      <c r="F11" s="194"/>
      <c r="G11" s="194">
        <f t="shared" si="1"/>
        <v>9</v>
      </c>
      <c r="H11" s="194">
        <v>4618.7114000000001</v>
      </c>
      <c r="M11" s="194">
        <f t="shared" si="2"/>
        <v>9</v>
      </c>
      <c r="N11" s="194">
        <v>8394.5938000000006</v>
      </c>
      <c r="S11" s="194">
        <f t="shared" si="3"/>
        <v>9</v>
      </c>
      <c r="T11" s="195">
        <v>8194.4521000000004</v>
      </c>
      <c r="Y11" s="194">
        <f t="shared" si="4"/>
        <v>9</v>
      </c>
      <c r="Z11" s="195">
        <v>8265.2178000000004</v>
      </c>
      <c r="AE11" s="194">
        <f t="shared" si="5"/>
        <v>9</v>
      </c>
      <c r="AF11" s="194">
        <v>7384.3559999999998</v>
      </c>
      <c r="AK11" s="194">
        <f t="shared" si="6"/>
        <v>9</v>
      </c>
      <c r="AL11" s="195">
        <v>13296.9619</v>
      </c>
      <c r="AQ11" s="194">
        <f t="shared" si="7"/>
        <v>9</v>
      </c>
      <c r="AR11" s="195">
        <v>10585.084999999999</v>
      </c>
      <c r="AW11" s="194">
        <f t="shared" si="8"/>
        <v>9</v>
      </c>
      <c r="AX11" s="194">
        <v>11536.3984</v>
      </c>
      <c r="BC11" s="194">
        <f t="shared" si="9"/>
        <v>9</v>
      </c>
      <c r="BD11" s="194">
        <v>11699.8496</v>
      </c>
      <c r="BI11" s="194">
        <f t="shared" si="10"/>
        <v>9</v>
      </c>
      <c r="BJ11" s="194">
        <v>10860.331099999999</v>
      </c>
    </row>
    <row r="12" spans="1:65">
      <c r="A12" s="194">
        <f t="shared" si="0"/>
        <v>10</v>
      </c>
      <c r="B12" s="194">
        <v>4821.5342000000001</v>
      </c>
      <c r="F12" s="194"/>
      <c r="G12" s="194">
        <f t="shared" si="1"/>
        <v>10</v>
      </c>
      <c r="H12" s="194">
        <v>4608.0312000000004</v>
      </c>
      <c r="M12" s="194">
        <f t="shared" si="2"/>
        <v>10</v>
      </c>
      <c r="N12" s="194">
        <v>8362.9619000000002</v>
      </c>
      <c r="S12" s="194">
        <f t="shared" si="3"/>
        <v>10</v>
      </c>
      <c r="T12" s="195">
        <v>8187.0586000000003</v>
      </c>
      <c r="Y12" s="194">
        <f t="shared" si="4"/>
        <v>10</v>
      </c>
      <c r="Z12" s="195">
        <v>8209.6641</v>
      </c>
      <c r="AE12" s="194">
        <f t="shared" si="5"/>
        <v>10</v>
      </c>
      <c r="AF12" s="194">
        <v>7380.5527000000002</v>
      </c>
      <c r="AK12" s="194">
        <f t="shared" si="6"/>
        <v>10</v>
      </c>
      <c r="AL12" s="195">
        <v>13423.276400000001</v>
      </c>
      <c r="AQ12" s="194">
        <f t="shared" si="7"/>
        <v>10</v>
      </c>
      <c r="AR12" s="195">
        <v>10633.458000000001</v>
      </c>
      <c r="AW12" s="194">
        <f t="shared" si="8"/>
        <v>10</v>
      </c>
      <c r="AX12" s="194">
        <v>11498.083000000001</v>
      </c>
      <c r="BC12" s="194">
        <f t="shared" si="9"/>
        <v>10</v>
      </c>
      <c r="BD12" s="194">
        <v>11695.9141</v>
      </c>
      <c r="BI12" s="194">
        <f t="shared" si="10"/>
        <v>10</v>
      </c>
      <c r="BJ12" s="194">
        <v>10875.723599999999</v>
      </c>
    </row>
    <row r="13" spans="1:65">
      <c r="A13" s="194">
        <f t="shared" si="0"/>
        <v>11</v>
      </c>
      <c r="B13" s="194">
        <v>4841.3212999999996</v>
      </c>
      <c r="F13" s="194"/>
      <c r="G13" s="194">
        <f t="shared" si="1"/>
        <v>11</v>
      </c>
      <c r="H13" s="194">
        <v>4616.9395000000004</v>
      </c>
      <c r="M13" s="194">
        <f t="shared" si="2"/>
        <v>11</v>
      </c>
      <c r="N13" s="194">
        <v>8453.1093999999994</v>
      </c>
      <c r="S13" s="194">
        <f t="shared" si="3"/>
        <v>11</v>
      </c>
      <c r="T13" s="195">
        <v>8212.7402000000002</v>
      </c>
      <c r="Y13" s="194">
        <f t="shared" si="4"/>
        <v>11</v>
      </c>
      <c r="Z13" s="195">
        <v>8280.5938000000006</v>
      </c>
      <c r="AE13" s="194">
        <f t="shared" si="5"/>
        <v>11</v>
      </c>
      <c r="AF13" s="194">
        <v>7335.9785000000002</v>
      </c>
      <c r="AK13" s="194">
        <f t="shared" si="6"/>
        <v>11</v>
      </c>
      <c r="AL13" s="195">
        <v>13359.9385</v>
      </c>
      <c r="AQ13" s="194">
        <f t="shared" si="7"/>
        <v>11</v>
      </c>
      <c r="AR13" s="195">
        <v>10678.4902</v>
      </c>
      <c r="AW13" s="194">
        <f t="shared" si="8"/>
        <v>11</v>
      </c>
      <c r="AX13" s="194">
        <v>11524.393599999999</v>
      </c>
      <c r="BC13" s="194">
        <f t="shared" si="9"/>
        <v>11</v>
      </c>
      <c r="BD13" s="194">
        <v>11722.944299999999</v>
      </c>
      <c r="BI13" s="194">
        <f t="shared" si="10"/>
        <v>11</v>
      </c>
      <c r="BJ13" s="194">
        <v>10868.584999999999</v>
      </c>
    </row>
    <row r="14" spans="1:65">
      <c r="A14" s="194">
        <f t="shared" si="0"/>
        <v>12</v>
      </c>
      <c r="B14" s="194">
        <v>4801.2997999999998</v>
      </c>
      <c r="F14" s="194"/>
      <c r="G14" s="194">
        <f t="shared" si="1"/>
        <v>12</v>
      </c>
      <c r="H14" s="194">
        <v>4633.0033999999996</v>
      </c>
      <c r="M14" s="194">
        <f t="shared" si="2"/>
        <v>12</v>
      </c>
      <c r="N14" s="194">
        <v>8382.7559000000001</v>
      </c>
      <c r="S14" s="194">
        <f t="shared" si="3"/>
        <v>12</v>
      </c>
      <c r="T14" s="195">
        <v>8176.1665000000003</v>
      </c>
      <c r="Y14" s="194">
        <f t="shared" si="4"/>
        <v>12</v>
      </c>
      <c r="Z14" s="195">
        <v>8253.2548999999999</v>
      </c>
      <c r="AE14" s="194">
        <f t="shared" si="5"/>
        <v>12</v>
      </c>
      <c r="AF14" s="194">
        <v>7368.6826000000001</v>
      </c>
      <c r="AK14" s="194">
        <f t="shared" si="6"/>
        <v>12</v>
      </c>
      <c r="AL14" s="195">
        <v>13392.0674</v>
      </c>
      <c r="AQ14" s="194">
        <f t="shared" si="7"/>
        <v>12</v>
      </c>
      <c r="AR14" s="195">
        <v>10663.944299999999</v>
      </c>
      <c r="AW14" s="194">
        <f t="shared" si="8"/>
        <v>12</v>
      </c>
      <c r="AX14" s="194">
        <v>11574.7871</v>
      </c>
      <c r="BC14" s="194">
        <f t="shared" si="9"/>
        <v>12</v>
      </c>
      <c r="BD14" s="194">
        <v>11778.665999999999</v>
      </c>
      <c r="BI14" s="194">
        <f t="shared" si="10"/>
        <v>12</v>
      </c>
      <c r="BJ14" s="194">
        <v>10840.9326</v>
      </c>
    </row>
    <row r="15" spans="1:65">
      <c r="A15" s="194">
        <f t="shared" si="0"/>
        <v>13</v>
      </c>
      <c r="B15" s="194">
        <v>4835.3681999999999</v>
      </c>
      <c r="F15" s="194"/>
      <c r="G15" s="194">
        <f t="shared" si="1"/>
        <v>13</v>
      </c>
      <c r="H15" s="194">
        <v>4622.7768999999998</v>
      </c>
      <c r="M15" s="194">
        <f t="shared" si="2"/>
        <v>13</v>
      </c>
      <c r="N15" s="194">
        <v>8386.6016</v>
      </c>
      <c r="S15" s="194">
        <f t="shared" si="3"/>
        <v>13</v>
      </c>
      <c r="T15" s="195">
        <v>8216.5946999999996</v>
      </c>
      <c r="Y15" s="194">
        <f t="shared" si="4"/>
        <v>13</v>
      </c>
      <c r="Z15" s="195">
        <v>8218.7666000000008</v>
      </c>
      <c r="AE15" s="194">
        <f t="shared" si="5"/>
        <v>13</v>
      </c>
      <c r="AF15" s="194">
        <v>7368.7012000000004</v>
      </c>
      <c r="AK15" s="194">
        <f t="shared" si="6"/>
        <v>13</v>
      </c>
      <c r="AL15" s="195">
        <v>13319.489299999999</v>
      </c>
      <c r="AQ15" s="194">
        <f t="shared" si="7"/>
        <v>13</v>
      </c>
      <c r="AR15" s="195">
        <v>10614.488300000001</v>
      </c>
      <c r="AW15" s="194">
        <f t="shared" si="8"/>
        <v>13</v>
      </c>
      <c r="AX15" s="194">
        <v>11510.2832</v>
      </c>
      <c r="BC15" s="194">
        <f t="shared" si="9"/>
        <v>13</v>
      </c>
      <c r="BD15" s="194">
        <v>11710.916999999999</v>
      </c>
      <c r="BI15" s="194">
        <f t="shared" si="10"/>
        <v>13</v>
      </c>
      <c r="BJ15" s="194">
        <v>10897.203100000001</v>
      </c>
    </row>
    <row r="16" spans="1:65">
      <c r="A16" s="194">
        <f t="shared" si="0"/>
        <v>14</v>
      </c>
      <c r="B16" s="194">
        <v>4830.4638999999997</v>
      </c>
      <c r="F16" s="194"/>
      <c r="G16" s="194">
        <f t="shared" si="1"/>
        <v>14</v>
      </c>
      <c r="H16" s="194">
        <v>4620.9135999999999</v>
      </c>
      <c r="M16" s="194">
        <f t="shared" si="2"/>
        <v>14</v>
      </c>
      <c r="N16" s="194">
        <v>8381.4326000000001</v>
      </c>
      <c r="S16" s="194">
        <f t="shared" si="3"/>
        <v>14</v>
      </c>
      <c r="T16" s="195">
        <v>8175.9008999999996</v>
      </c>
      <c r="Y16" s="194">
        <f t="shared" si="4"/>
        <v>14</v>
      </c>
      <c r="Z16" s="195">
        <v>8277.3935999999994</v>
      </c>
      <c r="AE16" s="194">
        <f t="shared" si="5"/>
        <v>14</v>
      </c>
      <c r="AF16" s="194">
        <v>7409.2280000000001</v>
      </c>
      <c r="AK16" s="194">
        <f t="shared" si="6"/>
        <v>14</v>
      </c>
      <c r="AL16" s="195">
        <v>13373.104499999999</v>
      </c>
      <c r="AQ16" s="194">
        <f t="shared" si="7"/>
        <v>14</v>
      </c>
      <c r="AR16" s="195">
        <v>10620.6055</v>
      </c>
      <c r="AW16" s="194">
        <f t="shared" si="8"/>
        <v>14</v>
      </c>
      <c r="AX16" s="194">
        <v>11569.5576</v>
      </c>
      <c r="BC16" s="194">
        <f t="shared" si="9"/>
        <v>14</v>
      </c>
      <c r="BD16" s="194">
        <v>11685.7979</v>
      </c>
      <c r="BI16" s="194">
        <f t="shared" si="10"/>
        <v>14</v>
      </c>
      <c r="BJ16" s="194">
        <v>10911.175800000001</v>
      </c>
    </row>
    <row r="17" spans="1:62">
      <c r="A17" s="194">
        <f t="shared" si="0"/>
        <v>15</v>
      </c>
      <c r="B17" s="194">
        <v>4803.1426000000001</v>
      </c>
      <c r="F17" s="194"/>
      <c r="G17" s="194">
        <f t="shared" si="1"/>
        <v>15</v>
      </c>
      <c r="H17" s="194">
        <v>4641.1274000000003</v>
      </c>
      <c r="M17" s="194">
        <f t="shared" si="2"/>
        <v>15</v>
      </c>
      <c r="N17" s="194">
        <v>8335.9297000000006</v>
      </c>
      <c r="S17" s="194">
        <f t="shared" si="3"/>
        <v>15</v>
      </c>
      <c r="T17" s="195">
        <v>8117.0581000000002</v>
      </c>
      <c r="Y17" s="194">
        <f t="shared" si="4"/>
        <v>15</v>
      </c>
      <c r="Z17" s="195">
        <v>8294.4159999999993</v>
      </c>
      <c r="AE17" s="194">
        <f t="shared" si="5"/>
        <v>15</v>
      </c>
      <c r="AF17" s="194">
        <v>7399.0097999999998</v>
      </c>
      <c r="AK17" s="194">
        <f t="shared" si="6"/>
        <v>15</v>
      </c>
      <c r="AL17" s="195">
        <v>13378.454100000001</v>
      </c>
      <c r="AQ17" s="194">
        <f t="shared" si="7"/>
        <v>15</v>
      </c>
      <c r="AR17" s="195">
        <v>10675.713900000001</v>
      </c>
      <c r="AW17" s="194">
        <f t="shared" si="8"/>
        <v>15</v>
      </c>
      <c r="AX17" s="194">
        <v>11592.9805</v>
      </c>
      <c r="BC17" s="194">
        <f t="shared" si="9"/>
        <v>15</v>
      </c>
      <c r="BD17" s="194">
        <v>11714.918900000001</v>
      </c>
      <c r="BI17" s="194">
        <f t="shared" si="10"/>
        <v>15</v>
      </c>
      <c r="BJ17" s="194">
        <v>10924.1963</v>
      </c>
    </row>
    <row r="18" spans="1:62">
      <c r="A18" s="194">
        <f t="shared" si="0"/>
        <v>16</v>
      </c>
      <c r="B18" s="194">
        <v>4814.9092000000001</v>
      </c>
      <c r="F18" s="194"/>
      <c r="G18" s="194">
        <f t="shared" si="1"/>
        <v>16</v>
      </c>
      <c r="H18" s="194">
        <v>4635.6597000000002</v>
      </c>
      <c r="M18" s="194">
        <f t="shared" si="2"/>
        <v>16</v>
      </c>
      <c r="N18" s="194">
        <v>8403.1991999999991</v>
      </c>
      <c r="S18" s="194">
        <f t="shared" si="3"/>
        <v>16</v>
      </c>
      <c r="T18" s="195">
        <v>8164.1400999999996</v>
      </c>
      <c r="Y18" s="194">
        <f t="shared" si="4"/>
        <v>16</v>
      </c>
      <c r="Z18" s="195">
        <v>8267.1162000000004</v>
      </c>
      <c r="AE18" s="194">
        <f t="shared" si="5"/>
        <v>16</v>
      </c>
      <c r="AF18" s="194">
        <v>7395.8008</v>
      </c>
      <c r="AK18" s="194">
        <f t="shared" si="6"/>
        <v>16</v>
      </c>
      <c r="AL18" s="195">
        <v>13294.0928</v>
      </c>
      <c r="AQ18" s="194">
        <f t="shared" si="7"/>
        <v>16</v>
      </c>
      <c r="AR18" s="195">
        <v>10652.4121</v>
      </c>
      <c r="AW18" s="194">
        <f t="shared" si="8"/>
        <v>16</v>
      </c>
      <c r="AX18" s="194">
        <v>11483.2988</v>
      </c>
      <c r="BC18" s="194">
        <f t="shared" si="9"/>
        <v>16</v>
      </c>
      <c r="BD18" s="194">
        <v>11731.4463</v>
      </c>
      <c r="BI18" s="194">
        <f t="shared" si="10"/>
        <v>16</v>
      </c>
      <c r="BJ18" s="194">
        <v>10922.002899999999</v>
      </c>
    </row>
    <row r="19" spans="1:62">
      <c r="A19" s="194">
        <f t="shared" si="0"/>
        <v>17</v>
      </c>
      <c r="B19" s="194">
        <v>4850.0693000000001</v>
      </c>
      <c r="F19" s="194"/>
      <c r="G19" s="194">
        <f t="shared" si="1"/>
        <v>17</v>
      </c>
      <c r="H19" s="194">
        <v>4627.9268000000002</v>
      </c>
      <c r="M19" s="194">
        <f t="shared" si="2"/>
        <v>17</v>
      </c>
      <c r="N19" s="194">
        <v>8381.7538999999997</v>
      </c>
      <c r="S19" s="194">
        <f t="shared" si="3"/>
        <v>17</v>
      </c>
      <c r="T19" s="195">
        <v>8209.0907999999999</v>
      </c>
      <c r="Y19" s="194">
        <f t="shared" si="4"/>
        <v>17</v>
      </c>
      <c r="Z19" s="195">
        <v>8256.6728999999996</v>
      </c>
      <c r="AE19" s="194">
        <f t="shared" si="5"/>
        <v>17</v>
      </c>
      <c r="AF19" s="194">
        <v>7334.7466000000004</v>
      </c>
      <c r="AK19" s="194">
        <f t="shared" si="6"/>
        <v>17</v>
      </c>
      <c r="AL19" s="195">
        <v>13353.199199999999</v>
      </c>
      <c r="AQ19" s="194">
        <f t="shared" si="7"/>
        <v>17</v>
      </c>
      <c r="AR19" s="195">
        <v>10661.9053</v>
      </c>
      <c r="AW19" s="194">
        <f t="shared" si="8"/>
        <v>17</v>
      </c>
      <c r="AX19" s="194">
        <v>11540.5273</v>
      </c>
      <c r="BC19" s="194">
        <f t="shared" si="9"/>
        <v>17</v>
      </c>
      <c r="BD19" s="194">
        <v>11725.8652</v>
      </c>
      <c r="BI19" s="194">
        <f t="shared" si="10"/>
        <v>17</v>
      </c>
      <c r="BJ19" s="194">
        <v>10941.5771</v>
      </c>
    </row>
    <row r="20" spans="1:62">
      <c r="A20" s="194">
        <f t="shared" si="0"/>
        <v>18</v>
      </c>
      <c r="B20" s="194">
        <v>4795.6201000000001</v>
      </c>
      <c r="F20" s="194"/>
      <c r="G20" s="194">
        <f t="shared" si="1"/>
        <v>18</v>
      </c>
      <c r="H20" s="194">
        <v>4621.8477000000003</v>
      </c>
      <c r="M20" s="194">
        <f t="shared" si="2"/>
        <v>18</v>
      </c>
      <c r="N20" s="194">
        <v>8346.5409999999993</v>
      </c>
      <c r="S20" s="194">
        <f t="shared" si="3"/>
        <v>18</v>
      </c>
      <c r="T20" s="195">
        <v>8190.2788</v>
      </c>
      <c r="Y20" s="194">
        <f t="shared" si="4"/>
        <v>18</v>
      </c>
      <c r="Z20" s="195">
        <v>8278.2772999999997</v>
      </c>
      <c r="AE20" s="194">
        <f t="shared" si="5"/>
        <v>18</v>
      </c>
      <c r="AF20" s="194">
        <v>7421.7505000000001</v>
      </c>
      <c r="AK20" s="194">
        <f t="shared" si="6"/>
        <v>18</v>
      </c>
      <c r="AL20" s="195">
        <v>13401.4355</v>
      </c>
      <c r="AQ20" s="194">
        <f t="shared" si="7"/>
        <v>18</v>
      </c>
      <c r="AR20" s="195">
        <v>10657.7695</v>
      </c>
      <c r="AW20" s="194">
        <f t="shared" si="8"/>
        <v>18</v>
      </c>
      <c r="AX20" s="194">
        <v>11500.7891</v>
      </c>
      <c r="BC20" s="194">
        <f t="shared" si="9"/>
        <v>18</v>
      </c>
      <c r="BD20" s="194">
        <v>11715.25</v>
      </c>
      <c r="BI20" s="194">
        <f t="shared" si="10"/>
        <v>18</v>
      </c>
      <c r="BJ20" s="194">
        <v>10890.481400000001</v>
      </c>
    </row>
    <row r="21" spans="1:62">
      <c r="A21" s="194">
        <f t="shared" si="0"/>
        <v>19</v>
      </c>
      <c r="B21" s="194">
        <v>4791.6484</v>
      </c>
      <c r="F21" s="194"/>
      <c r="G21" s="194">
        <f t="shared" si="1"/>
        <v>19</v>
      </c>
      <c r="H21" s="194">
        <v>4631.6426000000001</v>
      </c>
      <c r="M21" s="194">
        <f t="shared" si="2"/>
        <v>19</v>
      </c>
      <c r="N21" s="194">
        <v>8371.5576000000001</v>
      </c>
      <c r="S21" s="194">
        <f t="shared" si="3"/>
        <v>19</v>
      </c>
      <c r="T21" s="195">
        <v>8174.7987999999996</v>
      </c>
      <c r="Y21" s="194">
        <f t="shared" si="4"/>
        <v>19</v>
      </c>
      <c r="Z21" s="195">
        <v>8287.3086000000003</v>
      </c>
      <c r="AE21" s="194">
        <f t="shared" si="5"/>
        <v>19</v>
      </c>
      <c r="AF21" s="194">
        <v>7402.8236999999999</v>
      </c>
      <c r="AK21" s="194">
        <f t="shared" si="6"/>
        <v>19</v>
      </c>
      <c r="AL21" s="195">
        <v>13353.727500000001</v>
      </c>
      <c r="AQ21" s="194">
        <f t="shared" si="7"/>
        <v>19</v>
      </c>
      <c r="AR21" s="195">
        <v>10586.703100000001</v>
      </c>
      <c r="AW21" s="194">
        <f t="shared" si="8"/>
        <v>19</v>
      </c>
      <c r="AX21" s="194">
        <v>11489.3105</v>
      </c>
      <c r="BC21" s="194">
        <f t="shared" si="9"/>
        <v>19</v>
      </c>
      <c r="BD21" s="194">
        <v>11737.6299</v>
      </c>
      <c r="BI21" s="194">
        <f t="shared" si="10"/>
        <v>19</v>
      </c>
      <c r="BJ21" s="194">
        <v>10895.0967</v>
      </c>
    </row>
    <row r="22" spans="1:62">
      <c r="A22" s="194">
        <f t="shared" si="0"/>
        <v>20</v>
      </c>
      <c r="B22" s="194">
        <v>4794.0825000000004</v>
      </c>
      <c r="F22" s="194"/>
      <c r="G22" s="194">
        <f t="shared" si="1"/>
        <v>20</v>
      </c>
      <c r="H22" s="194">
        <v>4620.1953000000003</v>
      </c>
      <c r="M22" s="194">
        <f t="shared" si="2"/>
        <v>20</v>
      </c>
      <c r="N22" s="194">
        <v>8369.8320000000003</v>
      </c>
      <c r="S22" s="194">
        <f t="shared" si="3"/>
        <v>20</v>
      </c>
      <c r="T22" s="195">
        <v>8126.8013000000001</v>
      </c>
      <c r="Y22" s="194">
        <f t="shared" si="4"/>
        <v>20</v>
      </c>
      <c r="Z22" s="195">
        <v>8213.6337999999996</v>
      </c>
      <c r="AE22" s="194">
        <f t="shared" si="5"/>
        <v>20</v>
      </c>
      <c r="AF22" s="194">
        <v>7380.4584999999997</v>
      </c>
      <c r="AK22" s="194">
        <f t="shared" si="6"/>
        <v>20</v>
      </c>
      <c r="AL22" s="195">
        <v>13370.8887</v>
      </c>
      <c r="AQ22" s="194">
        <f t="shared" si="7"/>
        <v>20</v>
      </c>
      <c r="AR22" s="195">
        <v>10636.6504</v>
      </c>
      <c r="AW22" s="194">
        <f t="shared" si="8"/>
        <v>20</v>
      </c>
      <c r="AX22" s="194">
        <v>11547.0771</v>
      </c>
      <c r="BC22" s="194">
        <f t="shared" si="9"/>
        <v>20</v>
      </c>
      <c r="BD22" s="194">
        <v>11728.924800000001</v>
      </c>
      <c r="BI22" s="194">
        <f t="shared" si="10"/>
        <v>20</v>
      </c>
      <c r="BJ22" s="194">
        <v>10811.915000000001</v>
      </c>
    </row>
    <row r="23" spans="1:62">
      <c r="A23" s="194">
        <f t="shared" si="0"/>
        <v>21</v>
      </c>
      <c r="B23" s="194">
        <v>4788.3086000000003</v>
      </c>
      <c r="F23" s="194"/>
      <c r="G23" s="194">
        <f t="shared" si="1"/>
        <v>21</v>
      </c>
      <c r="H23" s="194">
        <v>4623.8798999999999</v>
      </c>
      <c r="M23" s="194">
        <f t="shared" si="2"/>
        <v>21</v>
      </c>
      <c r="N23" s="194">
        <v>8389.1787000000004</v>
      </c>
      <c r="S23" s="194">
        <f t="shared" si="3"/>
        <v>21</v>
      </c>
      <c r="T23" s="195">
        <v>8197.0967000000001</v>
      </c>
      <c r="Y23" s="194">
        <f t="shared" si="4"/>
        <v>21</v>
      </c>
      <c r="Z23" s="195">
        <v>8318.6630999999998</v>
      </c>
      <c r="AE23" s="194">
        <f t="shared" si="5"/>
        <v>21</v>
      </c>
      <c r="AF23" s="194">
        <v>7371.8563999999997</v>
      </c>
      <c r="AK23" s="194">
        <f t="shared" si="6"/>
        <v>21</v>
      </c>
      <c r="AL23" s="195">
        <v>13434.5371</v>
      </c>
      <c r="AQ23" s="194">
        <f t="shared" si="7"/>
        <v>21</v>
      </c>
      <c r="AR23" s="195">
        <v>10669.145500000001</v>
      </c>
      <c r="AW23" s="194">
        <f t="shared" si="8"/>
        <v>21</v>
      </c>
      <c r="AX23" s="194">
        <v>11493.8379</v>
      </c>
      <c r="BC23" s="194">
        <f t="shared" si="9"/>
        <v>21</v>
      </c>
      <c r="BD23" s="194">
        <v>11707.325199999999</v>
      </c>
      <c r="BI23" s="194">
        <f t="shared" si="10"/>
        <v>21</v>
      </c>
      <c r="BJ23" s="194">
        <v>10870.232400000001</v>
      </c>
    </row>
    <row r="24" spans="1:62">
      <c r="A24" s="194">
        <f t="shared" si="0"/>
        <v>22</v>
      </c>
      <c r="B24" s="194">
        <v>4815.2079999999996</v>
      </c>
      <c r="F24" s="194"/>
      <c r="G24" s="194">
        <f t="shared" si="1"/>
        <v>22</v>
      </c>
      <c r="H24" s="194">
        <v>4610.585</v>
      </c>
      <c r="M24" s="194">
        <f t="shared" si="2"/>
        <v>22</v>
      </c>
      <c r="N24" s="194">
        <v>8359.5722999999998</v>
      </c>
      <c r="S24" s="194">
        <f t="shared" si="3"/>
        <v>22</v>
      </c>
      <c r="T24" s="195">
        <v>8178.1459999999997</v>
      </c>
      <c r="Y24" s="194">
        <f t="shared" si="4"/>
        <v>22</v>
      </c>
      <c r="Z24" s="195">
        <v>8276.6093999999994</v>
      </c>
      <c r="AE24" s="194">
        <f t="shared" si="5"/>
        <v>22</v>
      </c>
      <c r="AF24" s="194">
        <v>7353.2456000000002</v>
      </c>
      <c r="AK24" s="194">
        <f t="shared" si="6"/>
        <v>22</v>
      </c>
      <c r="AL24" s="195">
        <v>13473.3076</v>
      </c>
      <c r="AQ24" s="194">
        <f t="shared" si="7"/>
        <v>22</v>
      </c>
      <c r="AR24" s="195">
        <v>10664.848599999999</v>
      </c>
      <c r="AW24" s="194">
        <f t="shared" si="8"/>
        <v>22</v>
      </c>
      <c r="AX24" s="194">
        <v>11492.5244</v>
      </c>
      <c r="BC24" s="194">
        <f t="shared" si="9"/>
        <v>22</v>
      </c>
      <c r="BD24" s="194">
        <v>11832.3555</v>
      </c>
      <c r="BI24" s="194">
        <f t="shared" si="10"/>
        <v>22</v>
      </c>
      <c r="BJ24" s="194">
        <v>10881.1973</v>
      </c>
    </row>
    <row r="25" spans="1:62">
      <c r="A25" s="194">
        <f t="shared" si="0"/>
        <v>23</v>
      </c>
      <c r="B25" s="194">
        <v>4808.1620999999996</v>
      </c>
      <c r="F25" s="194"/>
      <c r="G25" s="194">
        <f t="shared" si="1"/>
        <v>23</v>
      </c>
      <c r="H25" s="194">
        <v>4613.0752000000002</v>
      </c>
      <c r="M25" s="194">
        <f t="shared" si="2"/>
        <v>23</v>
      </c>
      <c r="N25" s="194">
        <v>8324.5321999999996</v>
      </c>
      <c r="S25" s="194">
        <f t="shared" si="3"/>
        <v>23</v>
      </c>
      <c r="T25" s="195">
        <v>8153.0879000000004</v>
      </c>
      <c r="Y25" s="194">
        <f t="shared" si="4"/>
        <v>23</v>
      </c>
      <c r="Z25" s="195">
        <v>8214.9745999999996</v>
      </c>
      <c r="AE25" s="194">
        <f t="shared" si="5"/>
        <v>23</v>
      </c>
      <c r="AF25" s="194">
        <v>7401.3109999999997</v>
      </c>
      <c r="AK25" s="194">
        <f t="shared" si="6"/>
        <v>23</v>
      </c>
      <c r="AL25" s="195">
        <v>13436.8457</v>
      </c>
      <c r="AQ25" s="194">
        <f t="shared" si="7"/>
        <v>23</v>
      </c>
      <c r="AR25" s="195">
        <v>10697.8799</v>
      </c>
      <c r="AW25" s="194">
        <f t="shared" si="8"/>
        <v>23</v>
      </c>
      <c r="AX25" s="194">
        <v>11600.2783</v>
      </c>
      <c r="BC25" s="194">
        <f t="shared" si="9"/>
        <v>23</v>
      </c>
      <c r="BD25" s="194">
        <v>11674.604499999999</v>
      </c>
      <c r="BI25" s="194">
        <f t="shared" si="10"/>
        <v>23</v>
      </c>
      <c r="BJ25" s="194">
        <v>10885.1963</v>
      </c>
    </row>
    <row r="26" spans="1:62">
      <c r="A26" s="194">
        <f t="shared" si="0"/>
        <v>24</v>
      </c>
      <c r="B26" s="194">
        <v>4842.2538999999997</v>
      </c>
      <c r="F26" s="194"/>
      <c r="G26" s="194">
        <f t="shared" si="1"/>
        <v>24</v>
      </c>
      <c r="H26" s="194">
        <v>4610.7543999999998</v>
      </c>
      <c r="M26" s="194">
        <f t="shared" si="2"/>
        <v>24</v>
      </c>
      <c r="N26" s="194">
        <v>8364.4287000000004</v>
      </c>
      <c r="S26" s="194">
        <f t="shared" si="3"/>
        <v>24</v>
      </c>
      <c r="T26" s="195">
        <v>8191.7178000000004</v>
      </c>
      <c r="Y26" s="194">
        <f t="shared" si="4"/>
        <v>24</v>
      </c>
      <c r="Z26" s="195">
        <v>8247.5048999999999</v>
      </c>
      <c r="AE26" s="194">
        <f t="shared" si="5"/>
        <v>24</v>
      </c>
      <c r="AF26" s="194">
        <v>7356.9907000000003</v>
      </c>
      <c r="AK26" s="194">
        <f t="shared" si="6"/>
        <v>24</v>
      </c>
      <c r="AL26" s="195">
        <v>13353.0996</v>
      </c>
      <c r="AQ26" s="194">
        <f t="shared" si="7"/>
        <v>24</v>
      </c>
      <c r="AR26" s="195">
        <v>10598.546899999999</v>
      </c>
      <c r="AW26" s="194">
        <f t="shared" si="8"/>
        <v>24</v>
      </c>
      <c r="AX26" s="194">
        <v>11472.709000000001</v>
      </c>
      <c r="BC26" s="194">
        <f t="shared" si="9"/>
        <v>24</v>
      </c>
      <c r="BD26" s="194">
        <v>11732.098599999999</v>
      </c>
      <c r="BI26" s="194">
        <f t="shared" si="10"/>
        <v>24</v>
      </c>
      <c r="BJ26" s="194">
        <v>10873.613300000001</v>
      </c>
    </row>
    <row r="27" spans="1:62">
      <c r="A27" s="194">
        <f t="shared" si="0"/>
        <v>25</v>
      </c>
      <c r="B27" s="194">
        <v>4832.7929999999997</v>
      </c>
      <c r="F27" s="194"/>
      <c r="G27" s="194">
        <f t="shared" si="1"/>
        <v>25</v>
      </c>
      <c r="H27" s="194">
        <v>4633.0556999999999</v>
      </c>
      <c r="M27" s="194">
        <f t="shared" si="2"/>
        <v>25</v>
      </c>
      <c r="N27" s="194">
        <v>8347.9482000000007</v>
      </c>
      <c r="S27" s="194">
        <f t="shared" si="3"/>
        <v>25</v>
      </c>
      <c r="T27" s="195">
        <v>8165.8793999999998</v>
      </c>
      <c r="Y27" s="194">
        <f t="shared" si="4"/>
        <v>25</v>
      </c>
      <c r="Z27" s="195">
        <v>8255.8359</v>
      </c>
      <c r="AE27" s="194">
        <f t="shared" si="5"/>
        <v>25</v>
      </c>
      <c r="AF27" s="194">
        <v>7353.2002000000002</v>
      </c>
      <c r="AK27" s="194">
        <f t="shared" si="6"/>
        <v>25</v>
      </c>
      <c r="AL27" s="195">
        <v>13377.338900000001</v>
      </c>
      <c r="AQ27" s="194">
        <f t="shared" si="7"/>
        <v>25</v>
      </c>
      <c r="AR27" s="195">
        <v>10689.1826</v>
      </c>
      <c r="AW27" s="194">
        <f t="shared" si="8"/>
        <v>25</v>
      </c>
      <c r="AX27" s="194">
        <v>11548.081099999999</v>
      </c>
      <c r="BC27" s="194">
        <f t="shared" si="9"/>
        <v>25</v>
      </c>
      <c r="BD27" s="194">
        <v>11789.919900000001</v>
      </c>
      <c r="BI27" s="194">
        <f t="shared" si="10"/>
        <v>25</v>
      </c>
      <c r="BJ27" s="194">
        <v>10836.1865</v>
      </c>
    </row>
    <row r="28" spans="1:62">
      <c r="A28" s="194">
        <f t="shared" si="0"/>
        <v>26</v>
      </c>
      <c r="B28" s="194">
        <v>4825.5249000000003</v>
      </c>
      <c r="F28" s="194"/>
      <c r="G28" s="194">
        <f t="shared" si="1"/>
        <v>26</v>
      </c>
      <c r="H28" s="194">
        <v>4624.1122999999998</v>
      </c>
      <c r="M28" s="194">
        <f t="shared" si="2"/>
        <v>26</v>
      </c>
      <c r="N28" s="194">
        <v>8337.2147999999997</v>
      </c>
      <c r="S28" s="194">
        <f t="shared" si="3"/>
        <v>26</v>
      </c>
      <c r="T28" s="195">
        <v>8181.4120999999996</v>
      </c>
      <c r="Y28" s="194">
        <f t="shared" si="4"/>
        <v>26</v>
      </c>
      <c r="Z28" s="195">
        <v>8211.5409999999993</v>
      </c>
      <c r="AE28" s="194">
        <f t="shared" si="5"/>
        <v>26</v>
      </c>
      <c r="AF28" s="194">
        <v>7385.4775</v>
      </c>
      <c r="AK28" s="194">
        <f t="shared" si="6"/>
        <v>26</v>
      </c>
      <c r="AL28" s="195">
        <v>13289.419900000001</v>
      </c>
      <c r="AQ28" s="194">
        <f t="shared" si="7"/>
        <v>26</v>
      </c>
      <c r="AR28" s="195">
        <v>10642.5645</v>
      </c>
      <c r="AW28" s="194">
        <f t="shared" si="8"/>
        <v>26</v>
      </c>
      <c r="AX28" s="194">
        <v>11491.5967</v>
      </c>
      <c r="BC28" s="194">
        <f t="shared" si="9"/>
        <v>26</v>
      </c>
      <c r="BD28" s="194">
        <v>11739.9902</v>
      </c>
      <c r="BI28" s="194">
        <f t="shared" si="10"/>
        <v>26</v>
      </c>
      <c r="BJ28" s="194">
        <v>10896.5283</v>
      </c>
    </row>
    <row r="29" spans="1:62">
      <c r="A29" s="194">
        <f t="shared" si="0"/>
        <v>27</v>
      </c>
      <c r="B29" s="194">
        <v>4797.4306999999999</v>
      </c>
      <c r="F29" s="194"/>
      <c r="G29" s="194">
        <f t="shared" si="1"/>
        <v>27</v>
      </c>
      <c r="H29" s="194">
        <v>4637.8734999999997</v>
      </c>
      <c r="M29" s="194">
        <f t="shared" si="2"/>
        <v>27</v>
      </c>
      <c r="N29" s="194">
        <v>8314.3662000000004</v>
      </c>
      <c r="S29" s="194">
        <f t="shared" si="3"/>
        <v>27</v>
      </c>
      <c r="T29" s="195">
        <v>8118.3227999999999</v>
      </c>
      <c r="Y29" s="194">
        <f t="shared" si="4"/>
        <v>27</v>
      </c>
      <c r="Z29" s="195">
        <v>8303.8389000000006</v>
      </c>
      <c r="AE29" s="194">
        <f t="shared" si="5"/>
        <v>27</v>
      </c>
      <c r="AF29" s="194">
        <v>7384.3584000000001</v>
      </c>
      <c r="AK29" s="194">
        <f t="shared" si="6"/>
        <v>27</v>
      </c>
      <c r="AL29" s="195">
        <v>13446.4316</v>
      </c>
      <c r="AQ29" s="194">
        <f t="shared" si="7"/>
        <v>27</v>
      </c>
      <c r="AR29" s="195">
        <v>10648.1885</v>
      </c>
      <c r="AW29" s="194">
        <f t="shared" si="8"/>
        <v>27</v>
      </c>
      <c r="AX29" s="194">
        <v>11511.981400000001</v>
      </c>
      <c r="BC29" s="194">
        <f t="shared" si="9"/>
        <v>27</v>
      </c>
      <c r="BD29" s="194">
        <v>11686.107400000001</v>
      </c>
      <c r="BI29" s="194">
        <f t="shared" si="10"/>
        <v>27</v>
      </c>
      <c r="BJ29" s="194">
        <v>10878.21</v>
      </c>
    </row>
    <row r="30" spans="1:62">
      <c r="A30" s="194">
        <f t="shared" si="0"/>
        <v>28</v>
      </c>
      <c r="B30" s="194">
        <v>4830.1239999999998</v>
      </c>
      <c r="F30" s="194"/>
      <c r="G30" s="194">
        <f t="shared" si="1"/>
        <v>28</v>
      </c>
      <c r="H30" s="194">
        <v>4633.3022000000001</v>
      </c>
      <c r="M30" s="194">
        <f t="shared" si="2"/>
        <v>28</v>
      </c>
      <c r="N30" s="194">
        <v>8302.2206999999999</v>
      </c>
      <c r="S30" s="194">
        <f t="shared" si="3"/>
        <v>28</v>
      </c>
      <c r="T30" s="195">
        <v>8145.4683000000005</v>
      </c>
      <c r="Y30" s="194">
        <f t="shared" si="4"/>
        <v>28</v>
      </c>
      <c r="Z30" s="195">
        <v>8228.4550999999992</v>
      </c>
      <c r="AE30" s="194">
        <f t="shared" si="5"/>
        <v>28</v>
      </c>
      <c r="AF30" s="194">
        <v>7389.0078000000003</v>
      </c>
      <c r="AK30" s="194">
        <f t="shared" si="6"/>
        <v>28</v>
      </c>
      <c r="AL30" s="195">
        <v>13315.266600000001</v>
      </c>
      <c r="AQ30" s="194">
        <f t="shared" si="7"/>
        <v>28</v>
      </c>
      <c r="AR30" s="195">
        <v>10631.999</v>
      </c>
      <c r="AW30" s="194">
        <f t="shared" si="8"/>
        <v>28</v>
      </c>
      <c r="AX30" s="194">
        <v>11520.694299999999</v>
      </c>
      <c r="BC30" s="194">
        <f t="shared" si="9"/>
        <v>28</v>
      </c>
      <c r="BD30" s="194">
        <v>11718.1191</v>
      </c>
      <c r="BI30" s="194">
        <f t="shared" si="10"/>
        <v>28</v>
      </c>
      <c r="BJ30" s="194">
        <v>10831.864299999999</v>
      </c>
    </row>
    <row r="31" spans="1:62">
      <c r="A31" s="194">
        <f t="shared" si="0"/>
        <v>29</v>
      </c>
      <c r="B31" s="194">
        <v>4843.1323000000002</v>
      </c>
      <c r="F31" s="194"/>
      <c r="G31" s="194">
        <f t="shared" si="1"/>
        <v>29</v>
      </c>
      <c r="H31" s="194">
        <v>4618.1904000000004</v>
      </c>
      <c r="M31" s="194">
        <f t="shared" si="2"/>
        <v>29</v>
      </c>
      <c r="N31" s="194">
        <v>8324.7314000000006</v>
      </c>
      <c r="S31" s="194">
        <f t="shared" si="3"/>
        <v>29</v>
      </c>
      <c r="T31" s="195">
        <v>8176.2665999999999</v>
      </c>
      <c r="Y31" s="194">
        <f t="shared" si="4"/>
        <v>29</v>
      </c>
      <c r="Z31" s="195">
        <v>8244.9385000000002</v>
      </c>
      <c r="AE31" s="194">
        <f t="shared" si="5"/>
        <v>29</v>
      </c>
      <c r="AF31" s="194">
        <v>7369.4291999999996</v>
      </c>
      <c r="AK31" s="194">
        <f t="shared" si="6"/>
        <v>29</v>
      </c>
      <c r="AL31" s="195">
        <v>13341.8027</v>
      </c>
      <c r="AQ31" s="194">
        <f t="shared" si="7"/>
        <v>29</v>
      </c>
      <c r="AR31" s="195">
        <v>10669.168900000001</v>
      </c>
      <c r="AW31" s="194">
        <f t="shared" si="8"/>
        <v>29</v>
      </c>
      <c r="AX31" s="194">
        <v>11584.102500000001</v>
      </c>
      <c r="BC31" s="194">
        <f t="shared" si="9"/>
        <v>29</v>
      </c>
      <c r="BD31" s="194">
        <v>11793.257799999999</v>
      </c>
      <c r="BI31" s="194">
        <f t="shared" si="10"/>
        <v>29</v>
      </c>
      <c r="BJ31" s="194">
        <v>10926.7412</v>
      </c>
    </row>
    <row r="32" spans="1:62">
      <c r="A32" s="194">
        <f t="shared" si="0"/>
        <v>30</v>
      </c>
      <c r="B32" s="194">
        <v>4849.1655000000001</v>
      </c>
      <c r="F32" s="194"/>
      <c r="G32" s="194">
        <f t="shared" si="1"/>
        <v>30</v>
      </c>
      <c r="H32" s="194">
        <v>4625.6938</v>
      </c>
      <c r="M32" s="194">
        <f t="shared" si="2"/>
        <v>30</v>
      </c>
      <c r="N32" s="194">
        <v>8390.8662000000004</v>
      </c>
      <c r="S32" s="194">
        <f t="shared" si="3"/>
        <v>30</v>
      </c>
      <c r="T32" s="195">
        <v>8166.5654000000004</v>
      </c>
      <c r="Y32" s="194">
        <f t="shared" si="4"/>
        <v>30</v>
      </c>
      <c r="Z32" s="195">
        <v>8256.5800999999992</v>
      </c>
      <c r="AE32" s="194">
        <f t="shared" si="5"/>
        <v>30</v>
      </c>
      <c r="AF32" s="194">
        <v>7368.5522000000001</v>
      </c>
      <c r="AK32" s="194">
        <f t="shared" si="6"/>
        <v>30</v>
      </c>
      <c r="AL32" s="195">
        <v>13333.3457</v>
      </c>
      <c r="AQ32" s="194">
        <f t="shared" si="7"/>
        <v>30</v>
      </c>
      <c r="AR32" s="195">
        <v>10615.583000000001</v>
      </c>
      <c r="AW32" s="194">
        <f t="shared" si="8"/>
        <v>30</v>
      </c>
      <c r="AX32" s="194">
        <v>11644.999</v>
      </c>
      <c r="BC32" s="194">
        <f t="shared" si="9"/>
        <v>30</v>
      </c>
      <c r="BD32" s="194">
        <v>11708.132799999999</v>
      </c>
      <c r="BI32" s="194">
        <f t="shared" si="10"/>
        <v>30</v>
      </c>
      <c r="BJ32" s="194">
        <v>10827.819299999999</v>
      </c>
    </row>
    <row r="63" spans="12:12">
      <c r="L63" s="194"/>
    </row>
    <row r="64" spans="12:12">
      <c r="L64" s="194"/>
    </row>
    <row r="65" spans="12:12">
      <c r="L65" s="194"/>
    </row>
    <row r="66" spans="12:12">
      <c r="L66" s="194"/>
    </row>
    <row r="67" spans="12:12">
      <c r="L67" s="194"/>
    </row>
    <row r="68" spans="12:12">
      <c r="L68" s="194"/>
    </row>
    <row r="69" spans="12:12">
      <c r="L69" s="194"/>
    </row>
    <row r="70" spans="12:12">
      <c r="L70" s="194"/>
    </row>
    <row r="71" spans="12:12">
      <c r="L71" s="194"/>
    </row>
    <row r="72" spans="12:12">
      <c r="L72" s="194"/>
    </row>
    <row r="73" spans="12:12">
      <c r="L73" s="194"/>
    </row>
    <row r="74" spans="12:12">
      <c r="L74" s="194"/>
    </row>
    <row r="75" spans="12:12">
      <c r="L75" s="194"/>
    </row>
    <row r="76" spans="12:12">
      <c r="L76" s="194"/>
    </row>
    <row r="77" spans="12:12">
      <c r="L77" s="194"/>
    </row>
    <row r="78" spans="12:12">
      <c r="L78" s="194"/>
    </row>
    <row r="79" spans="12:12">
      <c r="L79" s="194"/>
    </row>
    <row r="80" spans="12:12">
      <c r="L80" s="194"/>
    </row>
    <row r="81" spans="12:12">
      <c r="L81" s="194"/>
    </row>
    <row r="82" spans="12:12">
      <c r="L82" s="194"/>
    </row>
    <row r="83" spans="12:12">
      <c r="L83" s="194"/>
    </row>
    <row r="84" spans="12:12">
      <c r="L84" s="194"/>
    </row>
    <row r="85" spans="12:12">
      <c r="L85" s="194"/>
    </row>
    <row r="86" spans="12:12">
      <c r="L86" s="194"/>
    </row>
    <row r="87" spans="12:12">
      <c r="L87" s="194"/>
    </row>
    <row r="88" spans="12:12">
      <c r="L88" s="194"/>
    </row>
    <row r="89" spans="12:12">
      <c r="L89" s="194"/>
    </row>
    <row r="90" spans="12:12">
      <c r="L90" s="194"/>
    </row>
    <row r="91" spans="12:12">
      <c r="L91" s="194"/>
    </row>
    <row r="92" spans="12:12">
      <c r="L92" s="19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8622-512F-46DE-8F40-E37EFB05F587}">
  <dimension ref="A1:AQ3689"/>
  <sheetViews>
    <sheetView topLeftCell="AA1" workbookViewId="0">
      <selection activeCell="AT14" sqref="AT14"/>
    </sheetView>
  </sheetViews>
  <sheetFormatPr defaultRowHeight="14.45"/>
  <cols>
    <col min="14" max="15" width="8.85546875" style="1"/>
    <col min="21" max="21" width="8.85546875" style="1"/>
  </cols>
  <sheetData>
    <row r="1" spans="1:43">
      <c r="AO1" s="43" t="s">
        <v>182</v>
      </c>
    </row>
    <row r="2" spans="1:43" ht="15" thickBot="1">
      <c r="AO2" t="s">
        <v>183</v>
      </c>
      <c r="AP2" t="s">
        <v>184</v>
      </c>
      <c r="AQ2" t="s">
        <v>185</v>
      </c>
    </row>
    <row r="3" spans="1:43">
      <c r="A3" t="s">
        <v>186</v>
      </c>
      <c r="C3" t="s">
        <v>187</v>
      </c>
      <c r="E3" t="s">
        <v>188</v>
      </c>
      <c r="H3" t="s">
        <v>189</v>
      </c>
      <c r="J3" t="s">
        <v>190</v>
      </c>
      <c r="L3" t="s">
        <v>191</v>
      </c>
      <c r="N3" s="1" t="s">
        <v>192</v>
      </c>
      <c r="Q3" t="s">
        <v>193</v>
      </c>
      <c r="S3" t="s">
        <v>194</v>
      </c>
      <c r="V3" t="s">
        <v>186</v>
      </c>
      <c r="X3" t="s">
        <v>187</v>
      </c>
      <c r="Z3" t="s">
        <v>188</v>
      </c>
      <c r="AC3" t="s">
        <v>189</v>
      </c>
      <c r="AE3" t="s">
        <v>190</v>
      </c>
      <c r="AG3" t="s">
        <v>191</v>
      </c>
      <c r="AJ3" t="s">
        <v>193</v>
      </c>
      <c r="AL3" t="s">
        <v>194</v>
      </c>
      <c r="AO3" s="3" t="s">
        <v>195</v>
      </c>
      <c r="AP3" s="4" t="s">
        <v>196</v>
      </c>
      <c r="AQ3" s="10" t="s">
        <v>197</v>
      </c>
    </row>
    <row r="4" spans="1:43">
      <c r="A4" t="s">
        <v>64</v>
      </c>
      <c r="B4">
        <v>500</v>
      </c>
      <c r="C4" t="s">
        <v>64</v>
      </c>
      <c r="D4">
        <v>500</v>
      </c>
      <c r="E4" t="s">
        <v>64</v>
      </c>
      <c r="F4">
        <v>500</v>
      </c>
      <c r="H4" t="s">
        <v>64</v>
      </c>
      <c r="I4">
        <v>500</v>
      </c>
      <c r="J4" t="s">
        <v>64</v>
      </c>
      <c r="K4">
        <v>500</v>
      </c>
      <c r="L4" t="s">
        <v>64</v>
      </c>
      <c r="M4">
        <v>500</v>
      </c>
      <c r="N4" s="1" t="s">
        <v>64</v>
      </c>
      <c r="O4" s="1">
        <v>500</v>
      </c>
      <c r="Q4" t="s">
        <v>64</v>
      </c>
      <c r="R4">
        <v>500</v>
      </c>
      <c r="S4" t="s">
        <v>64</v>
      </c>
      <c r="T4">
        <v>500</v>
      </c>
      <c r="V4" t="s">
        <v>196</v>
      </c>
      <c r="W4">
        <v>500</v>
      </c>
      <c r="X4" t="s">
        <v>196</v>
      </c>
      <c r="Y4">
        <v>500</v>
      </c>
      <c r="Z4" t="s">
        <v>196</v>
      </c>
      <c r="AA4">
        <v>500</v>
      </c>
      <c r="AC4" t="s">
        <v>198</v>
      </c>
      <c r="AD4">
        <v>500</v>
      </c>
      <c r="AE4" t="s">
        <v>198</v>
      </c>
      <c r="AF4">
        <v>500</v>
      </c>
      <c r="AG4" t="s">
        <v>198</v>
      </c>
      <c r="AH4">
        <v>500</v>
      </c>
      <c r="AJ4" t="s">
        <v>198</v>
      </c>
      <c r="AK4">
        <v>500</v>
      </c>
      <c r="AL4" t="s">
        <v>198</v>
      </c>
      <c r="AM4">
        <v>500</v>
      </c>
      <c r="AO4" s="5">
        <v>14.5</v>
      </c>
      <c r="AP4">
        <v>0</v>
      </c>
      <c r="AQ4" s="6">
        <v>0</v>
      </c>
    </row>
    <row r="5" spans="1:43">
      <c r="AO5" s="5">
        <v>14.5</v>
      </c>
      <c r="AP5">
        <v>0</v>
      </c>
      <c r="AQ5" s="6">
        <v>0</v>
      </c>
    </row>
    <row r="6" spans="1:43">
      <c r="A6">
        <v>1.0940000000000001</v>
      </c>
      <c r="B6">
        <v>0</v>
      </c>
      <c r="C6">
        <v>1.0940000000000001</v>
      </c>
      <c r="D6">
        <v>0</v>
      </c>
      <c r="E6">
        <v>1.0940000000000001</v>
      </c>
      <c r="F6">
        <v>0</v>
      </c>
      <c r="H6">
        <v>1.0940000000000001</v>
      </c>
      <c r="I6">
        <v>10</v>
      </c>
      <c r="J6">
        <v>1.0940000000000001</v>
      </c>
      <c r="K6">
        <v>107</v>
      </c>
      <c r="L6">
        <v>1.0940000000000001</v>
      </c>
      <c r="M6">
        <v>44</v>
      </c>
      <c r="N6" s="1">
        <v>1.0940000000000001</v>
      </c>
      <c r="O6" s="1">
        <v>40</v>
      </c>
      <c r="Q6">
        <v>1.0940000000000001</v>
      </c>
      <c r="R6">
        <v>0</v>
      </c>
      <c r="S6">
        <v>1.0940000000000001</v>
      </c>
      <c r="T6">
        <v>0</v>
      </c>
      <c r="V6">
        <v>1800.5882977978706</v>
      </c>
      <c r="W6">
        <v>0</v>
      </c>
      <c r="X6">
        <v>1692.2572951485338</v>
      </c>
      <c r="Y6">
        <v>0</v>
      </c>
      <c r="Z6">
        <v>1584.0308138243818</v>
      </c>
      <c r="AA6">
        <v>0</v>
      </c>
      <c r="AC6">
        <v>2519.4558847419034</v>
      </c>
      <c r="AD6">
        <v>10</v>
      </c>
      <c r="AE6">
        <v>2411.342894982949</v>
      </c>
      <c r="AF6">
        <v>107</v>
      </c>
      <c r="AG6">
        <v>2303.7789613716573</v>
      </c>
      <c r="AH6">
        <v>44</v>
      </c>
      <c r="AJ6">
        <v>3028.4837886769346</v>
      </c>
      <c r="AK6">
        <v>0</v>
      </c>
      <c r="AL6">
        <v>2920.9347082951535</v>
      </c>
      <c r="AM6">
        <v>0</v>
      </c>
      <c r="AO6" s="5">
        <v>14.5</v>
      </c>
      <c r="AP6">
        <v>0</v>
      </c>
      <c r="AQ6" s="6">
        <v>0</v>
      </c>
    </row>
    <row r="7" spans="1:43">
      <c r="A7">
        <v>1.276</v>
      </c>
      <c r="B7">
        <v>0</v>
      </c>
      <c r="C7">
        <v>1.276</v>
      </c>
      <c r="D7">
        <v>0</v>
      </c>
      <c r="E7">
        <v>1.276</v>
      </c>
      <c r="F7">
        <v>0</v>
      </c>
      <c r="H7">
        <v>1.276</v>
      </c>
      <c r="I7">
        <v>44</v>
      </c>
      <c r="J7">
        <v>1.276</v>
      </c>
      <c r="K7">
        <v>107</v>
      </c>
      <c r="L7">
        <v>1.276</v>
      </c>
      <c r="M7">
        <v>11</v>
      </c>
      <c r="N7" s="1">
        <v>1.276</v>
      </c>
      <c r="O7" s="1">
        <v>31</v>
      </c>
      <c r="Q7">
        <v>1.276</v>
      </c>
      <c r="R7">
        <v>35</v>
      </c>
      <c r="S7">
        <v>1.276</v>
      </c>
      <c r="T7">
        <v>0</v>
      </c>
      <c r="V7">
        <v>1918.875606829987</v>
      </c>
      <c r="W7">
        <v>0</v>
      </c>
      <c r="X7">
        <v>1803.8321070475179</v>
      </c>
      <c r="Y7">
        <v>0</v>
      </c>
      <c r="Z7">
        <v>1688.883367578853</v>
      </c>
      <c r="AA7">
        <v>0</v>
      </c>
      <c r="AC7">
        <v>2688.7326848507687</v>
      </c>
      <c r="AD7">
        <v>44</v>
      </c>
      <c r="AE7">
        <v>2573.89208236478</v>
      </c>
      <c r="AF7">
        <v>107</v>
      </c>
      <c r="AG7">
        <v>2459.5443434070357</v>
      </c>
      <c r="AH7">
        <v>11</v>
      </c>
      <c r="AJ7">
        <v>3234.6675107674246</v>
      </c>
      <c r="AK7">
        <v>35</v>
      </c>
      <c r="AL7">
        <v>3120.3363151975641</v>
      </c>
      <c r="AM7">
        <v>0</v>
      </c>
      <c r="AO7" s="5">
        <v>14.5</v>
      </c>
      <c r="AP7">
        <v>0</v>
      </c>
      <c r="AQ7" s="6">
        <v>0</v>
      </c>
    </row>
    <row r="8" spans="1:43">
      <c r="A8">
        <v>1.458</v>
      </c>
      <c r="B8">
        <v>0</v>
      </c>
      <c r="C8">
        <v>1.458</v>
      </c>
      <c r="D8">
        <v>0</v>
      </c>
      <c r="E8">
        <v>1.458</v>
      </c>
      <c r="F8">
        <v>0</v>
      </c>
      <c r="H8">
        <v>1.458</v>
      </c>
      <c r="I8">
        <v>34</v>
      </c>
      <c r="J8">
        <v>1.458</v>
      </c>
      <c r="K8">
        <v>72</v>
      </c>
      <c r="L8">
        <v>1.458</v>
      </c>
      <c r="M8">
        <v>81</v>
      </c>
      <c r="N8" s="1">
        <v>1.458</v>
      </c>
      <c r="O8" s="1">
        <v>30</v>
      </c>
      <c r="Q8">
        <v>1.458</v>
      </c>
      <c r="R8">
        <v>35</v>
      </c>
      <c r="S8">
        <v>1.458</v>
      </c>
      <c r="T8">
        <v>15</v>
      </c>
      <c r="V8">
        <v>2026.014527324337</v>
      </c>
      <c r="W8">
        <v>0</v>
      </c>
      <c r="X8">
        <v>1904.8585198671667</v>
      </c>
      <c r="Y8">
        <v>0</v>
      </c>
      <c r="Z8">
        <v>1783.7895583240074</v>
      </c>
      <c r="AA8">
        <v>0</v>
      </c>
      <c r="AC8">
        <v>2841.7463473137218</v>
      </c>
      <c r="AD8">
        <v>34</v>
      </c>
      <c r="AE8">
        <v>2720.7804719545229</v>
      </c>
      <c r="AF8">
        <v>72</v>
      </c>
      <c r="AG8">
        <v>2600.2640989702631</v>
      </c>
      <c r="AH8">
        <v>81</v>
      </c>
      <c r="AJ8">
        <v>3420.8182934706174</v>
      </c>
      <c r="AK8">
        <v>35</v>
      </c>
      <c r="AL8">
        <v>3300.3192285985183</v>
      </c>
      <c r="AM8">
        <v>15</v>
      </c>
      <c r="AO8" s="5">
        <v>14.5</v>
      </c>
      <c r="AP8">
        <v>0</v>
      </c>
      <c r="AQ8" s="6">
        <v>0</v>
      </c>
    </row>
    <row r="9" spans="1:43">
      <c r="A9">
        <v>1.64</v>
      </c>
      <c r="B9">
        <v>0</v>
      </c>
      <c r="C9">
        <v>1.64</v>
      </c>
      <c r="D9">
        <v>0</v>
      </c>
      <c r="E9">
        <v>1.64</v>
      </c>
      <c r="F9">
        <v>0</v>
      </c>
      <c r="H9">
        <v>1.64</v>
      </c>
      <c r="I9">
        <v>34</v>
      </c>
      <c r="J9">
        <v>1.64</v>
      </c>
      <c r="K9">
        <v>35</v>
      </c>
      <c r="L9">
        <v>1.64</v>
      </c>
      <c r="M9">
        <v>88</v>
      </c>
      <c r="N9" s="1">
        <v>1.64</v>
      </c>
      <c r="O9" s="1">
        <v>30</v>
      </c>
      <c r="Q9">
        <v>1.64</v>
      </c>
      <c r="R9">
        <v>35</v>
      </c>
      <c r="S9">
        <v>1.64</v>
      </c>
      <c r="T9">
        <v>15</v>
      </c>
      <c r="V9">
        <v>2124.379334325512</v>
      </c>
      <c r="W9">
        <v>0</v>
      </c>
      <c r="X9">
        <v>1997.58911447939</v>
      </c>
      <c r="Y9">
        <v>0</v>
      </c>
      <c r="Z9">
        <v>1870.8796622204463</v>
      </c>
      <c r="AA9">
        <v>0</v>
      </c>
      <c r="AC9">
        <v>2982.0188556626322</v>
      </c>
      <c r="AD9">
        <v>34</v>
      </c>
      <c r="AE9">
        <v>2855.4079219641872</v>
      </c>
      <c r="AF9">
        <v>35</v>
      </c>
      <c r="AG9">
        <v>2729.2118111872651</v>
      </c>
      <c r="AH9">
        <v>88</v>
      </c>
      <c r="AJ9">
        <v>3591.3171697597841</v>
      </c>
      <c r="AK9">
        <v>35</v>
      </c>
      <c r="AL9">
        <v>3465.1386691050379</v>
      </c>
      <c r="AM9">
        <v>15</v>
      </c>
      <c r="AO9" s="5">
        <v>14.5</v>
      </c>
      <c r="AP9">
        <v>0</v>
      </c>
      <c r="AQ9" s="6">
        <v>0</v>
      </c>
    </row>
    <row r="10" spans="1:43">
      <c r="A10">
        <v>1.8220000000000001</v>
      </c>
      <c r="B10">
        <v>0</v>
      </c>
      <c r="C10">
        <v>1.8220000000000001</v>
      </c>
      <c r="D10">
        <v>0</v>
      </c>
      <c r="E10">
        <v>1.8220000000000001</v>
      </c>
      <c r="F10">
        <v>0</v>
      </c>
      <c r="H10">
        <v>1.8220000000000001</v>
      </c>
      <c r="I10">
        <v>0</v>
      </c>
      <c r="J10">
        <v>1.8220000000000001</v>
      </c>
      <c r="K10">
        <v>40</v>
      </c>
      <c r="L10">
        <v>1.8220000000000001</v>
      </c>
      <c r="M10">
        <v>88</v>
      </c>
      <c r="N10" s="1">
        <v>1.8220000000000001</v>
      </c>
      <c r="O10" s="1">
        <v>84</v>
      </c>
      <c r="Q10">
        <v>1.8220000000000001</v>
      </c>
      <c r="R10">
        <v>0</v>
      </c>
      <c r="S10">
        <v>1.8220000000000001</v>
      </c>
      <c r="T10">
        <v>15</v>
      </c>
      <c r="V10">
        <v>2215.6213022946295</v>
      </c>
      <c r="W10">
        <v>0</v>
      </c>
      <c r="X10">
        <v>2083.5888811471896</v>
      </c>
      <c r="Y10">
        <v>0</v>
      </c>
      <c r="Z10">
        <v>1951.631999507053</v>
      </c>
      <c r="AA10">
        <v>0</v>
      </c>
      <c r="AC10">
        <v>3111.9836850254956</v>
      </c>
      <c r="AD10">
        <v>0</v>
      </c>
      <c r="AE10">
        <v>2980.1212453288308</v>
      </c>
      <c r="AF10">
        <v>40</v>
      </c>
      <c r="AG10">
        <v>2848.6451312270683</v>
      </c>
      <c r="AH10">
        <v>88</v>
      </c>
      <c r="AJ10">
        <v>3749.1793936292938</v>
      </c>
      <c r="AK10">
        <v>0</v>
      </c>
      <c r="AL10">
        <v>3617.7209476639268</v>
      </c>
      <c r="AM10">
        <v>15</v>
      </c>
      <c r="AO10" s="5">
        <v>14.5</v>
      </c>
      <c r="AP10">
        <v>0</v>
      </c>
      <c r="AQ10" s="6">
        <v>0</v>
      </c>
    </row>
    <row r="11" spans="1:43">
      <c r="A11">
        <v>2.0049999999999999</v>
      </c>
      <c r="B11">
        <v>0</v>
      </c>
      <c r="C11">
        <v>2.0049999999999999</v>
      </c>
      <c r="D11">
        <v>0</v>
      </c>
      <c r="E11">
        <v>2.0049999999999999</v>
      </c>
      <c r="F11">
        <v>0</v>
      </c>
      <c r="H11">
        <v>2.0049999999999999</v>
      </c>
      <c r="I11">
        <v>0</v>
      </c>
      <c r="J11">
        <v>2.0049999999999999</v>
      </c>
      <c r="K11">
        <v>59</v>
      </c>
      <c r="L11">
        <v>2.0049999999999999</v>
      </c>
      <c r="M11">
        <v>42</v>
      </c>
      <c r="N11" s="1">
        <v>2.0049999999999999</v>
      </c>
      <c r="O11" s="1">
        <v>69</v>
      </c>
      <c r="Q11">
        <v>2.0049999999999999</v>
      </c>
      <c r="R11">
        <v>0</v>
      </c>
      <c r="S11">
        <v>2.0049999999999999</v>
      </c>
      <c r="T11">
        <v>0</v>
      </c>
      <c r="V11">
        <v>2301.3956394756437</v>
      </c>
      <c r="W11">
        <v>0</v>
      </c>
      <c r="X11">
        <v>2164.4231690325746</v>
      </c>
      <c r="Y11">
        <v>0</v>
      </c>
      <c r="Z11">
        <v>2027.521781282132</v>
      </c>
      <c r="AA11">
        <v>0</v>
      </c>
      <c r="AC11">
        <v>3234.0480200278444</v>
      </c>
      <c r="AD11">
        <v>0</v>
      </c>
      <c r="AE11">
        <v>3097.2374263525553</v>
      </c>
      <c r="AF11">
        <v>59</v>
      </c>
      <c r="AG11">
        <v>2960.7891181788582</v>
      </c>
      <c r="AH11">
        <v>42</v>
      </c>
      <c r="AJ11">
        <v>3897.3647966748649</v>
      </c>
      <c r="AK11">
        <v>0</v>
      </c>
      <c r="AL11">
        <v>3760.9340817645229</v>
      </c>
      <c r="AM11">
        <v>0</v>
      </c>
      <c r="AO11" s="5">
        <v>14.5</v>
      </c>
      <c r="AP11">
        <v>0</v>
      </c>
      <c r="AQ11" s="6">
        <v>0</v>
      </c>
    </row>
    <row r="12" spans="1:43">
      <c r="A12">
        <v>2.1869999999999998</v>
      </c>
      <c r="B12">
        <v>117</v>
      </c>
      <c r="C12">
        <v>2.1869999999999998</v>
      </c>
      <c r="D12">
        <v>0</v>
      </c>
      <c r="E12">
        <v>2.1869999999999998</v>
      </c>
      <c r="F12">
        <v>0</v>
      </c>
      <c r="H12">
        <v>2.1869999999999998</v>
      </c>
      <c r="I12">
        <v>30</v>
      </c>
      <c r="J12">
        <v>2.1869999999999998</v>
      </c>
      <c r="K12">
        <v>201</v>
      </c>
      <c r="L12">
        <v>2.1869999999999998</v>
      </c>
      <c r="M12">
        <v>61</v>
      </c>
      <c r="N12" s="1">
        <v>2.1869999999999998</v>
      </c>
      <c r="O12" s="1">
        <v>104</v>
      </c>
      <c r="Q12">
        <v>2.1869999999999998</v>
      </c>
      <c r="R12">
        <v>0</v>
      </c>
      <c r="S12">
        <v>2.1869999999999998</v>
      </c>
      <c r="T12">
        <v>0</v>
      </c>
      <c r="V12">
        <v>2381.6728986836401</v>
      </c>
      <c r="W12">
        <v>117</v>
      </c>
      <c r="X12">
        <v>2240.0678352755617</v>
      </c>
      <c r="Y12">
        <v>0</v>
      </c>
      <c r="Z12">
        <v>2098.5300394938408</v>
      </c>
      <c r="AA12">
        <v>0</v>
      </c>
      <c r="AC12">
        <v>3348.2039578953222</v>
      </c>
      <c r="AD12">
        <v>30</v>
      </c>
      <c r="AE12">
        <v>3206.7537218791749</v>
      </c>
      <c r="AF12">
        <v>201</v>
      </c>
      <c r="AG12">
        <v>3065.6453663309758</v>
      </c>
      <c r="AH12">
        <v>61</v>
      </c>
      <c r="AJ12">
        <v>4035.8883559358837</v>
      </c>
      <c r="AK12">
        <v>0</v>
      </c>
      <c r="AL12">
        <v>3894.7974473275262</v>
      </c>
      <c r="AM12">
        <v>0</v>
      </c>
      <c r="AO12" s="5">
        <v>14.5</v>
      </c>
      <c r="AP12">
        <v>0</v>
      </c>
      <c r="AQ12" s="6">
        <v>0</v>
      </c>
    </row>
    <row r="13" spans="1:43">
      <c r="A13">
        <v>2.3690000000000002</v>
      </c>
      <c r="B13">
        <v>0</v>
      </c>
      <c r="C13">
        <v>2.3690000000000002</v>
      </c>
      <c r="D13">
        <v>0</v>
      </c>
      <c r="E13">
        <v>2.3690000000000002</v>
      </c>
      <c r="F13">
        <v>0</v>
      </c>
      <c r="H13">
        <v>2.3690000000000002</v>
      </c>
      <c r="I13">
        <v>30</v>
      </c>
      <c r="J13">
        <v>2.3690000000000002</v>
      </c>
      <c r="K13">
        <v>200</v>
      </c>
      <c r="L13">
        <v>2.3690000000000002</v>
      </c>
      <c r="M13">
        <v>91</v>
      </c>
      <c r="N13" s="1">
        <v>2.3690000000000002</v>
      </c>
      <c r="O13" s="1">
        <v>113</v>
      </c>
      <c r="Q13">
        <v>2.3690000000000002</v>
      </c>
      <c r="R13">
        <v>11</v>
      </c>
      <c r="S13">
        <v>2.3690000000000002</v>
      </c>
      <c r="T13">
        <v>0</v>
      </c>
      <c r="V13">
        <v>2457.6365634008021</v>
      </c>
      <c r="W13">
        <v>0</v>
      </c>
      <c r="X13">
        <v>2311.6406705239465</v>
      </c>
      <c r="Y13">
        <v>0</v>
      </c>
      <c r="Z13">
        <v>2165.7087186960243</v>
      </c>
      <c r="AA13">
        <v>0</v>
      </c>
      <c r="AC13">
        <v>3456.1589085041805</v>
      </c>
      <c r="AD13">
        <v>30</v>
      </c>
      <c r="AE13">
        <v>3310.3116218356313</v>
      </c>
      <c r="AF13">
        <v>200</v>
      </c>
      <c r="AG13">
        <v>3164.7885467182195</v>
      </c>
      <c r="AH13">
        <v>91</v>
      </c>
      <c r="AJ13">
        <v>4166.8395626241363</v>
      </c>
      <c r="AK13">
        <v>11</v>
      </c>
      <c r="AL13">
        <v>4021.3337504945639</v>
      </c>
      <c r="AM13">
        <v>0</v>
      </c>
      <c r="AO13" s="5">
        <v>14.5</v>
      </c>
      <c r="AP13">
        <v>0</v>
      </c>
      <c r="AQ13" s="6">
        <v>0</v>
      </c>
    </row>
    <row r="14" spans="1:43">
      <c r="A14">
        <v>2.552</v>
      </c>
      <c r="B14">
        <v>0</v>
      </c>
      <c r="C14">
        <v>2.552</v>
      </c>
      <c r="D14">
        <v>0</v>
      </c>
      <c r="E14">
        <v>2.552</v>
      </c>
      <c r="F14">
        <v>0</v>
      </c>
      <c r="H14">
        <v>2.552</v>
      </c>
      <c r="I14">
        <v>30</v>
      </c>
      <c r="J14">
        <v>2.552</v>
      </c>
      <c r="K14">
        <v>209</v>
      </c>
      <c r="L14">
        <v>2.552</v>
      </c>
      <c r="M14">
        <v>131</v>
      </c>
      <c r="N14" s="1">
        <v>2.552</v>
      </c>
      <c r="O14" s="1">
        <v>156</v>
      </c>
      <c r="Q14">
        <v>2.552</v>
      </c>
      <c r="R14">
        <v>38</v>
      </c>
      <c r="S14">
        <v>2.552</v>
      </c>
      <c r="T14">
        <v>0</v>
      </c>
      <c r="V14">
        <v>2530.2280730851217</v>
      </c>
      <c r="W14">
        <v>0</v>
      </c>
      <c r="X14">
        <v>2380.030475470292</v>
      </c>
      <c r="Y14">
        <v>0</v>
      </c>
      <c r="Z14">
        <v>2229.8938721901905</v>
      </c>
      <c r="AA14">
        <v>0</v>
      </c>
      <c r="AC14">
        <v>3559.2674790415963</v>
      </c>
      <c r="AD14">
        <v>30</v>
      </c>
      <c r="AE14">
        <v>3409.2129257869392</v>
      </c>
      <c r="AF14">
        <v>209</v>
      </c>
      <c r="AG14">
        <v>3259.4670241540289</v>
      </c>
      <c r="AH14">
        <v>131</v>
      </c>
      <c r="AJ14">
        <v>4291.8735677412697</v>
      </c>
      <c r="AK14">
        <v>38</v>
      </c>
      <c r="AL14">
        <v>4142.1447260630957</v>
      </c>
      <c r="AM14">
        <v>0</v>
      </c>
      <c r="AO14" s="5">
        <v>14.5</v>
      </c>
      <c r="AP14">
        <v>0</v>
      </c>
      <c r="AQ14" s="6">
        <v>0</v>
      </c>
    </row>
    <row r="15" spans="1:43">
      <c r="A15">
        <v>2.734</v>
      </c>
      <c r="B15">
        <v>0</v>
      </c>
      <c r="C15">
        <v>2.734</v>
      </c>
      <c r="D15">
        <v>0</v>
      </c>
      <c r="E15">
        <v>2.734</v>
      </c>
      <c r="F15">
        <v>0</v>
      </c>
      <c r="H15">
        <v>2.734</v>
      </c>
      <c r="I15">
        <v>7</v>
      </c>
      <c r="J15">
        <v>2.734</v>
      </c>
      <c r="K15">
        <v>82</v>
      </c>
      <c r="L15">
        <v>2.734</v>
      </c>
      <c r="M15">
        <v>144</v>
      </c>
      <c r="N15" s="1">
        <v>2.734</v>
      </c>
      <c r="O15" s="1">
        <v>143</v>
      </c>
      <c r="Q15">
        <v>2.734</v>
      </c>
      <c r="R15">
        <v>38</v>
      </c>
      <c r="S15">
        <v>2.734</v>
      </c>
      <c r="T15">
        <v>0</v>
      </c>
      <c r="V15">
        <v>2599.1034992834443</v>
      </c>
      <c r="W15">
        <v>0</v>
      </c>
      <c r="X15">
        <v>2444.9145897864655</v>
      </c>
      <c r="Y15">
        <v>0</v>
      </c>
      <c r="Z15">
        <v>2290.7840692154768</v>
      </c>
      <c r="AA15">
        <v>0</v>
      </c>
      <c r="AC15">
        <v>3657.0539103871793</v>
      </c>
      <c r="AD15">
        <v>7</v>
      </c>
      <c r="AE15">
        <v>3503.0030926346722</v>
      </c>
      <c r="AF15">
        <v>82</v>
      </c>
      <c r="AG15">
        <v>3349.2472372038678</v>
      </c>
      <c r="AH15">
        <v>144</v>
      </c>
      <c r="AJ15">
        <v>4410.422583110254</v>
      </c>
      <c r="AK15">
        <v>38</v>
      </c>
      <c r="AL15">
        <v>4256.6835793938435</v>
      </c>
      <c r="AM15">
        <v>0</v>
      </c>
      <c r="AO15" s="5">
        <v>14.5</v>
      </c>
      <c r="AP15">
        <v>0</v>
      </c>
      <c r="AQ15" s="6">
        <v>0</v>
      </c>
    </row>
    <row r="16" spans="1:43">
      <c r="A16">
        <v>2.9159999999999999</v>
      </c>
      <c r="B16">
        <v>0</v>
      </c>
      <c r="C16">
        <v>2.9159999999999999</v>
      </c>
      <c r="D16">
        <v>0</v>
      </c>
      <c r="E16">
        <v>2.9159999999999999</v>
      </c>
      <c r="F16">
        <v>0</v>
      </c>
      <c r="H16">
        <v>2.9159999999999999</v>
      </c>
      <c r="I16">
        <v>28</v>
      </c>
      <c r="J16">
        <v>2.9159999999999999</v>
      </c>
      <c r="K16">
        <v>77</v>
      </c>
      <c r="L16">
        <v>2.9159999999999999</v>
      </c>
      <c r="M16">
        <v>152</v>
      </c>
      <c r="N16" s="1">
        <v>2.9159999999999999</v>
      </c>
      <c r="O16" s="1">
        <v>84</v>
      </c>
      <c r="Q16">
        <v>2.9159999999999999</v>
      </c>
      <c r="R16">
        <v>27</v>
      </c>
      <c r="S16">
        <v>2.9159999999999999</v>
      </c>
      <c r="T16">
        <v>0</v>
      </c>
      <c r="V16">
        <v>2665.0363914450809</v>
      </c>
      <c r="W16">
        <v>0</v>
      </c>
      <c r="X16">
        <v>2507.0228087111959</v>
      </c>
      <c r="Y16">
        <v>0</v>
      </c>
      <c r="Z16">
        <v>2349.0652795145988</v>
      </c>
      <c r="AA16">
        <v>0</v>
      </c>
      <c r="AC16">
        <v>3750.6264945906578</v>
      </c>
      <c r="AD16">
        <v>28</v>
      </c>
      <c r="AE16">
        <v>3592.7465401359636</v>
      </c>
      <c r="AF16">
        <v>77</v>
      </c>
      <c r="AG16">
        <v>3435.1493298441969</v>
      </c>
      <c r="AH16">
        <v>152</v>
      </c>
      <c r="AJ16">
        <v>4523.8373962759306</v>
      </c>
      <c r="AK16">
        <v>27</v>
      </c>
      <c r="AL16">
        <v>4366.2568300575313</v>
      </c>
      <c r="AM16">
        <v>0</v>
      </c>
      <c r="AO16" s="5">
        <v>14.5</v>
      </c>
      <c r="AP16">
        <v>0</v>
      </c>
      <c r="AQ16" s="6">
        <v>0</v>
      </c>
    </row>
    <row r="17" spans="1:43">
      <c r="A17">
        <v>3.0979999999999999</v>
      </c>
      <c r="B17">
        <v>0</v>
      </c>
      <c r="C17">
        <v>3.0979999999999999</v>
      </c>
      <c r="D17">
        <v>0</v>
      </c>
      <c r="E17">
        <v>3.0979999999999999</v>
      </c>
      <c r="F17">
        <v>0</v>
      </c>
      <c r="H17">
        <v>3.0979999999999999</v>
      </c>
      <c r="I17">
        <v>64</v>
      </c>
      <c r="J17">
        <v>3.0979999999999999</v>
      </c>
      <c r="K17">
        <v>84</v>
      </c>
      <c r="L17">
        <v>3.0979999999999999</v>
      </c>
      <c r="M17">
        <v>112</v>
      </c>
      <c r="N17" s="1">
        <v>3.0979999999999999</v>
      </c>
      <c r="O17" s="1">
        <v>37</v>
      </c>
      <c r="Q17">
        <v>3.0979999999999999</v>
      </c>
      <c r="R17">
        <v>0</v>
      </c>
      <c r="S17">
        <v>3.0979999999999999</v>
      </c>
      <c r="T17">
        <v>0</v>
      </c>
      <c r="V17">
        <v>2728.332209538436</v>
      </c>
      <c r="W17">
        <v>0</v>
      </c>
      <c r="X17">
        <v>2566.6436716882631</v>
      </c>
      <c r="Y17">
        <v>0</v>
      </c>
      <c r="Z17">
        <v>2405.0090795720766</v>
      </c>
      <c r="AA17">
        <v>0</v>
      </c>
      <c r="AC17">
        <v>3840.4262109778156</v>
      </c>
      <c r="AD17">
        <v>64</v>
      </c>
      <c r="AE17">
        <v>3678.8672562532661</v>
      </c>
      <c r="AF17">
        <v>84</v>
      </c>
      <c r="AG17">
        <v>3517.580059214933</v>
      </c>
      <c r="AH17">
        <v>112</v>
      </c>
      <c r="AJ17">
        <v>4632.6578273577079</v>
      </c>
      <c r="AK17">
        <v>0</v>
      </c>
      <c r="AL17">
        <v>4471.3870714086597</v>
      </c>
      <c r="AM17">
        <v>0</v>
      </c>
      <c r="AO17" s="5">
        <v>14.5</v>
      </c>
      <c r="AP17">
        <v>0</v>
      </c>
      <c r="AQ17" s="6">
        <v>0</v>
      </c>
    </row>
    <row r="18" spans="1:43">
      <c r="A18">
        <v>3.28</v>
      </c>
      <c r="B18">
        <v>0</v>
      </c>
      <c r="C18">
        <v>3.28</v>
      </c>
      <c r="D18">
        <v>0</v>
      </c>
      <c r="E18">
        <v>3.28</v>
      </c>
      <c r="F18">
        <v>0</v>
      </c>
      <c r="H18">
        <v>3.28</v>
      </c>
      <c r="I18">
        <v>57</v>
      </c>
      <c r="J18">
        <v>3.28</v>
      </c>
      <c r="K18">
        <v>69</v>
      </c>
      <c r="L18">
        <v>3.28</v>
      </c>
      <c r="M18">
        <v>123</v>
      </c>
      <c r="N18" s="1">
        <v>3.28</v>
      </c>
      <c r="O18" s="1">
        <v>20</v>
      </c>
      <c r="Q18">
        <v>3.28</v>
      </c>
      <c r="R18">
        <v>0</v>
      </c>
      <c r="S18">
        <v>3.28</v>
      </c>
      <c r="T18">
        <v>0</v>
      </c>
      <c r="V18">
        <v>2789.2482686746575</v>
      </c>
      <c r="W18">
        <v>0</v>
      </c>
      <c r="X18">
        <v>2624.0201841031903</v>
      </c>
      <c r="Y18">
        <v>0</v>
      </c>
      <c r="Z18">
        <v>2458.8441312924547</v>
      </c>
      <c r="AA18">
        <v>0</v>
      </c>
      <c r="AC18">
        <v>3926.8240043603851</v>
      </c>
      <c r="AD18">
        <v>57</v>
      </c>
      <c r="AE18">
        <v>3761.7218183922496</v>
      </c>
      <c r="AF18">
        <v>69</v>
      </c>
      <c r="AG18">
        <v>3596.8814465332107</v>
      </c>
      <c r="AH18">
        <v>123</v>
      </c>
      <c r="AJ18">
        <v>4737.3375856255379</v>
      </c>
      <c r="AK18">
        <v>0</v>
      </c>
      <c r="AL18">
        <v>4572.5134588586088</v>
      </c>
      <c r="AM18">
        <v>0</v>
      </c>
      <c r="AO18" s="5">
        <v>14.5</v>
      </c>
      <c r="AP18">
        <v>0</v>
      </c>
      <c r="AQ18" s="6">
        <v>0</v>
      </c>
    </row>
    <row r="19" spans="1:43">
      <c r="A19">
        <v>3.4630000000000001</v>
      </c>
      <c r="B19">
        <v>0</v>
      </c>
      <c r="C19">
        <v>3.4630000000000001</v>
      </c>
      <c r="D19">
        <v>0</v>
      </c>
      <c r="E19">
        <v>3.4630000000000001</v>
      </c>
      <c r="F19">
        <v>0</v>
      </c>
      <c r="H19">
        <v>3.4630000000000001</v>
      </c>
      <c r="I19">
        <v>36</v>
      </c>
      <c r="J19">
        <v>3.4630000000000001</v>
      </c>
      <c r="K19">
        <v>131</v>
      </c>
      <c r="L19">
        <v>3.4630000000000001</v>
      </c>
      <c r="M19">
        <v>153</v>
      </c>
      <c r="N19" s="1">
        <v>3.4630000000000001</v>
      </c>
      <c r="O19" s="1">
        <v>16</v>
      </c>
      <c r="Q19">
        <v>3.4630000000000001</v>
      </c>
      <c r="R19">
        <v>0</v>
      </c>
      <c r="S19">
        <v>3.4630000000000001</v>
      </c>
      <c r="T19">
        <v>0</v>
      </c>
      <c r="V19">
        <v>2848.3208494323389</v>
      </c>
      <c r="W19">
        <v>0</v>
      </c>
      <c r="X19">
        <v>2679.6579512500266</v>
      </c>
      <c r="Y19">
        <v>0</v>
      </c>
      <c r="Z19">
        <v>2511.0453282837461</v>
      </c>
      <c r="AA19">
        <v>0</v>
      </c>
      <c r="AC19">
        <v>4010.585017212155</v>
      </c>
      <c r="AD19">
        <v>36</v>
      </c>
      <c r="AE19">
        <v>3842.0446285788989</v>
      </c>
      <c r="AF19">
        <v>131</v>
      </c>
      <c r="AG19">
        <v>3673.7569548352335</v>
      </c>
      <c r="AH19">
        <v>153</v>
      </c>
      <c r="AJ19">
        <v>4838.8069452819254</v>
      </c>
      <c r="AK19">
        <v>0</v>
      </c>
      <c r="AL19">
        <v>4670.5353278706689</v>
      </c>
      <c r="AM19">
        <v>0</v>
      </c>
      <c r="AO19" s="5">
        <v>14.5</v>
      </c>
      <c r="AP19">
        <v>0</v>
      </c>
      <c r="AQ19" s="6">
        <v>0</v>
      </c>
    </row>
    <row r="20" spans="1:43">
      <c r="A20">
        <v>3.645</v>
      </c>
      <c r="B20">
        <v>0</v>
      </c>
      <c r="C20">
        <v>3.645</v>
      </c>
      <c r="D20">
        <v>0</v>
      </c>
      <c r="E20">
        <v>3.645</v>
      </c>
      <c r="F20">
        <v>0</v>
      </c>
      <c r="H20">
        <v>3.645</v>
      </c>
      <c r="I20">
        <v>0</v>
      </c>
      <c r="J20">
        <v>3.645</v>
      </c>
      <c r="K20">
        <v>145</v>
      </c>
      <c r="L20">
        <v>3.645</v>
      </c>
      <c r="M20">
        <v>161</v>
      </c>
      <c r="N20" s="1">
        <v>3.645</v>
      </c>
      <c r="O20" s="1">
        <v>18</v>
      </c>
      <c r="Q20">
        <v>3.645</v>
      </c>
      <c r="R20">
        <v>0</v>
      </c>
      <c r="S20">
        <v>3.645</v>
      </c>
      <c r="T20">
        <v>0</v>
      </c>
      <c r="V20">
        <v>2905.0933741197514</v>
      </c>
      <c r="W20">
        <v>0</v>
      </c>
      <c r="X20">
        <v>2733.1273538933247</v>
      </c>
      <c r="Y20">
        <v>0</v>
      </c>
      <c r="Z20">
        <v>2561.210006661172</v>
      </c>
      <c r="AA20">
        <v>0</v>
      </c>
      <c r="AC20">
        <v>4091.0656798946466</v>
      </c>
      <c r="AD20">
        <v>0</v>
      </c>
      <c r="AE20">
        <v>3919.2190731524497</v>
      </c>
      <c r="AF20">
        <v>145</v>
      </c>
      <c r="AG20">
        <v>3747.6169029756129</v>
      </c>
      <c r="AH20">
        <v>161</v>
      </c>
      <c r="AJ20">
        <v>4936.2889973803567</v>
      </c>
      <c r="AK20">
        <v>0</v>
      </c>
      <c r="AL20">
        <v>4764.7027046660687</v>
      </c>
      <c r="AM20">
        <v>0</v>
      </c>
      <c r="AO20" s="5">
        <v>14.5</v>
      </c>
      <c r="AP20">
        <v>0</v>
      </c>
      <c r="AQ20" s="6">
        <v>0</v>
      </c>
    </row>
    <row r="21" spans="1:43">
      <c r="A21">
        <v>3.827</v>
      </c>
      <c r="B21">
        <v>0</v>
      </c>
      <c r="C21">
        <v>3.827</v>
      </c>
      <c r="D21">
        <v>0</v>
      </c>
      <c r="E21">
        <v>3.827</v>
      </c>
      <c r="F21">
        <v>0</v>
      </c>
      <c r="H21">
        <v>3.827</v>
      </c>
      <c r="I21">
        <v>0</v>
      </c>
      <c r="J21">
        <v>3.827</v>
      </c>
      <c r="K21">
        <v>127</v>
      </c>
      <c r="L21">
        <v>3.827</v>
      </c>
      <c r="M21">
        <v>192</v>
      </c>
      <c r="N21" s="1">
        <v>3.827</v>
      </c>
      <c r="O21" s="1">
        <v>20</v>
      </c>
      <c r="Q21">
        <v>3.827</v>
      </c>
      <c r="R21">
        <v>0</v>
      </c>
      <c r="S21">
        <v>3.827</v>
      </c>
      <c r="T21">
        <v>0</v>
      </c>
      <c r="V21">
        <v>2960.0573647064134</v>
      </c>
      <c r="W21">
        <v>0</v>
      </c>
      <c r="X21">
        <v>2784.8916694947129</v>
      </c>
      <c r="Y21">
        <v>0</v>
      </c>
      <c r="Z21">
        <v>2609.7731710396606</v>
      </c>
      <c r="AA21">
        <v>0</v>
      </c>
      <c r="AC21">
        <v>4168.9660630546259</v>
      </c>
      <c r="AD21">
        <v>0</v>
      </c>
      <c r="AE21">
        <v>3993.9169260098042</v>
      </c>
      <c r="AF21">
        <v>127</v>
      </c>
      <c r="AG21">
        <v>3819.1046157944857</v>
      </c>
      <c r="AH21">
        <v>192</v>
      </c>
      <c r="AJ21">
        <v>5030.6340370129546</v>
      </c>
      <c r="AK21">
        <v>0</v>
      </c>
      <c r="AL21">
        <v>4855.8374343923515</v>
      </c>
      <c r="AM21">
        <v>0</v>
      </c>
      <c r="AO21" s="5">
        <v>14.5</v>
      </c>
      <c r="AP21">
        <v>0</v>
      </c>
      <c r="AQ21" s="6">
        <v>0</v>
      </c>
    </row>
    <row r="22" spans="1:43">
      <c r="A22">
        <v>4.01</v>
      </c>
      <c r="B22">
        <v>86</v>
      </c>
      <c r="C22">
        <v>4.01</v>
      </c>
      <c r="D22">
        <v>0</v>
      </c>
      <c r="E22">
        <v>4.01</v>
      </c>
      <c r="F22">
        <v>0</v>
      </c>
      <c r="H22">
        <v>4.01</v>
      </c>
      <c r="I22">
        <v>28</v>
      </c>
      <c r="J22">
        <v>4.01</v>
      </c>
      <c r="K22">
        <v>92</v>
      </c>
      <c r="L22">
        <v>4.01</v>
      </c>
      <c r="M22">
        <v>143</v>
      </c>
      <c r="N22" s="1">
        <v>4.01</v>
      </c>
      <c r="O22" s="1">
        <v>46</v>
      </c>
      <c r="Q22">
        <v>4.01</v>
      </c>
      <c r="R22">
        <v>0</v>
      </c>
      <c r="S22">
        <v>4.01</v>
      </c>
      <c r="T22">
        <v>15</v>
      </c>
      <c r="V22">
        <v>3013.6435686307454</v>
      </c>
      <c r="W22">
        <v>86</v>
      </c>
      <c r="X22">
        <v>2835.3568350814653</v>
      </c>
      <c r="Y22">
        <v>0</v>
      </c>
      <c r="Z22">
        <v>2657.1159255654488</v>
      </c>
      <c r="AA22">
        <v>0</v>
      </c>
      <c r="AC22">
        <v>4244.8991338387114</v>
      </c>
      <c r="AD22">
        <v>28</v>
      </c>
      <c r="AE22">
        <v>4066.7263021623403</v>
      </c>
      <c r="AF22">
        <v>92</v>
      </c>
      <c r="AG22">
        <v>3888.7832359954114</v>
      </c>
      <c r="AH22">
        <v>143</v>
      </c>
      <c r="AJ22">
        <v>5122.5861804368169</v>
      </c>
      <c r="AK22">
        <v>0</v>
      </c>
      <c r="AL22">
        <v>4944.6586600463106</v>
      </c>
      <c r="AM22">
        <v>15</v>
      </c>
      <c r="AO22" s="5">
        <v>14.5</v>
      </c>
      <c r="AP22">
        <v>0</v>
      </c>
      <c r="AQ22" s="6">
        <v>0</v>
      </c>
    </row>
    <row r="23" spans="1:43">
      <c r="A23">
        <v>4.1920000000000002</v>
      </c>
      <c r="B23">
        <v>0</v>
      </c>
      <c r="C23">
        <v>4.1920000000000002</v>
      </c>
      <c r="D23">
        <v>0</v>
      </c>
      <c r="E23">
        <v>4.1920000000000002</v>
      </c>
      <c r="F23">
        <v>0</v>
      </c>
      <c r="H23">
        <v>4.1920000000000002</v>
      </c>
      <c r="I23">
        <v>28</v>
      </c>
      <c r="J23">
        <v>4.1920000000000002</v>
      </c>
      <c r="K23">
        <v>45</v>
      </c>
      <c r="L23">
        <v>4.1920000000000002</v>
      </c>
      <c r="M23">
        <v>128</v>
      </c>
      <c r="N23" s="1">
        <v>4.1920000000000002</v>
      </c>
      <c r="O23" s="1">
        <v>100</v>
      </c>
      <c r="Q23">
        <v>4.1920000000000002</v>
      </c>
      <c r="R23">
        <v>0</v>
      </c>
      <c r="S23">
        <v>4.1920000000000002</v>
      </c>
      <c r="T23">
        <v>37</v>
      </c>
      <c r="V23">
        <v>3065.3919033850807</v>
      </c>
      <c r="W23">
        <v>0</v>
      </c>
      <c r="X23">
        <v>2884.0897979859969</v>
      </c>
      <c r="Y23">
        <v>0</v>
      </c>
      <c r="Z23">
        <v>2702.8322495466582</v>
      </c>
      <c r="AA23">
        <v>0</v>
      </c>
      <c r="AC23">
        <v>4318.2151128281366</v>
      </c>
      <c r="AD23">
        <v>28</v>
      </c>
      <c r="AE23">
        <v>4137.0244573916825</v>
      </c>
      <c r="AF23">
        <v>45</v>
      </c>
      <c r="AG23">
        <v>3956.0570619892655</v>
      </c>
      <c r="AH23">
        <v>128</v>
      </c>
      <c r="AJ23">
        <v>5211.3601069806009</v>
      </c>
      <c r="AK23">
        <v>0</v>
      </c>
      <c r="AL23">
        <v>5030.4081051028979</v>
      </c>
      <c r="AM23">
        <v>37</v>
      </c>
      <c r="AO23" s="5">
        <v>14.5</v>
      </c>
      <c r="AP23">
        <v>0</v>
      </c>
      <c r="AQ23" s="6">
        <v>0</v>
      </c>
    </row>
    <row r="24" spans="1:43">
      <c r="A24">
        <v>4.3739999999999997</v>
      </c>
      <c r="B24">
        <v>0</v>
      </c>
      <c r="C24">
        <v>4.3739999999999997</v>
      </c>
      <c r="D24">
        <v>0</v>
      </c>
      <c r="E24">
        <v>4.3739999999999997</v>
      </c>
      <c r="F24">
        <v>0</v>
      </c>
      <c r="H24">
        <v>4.3739999999999997</v>
      </c>
      <c r="I24">
        <v>28</v>
      </c>
      <c r="J24">
        <v>4.3739999999999997</v>
      </c>
      <c r="K24">
        <v>61</v>
      </c>
      <c r="L24">
        <v>4.3739999999999997</v>
      </c>
      <c r="M24">
        <v>79</v>
      </c>
      <c r="N24" s="1">
        <v>4.3739999999999997</v>
      </c>
      <c r="O24" s="1">
        <v>92</v>
      </c>
      <c r="Q24">
        <v>4.3739999999999997</v>
      </c>
      <c r="R24">
        <v>0</v>
      </c>
      <c r="S24">
        <v>4.3739999999999997</v>
      </c>
      <c r="T24">
        <v>42</v>
      </c>
      <c r="V24">
        <v>3115.7101171896852</v>
      </c>
      <c r="W24">
        <v>0</v>
      </c>
      <c r="X24">
        <v>2931.4747546951326</v>
      </c>
      <c r="Y24">
        <v>0</v>
      </c>
      <c r="Z24">
        <v>2747.2827690998106</v>
      </c>
      <c r="AA24">
        <v>0</v>
      </c>
      <c r="AC24">
        <v>4389.4936215741254</v>
      </c>
      <c r="AD24">
        <v>28</v>
      </c>
      <c r="AE24">
        <v>4205.3674262980221</v>
      </c>
      <c r="AF24">
        <v>61</v>
      </c>
      <c r="AG24">
        <v>4021.4584427804898</v>
      </c>
      <c r="AH24">
        <v>79</v>
      </c>
      <c r="AJ24">
        <v>5297.6590141432389</v>
      </c>
      <c r="AK24">
        <v>0</v>
      </c>
      <c r="AL24">
        <v>5113.7652802143421</v>
      </c>
      <c r="AM24">
        <v>42</v>
      </c>
      <c r="AO24" s="5">
        <v>14.5</v>
      </c>
      <c r="AP24">
        <v>0</v>
      </c>
      <c r="AQ24" s="6">
        <v>0</v>
      </c>
    </row>
    <row r="25" spans="1:43">
      <c r="A25">
        <v>4.556</v>
      </c>
      <c r="B25">
        <v>0</v>
      </c>
      <c r="C25">
        <v>4.556</v>
      </c>
      <c r="D25">
        <v>0</v>
      </c>
      <c r="E25">
        <v>4.556</v>
      </c>
      <c r="F25">
        <v>0</v>
      </c>
      <c r="H25">
        <v>4.556</v>
      </c>
      <c r="I25">
        <v>0</v>
      </c>
      <c r="J25">
        <v>4.556</v>
      </c>
      <c r="K25">
        <v>137</v>
      </c>
      <c r="L25">
        <v>4.556</v>
      </c>
      <c r="M25">
        <v>71</v>
      </c>
      <c r="N25" s="1">
        <v>4.556</v>
      </c>
      <c r="O25" s="1">
        <v>114</v>
      </c>
      <c r="Q25">
        <v>4.556</v>
      </c>
      <c r="R25">
        <v>0</v>
      </c>
      <c r="S25">
        <v>4.556</v>
      </c>
      <c r="T25">
        <v>27</v>
      </c>
      <c r="V25">
        <v>3164.6964304214957</v>
      </c>
      <c r="W25">
        <v>0</v>
      </c>
      <c r="X25">
        <v>2977.6043662070715</v>
      </c>
      <c r="Y25">
        <v>0</v>
      </c>
      <c r="Z25">
        <v>2790.5545765913744</v>
      </c>
      <c r="AA25">
        <v>0</v>
      </c>
      <c r="AC25">
        <v>4458.875340954437</v>
      </c>
      <c r="AD25">
        <v>0</v>
      </c>
      <c r="AE25">
        <v>4271.890313049872</v>
      </c>
      <c r="AF25">
        <v>137</v>
      </c>
      <c r="AG25">
        <v>4085.116856097241</v>
      </c>
      <c r="AH25">
        <v>71</v>
      </c>
      <c r="AJ25">
        <v>5381.6543229096569</v>
      </c>
      <c r="AK25">
        <v>0</v>
      </c>
      <c r="AL25">
        <v>5194.8959795335595</v>
      </c>
      <c r="AM25">
        <v>27</v>
      </c>
      <c r="AO25" s="5">
        <v>14.5</v>
      </c>
      <c r="AP25">
        <v>0</v>
      </c>
      <c r="AQ25" s="6">
        <v>0</v>
      </c>
    </row>
    <row r="26" spans="1:43">
      <c r="A26">
        <v>4.7389999999999999</v>
      </c>
      <c r="B26">
        <v>0</v>
      </c>
      <c r="C26">
        <v>4.7389999999999999</v>
      </c>
      <c r="D26">
        <v>0</v>
      </c>
      <c r="E26">
        <v>4.7389999999999999</v>
      </c>
      <c r="F26">
        <v>0</v>
      </c>
      <c r="H26">
        <v>4.7389999999999999</v>
      </c>
      <c r="I26">
        <v>0</v>
      </c>
      <c r="J26">
        <v>4.7389999999999999</v>
      </c>
      <c r="K26">
        <v>162</v>
      </c>
      <c r="L26">
        <v>4.7389999999999999</v>
      </c>
      <c r="M26">
        <v>75</v>
      </c>
      <c r="N26" s="1">
        <v>4.7389999999999999</v>
      </c>
      <c r="O26" s="1">
        <v>63</v>
      </c>
      <c r="Q26">
        <v>4.7389999999999999</v>
      </c>
      <c r="R26">
        <v>0</v>
      </c>
      <c r="S26">
        <v>4.7389999999999999</v>
      </c>
      <c r="T26">
        <v>5</v>
      </c>
      <c r="V26">
        <v>3212.6976436628861</v>
      </c>
      <c r="W26">
        <v>0</v>
      </c>
      <c r="X26">
        <v>3022.8053435020443</v>
      </c>
      <c r="Y26">
        <v>0</v>
      </c>
      <c r="Z26">
        <v>2832.9542799582828</v>
      </c>
      <c r="AA26">
        <v>0</v>
      </c>
      <c r="AC26">
        <v>4526.852712301923</v>
      </c>
      <c r="AD26">
        <v>0</v>
      </c>
      <c r="AE26">
        <v>4337.0654437766652</v>
      </c>
      <c r="AF26">
        <v>162</v>
      </c>
      <c r="AG26">
        <v>4147.484442255537</v>
      </c>
      <c r="AH26">
        <v>75</v>
      </c>
      <c r="AJ26">
        <v>5463.9430805485435</v>
      </c>
      <c r="AK26">
        <v>0</v>
      </c>
      <c r="AL26">
        <v>5274.3770634163766</v>
      </c>
      <c r="AM26">
        <v>5</v>
      </c>
      <c r="AO26" s="5">
        <v>14.5</v>
      </c>
      <c r="AP26">
        <v>0</v>
      </c>
      <c r="AQ26" s="6">
        <v>0</v>
      </c>
    </row>
    <row r="27" spans="1:43">
      <c r="A27">
        <v>4.9210000000000003</v>
      </c>
      <c r="B27">
        <v>0</v>
      </c>
      <c r="C27">
        <v>4.9210000000000003</v>
      </c>
      <c r="D27">
        <v>0</v>
      </c>
      <c r="E27">
        <v>4.9210000000000003</v>
      </c>
      <c r="F27">
        <v>0</v>
      </c>
      <c r="H27">
        <v>4.9210000000000003</v>
      </c>
      <c r="I27">
        <v>0</v>
      </c>
      <c r="J27">
        <v>4.9210000000000003</v>
      </c>
      <c r="K27">
        <v>128</v>
      </c>
      <c r="L27">
        <v>4.9210000000000003</v>
      </c>
      <c r="M27">
        <v>42</v>
      </c>
      <c r="N27" s="1">
        <v>4.9210000000000003</v>
      </c>
      <c r="O27" s="1">
        <v>69</v>
      </c>
      <c r="Q27">
        <v>4.9210000000000003</v>
      </c>
      <c r="R27">
        <v>0</v>
      </c>
      <c r="S27">
        <v>4.9210000000000003</v>
      </c>
      <c r="T27">
        <v>0</v>
      </c>
      <c r="V27">
        <v>3259.2682847656274</v>
      </c>
      <c r="W27">
        <v>0</v>
      </c>
      <c r="X27">
        <v>3066.6583249774594</v>
      </c>
      <c r="Y27">
        <v>0</v>
      </c>
      <c r="Z27">
        <v>2874.0886325900751</v>
      </c>
      <c r="AA27">
        <v>0</v>
      </c>
      <c r="AC27">
        <v>4592.7960201415535</v>
      </c>
      <c r="AD27">
        <v>0</v>
      </c>
      <c r="AE27">
        <v>4400.2892223543859</v>
      </c>
      <c r="AF27">
        <v>128</v>
      </c>
      <c r="AG27">
        <v>4207.9837456385358</v>
      </c>
      <c r="AH27">
        <v>42</v>
      </c>
      <c r="AJ27">
        <v>5543.7638055048856</v>
      </c>
      <c r="AK27">
        <v>0</v>
      </c>
      <c r="AL27">
        <v>5351.4731918075204</v>
      </c>
      <c r="AM27">
        <v>0</v>
      </c>
      <c r="AO27" s="5">
        <v>14.5</v>
      </c>
      <c r="AP27">
        <v>0</v>
      </c>
      <c r="AQ27" s="6">
        <v>0</v>
      </c>
    </row>
    <row r="28" spans="1:43">
      <c r="A28">
        <v>5.1029999999999998</v>
      </c>
      <c r="B28">
        <v>0</v>
      </c>
      <c r="C28">
        <v>5.1029999999999998</v>
      </c>
      <c r="D28">
        <v>0</v>
      </c>
      <c r="E28">
        <v>5.1029999999999998</v>
      </c>
      <c r="F28">
        <v>0</v>
      </c>
      <c r="H28">
        <v>5.1029999999999998</v>
      </c>
      <c r="I28">
        <v>0</v>
      </c>
      <c r="J28">
        <v>5.1029999999999998</v>
      </c>
      <c r="K28">
        <v>37</v>
      </c>
      <c r="L28">
        <v>5.1029999999999998</v>
      </c>
      <c r="M28">
        <v>41</v>
      </c>
      <c r="N28" s="1">
        <v>5.1029999999999998</v>
      </c>
      <c r="O28" s="1">
        <v>35</v>
      </c>
      <c r="Q28">
        <v>5.1029999999999998</v>
      </c>
      <c r="R28">
        <v>0</v>
      </c>
      <c r="S28">
        <v>5.1029999999999998</v>
      </c>
      <c r="T28">
        <v>0</v>
      </c>
      <c r="V28">
        <v>3304.7449934495294</v>
      </c>
      <c r="W28">
        <v>0</v>
      </c>
      <c r="X28">
        <v>3109.4804193397367</v>
      </c>
      <c r="Y28">
        <v>0</v>
      </c>
      <c r="Z28">
        <v>2914.2552003576334</v>
      </c>
      <c r="AA28">
        <v>0</v>
      </c>
      <c r="AC28">
        <v>4657.1829980878256</v>
      </c>
      <c r="AD28">
        <v>0</v>
      </c>
      <c r="AE28">
        <v>4462.0198286659006</v>
      </c>
      <c r="AF28">
        <v>37</v>
      </c>
      <c r="AG28">
        <v>4267.0533307127189</v>
      </c>
      <c r="AH28">
        <v>41</v>
      </c>
      <c r="AJ28">
        <v>5621.6955146326573</v>
      </c>
      <c r="AK28">
        <v>0</v>
      </c>
      <c r="AL28">
        <v>5426.743765008172</v>
      </c>
      <c r="AM28">
        <v>0</v>
      </c>
      <c r="AO28" s="5">
        <v>14.5</v>
      </c>
      <c r="AP28">
        <v>0</v>
      </c>
      <c r="AQ28" s="6">
        <v>0</v>
      </c>
    </row>
    <row r="29" spans="1:43">
      <c r="A29">
        <v>5.2850000000000001</v>
      </c>
      <c r="B29">
        <v>0</v>
      </c>
      <c r="C29">
        <v>5.2850000000000001</v>
      </c>
      <c r="D29">
        <v>0</v>
      </c>
      <c r="E29">
        <v>5.2850000000000001</v>
      </c>
      <c r="F29">
        <v>0</v>
      </c>
      <c r="H29">
        <v>5.2850000000000001</v>
      </c>
      <c r="I29">
        <v>23</v>
      </c>
      <c r="J29">
        <v>5.2850000000000001</v>
      </c>
      <c r="K29">
        <v>95</v>
      </c>
      <c r="L29">
        <v>5.2850000000000001</v>
      </c>
      <c r="M29">
        <v>69</v>
      </c>
      <c r="N29" s="1">
        <v>5.2850000000000001</v>
      </c>
      <c r="O29" s="1">
        <v>24</v>
      </c>
      <c r="Q29">
        <v>5.2850000000000001</v>
      </c>
      <c r="R29">
        <v>4</v>
      </c>
      <c r="S29">
        <v>5.2850000000000001</v>
      </c>
      <c r="T29">
        <v>0</v>
      </c>
      <c r="V29">
        <v>3349.1920319218511</v>
      </c>
      <c r="W29">
        <v>0</v>
      </c>
      <c r="X29">
        <v>3151.3322301314834</v>
      </c>
      <c r="Y29">
        <v>0</v>
      </c>
      <c r="Z29">
        <v>2953.5109229272662</v>
      </c>
      <c r="AA29">
        <v>0</v>
      </c>
      <c r="AC29">
        <v>4720.1054890844662</v>
      </c>
      <c r="AD29">
        <v>23</v>
      </c>
      <c r="AE29">
        <v>4522.3454369756309</v>
      </c>
      <c r="AF29">
        <v>95</v>
      </c>
      <c r="AG29">
        <v>4324.7776754158012</v>
      </c>
      <c r="AH29">
        <v>69</v>
      </c>
      <c r="AJ29">
        <v>5697.8499781011205</v>
      </c>
      <c r="AK29">
        <v>4</v>
      </c>
      <c r="AL29">
        <v>5500.2968564647363</v>
      </c>
      <c r="AM29">
        <v>0</v>
      </c>
      <c r="AO29" s="5">
        <v>14.5</v>
      </c>
      <c r="AP29">
        <v>0</v>
      </c>
      <c r="AQ29" s="6">
        <v>0</v>
      </c>
    </row>
    <row r="30" spans="1:43">
      <c r="A30">
        <v>5.468</v>
      </c>
      <c r="B30">
        <v>0</v>
      </c>
      <c r="C30">
        <v>5.468</v>
      </c>
      <c r="D30">
        <v>0</v>
      </c>
      <c r="E30">
        <v>5.468</v>
      </c>
      <c r="F30">
        <v>0</v>
      </c>
      <c r="H30">
        <v>5.468</v>
      </c>
      <c r="I30">
        <v>52</v>
      </c>
      <c r="J30">
        <v>5.468</v>
      </c>
      <c r="K30">
        <v>95</v>
      </c>
      <c r="L30">
        <v>5.468</v>
      </c>
      <c r="M30">
        <v>102</v>
      </c>
      <c r="N30" s="1">
        <v>5.468</v>
      </c>
      <c r="O30" s="1">
        <v>60</v>
      </c>
      <c r="Q30">
        <v>5.468</v>
      </c>
      <c r="R30">
        <v>13</v>
      </c>
      <c r="S30">
        <v>5.468</v>
      </c>
      <c r="T30">
        <v>0</v>
      </c>
      <c r="V30">
        <v>3392.9040742424918</v>
      </c>
      <c r="W30">
        <v>0</v>
      </c>
      <c r="X30">
        <v>3192.4913013805672</v>
      </c>
      <c r="Y30">
        <v>0</v>
      </c>
      <c r="Z30">
        <v>2992.1162053727835</v>
      </c>
      <c r="AA30">
        <v>0</v>
      </c>
      <c r="AC30">
        <v>4781.9813586432574</v>
      </c>
      <c r="AD30">
        <v>52</v>
      </c>
      <c r="AE30">
        <v>4581.6667655915571</v>
      </c>
      <c r="AF30">
        <v>95</v>
      </c>
      <c r="AG30">
        <v>4381.540304550871</v>
      </c>
      <c r="AH30">
        <v>102</v>
      </c>
      <c r="AJ30">
        <v>5772.7334310073402</v>
      </c>
      <c r="AK30">
        <v>13</v>
      </c>
      <c r="AL30">
        <v>5572.6215068437468</v>
      </c>
      <c r="AM30">
        <v>0</v>
      </c>
      <c r="AO30" s="5">
        <v>14.5</v>
      </c>
      <c r="AP30">
        <v>0</v>
      </c>
      <c r="AQ30" s="6">
        <v>0</v>
      </c>
    </row>
    <row r="31" spans="1:43">
      <c r="A31">
        <v>5.65</v>
      </c>
      <c r="B31">
        <v>0</v>
      </c>
      <c r="C31">
        <v>5.65</v>
      </c>
      <c r="D31">
        <v>0</v>
      </c>
      <c r="E31">
        <v>5.65</v>
      </c>
      <c r="F31">
        <v>0</v>
      </c>
      <c r="H31">
        <v>5.65</v>
      </c>
      <c r="I31">
        <v>52</v>
      </c>
      <c r="J31">
        <v>5.65</v>
      </c>
      <c r="K31">
        <v>83</v>
      </c>
      <c r="L31">
        <v>5.65</v>
      </c>
      <c r="M31">
        <v>92</v>
      </c>
      <c r="N31" s="1">
        <v>5.65</v>
      </c>
      <c r="O31" s="1">
        <v>47</v>
      </c>
      <c r="Q31">
        <v>5.65</v>
      </c>
      <c r="R31">
        <v>13</v>
      </c>
      <c r="S31">
        <v>5.65</v>
      </c>
      <c r="T31">
        <v>198</v>
      </c>
      <c r="V31">
        <v>3435.4568383705296</v>
      </c>
      <c r="W31">
        <v>0</v>
      </c>
      <c r="X31">
        <v>3232.5582025290073</v>
      </c>
      <c r="Y31">
        <v>0</v>
      </c>
      <c r="Z31">
        <v>3029.6964735038596</v>
      </c>
      <c r="AA31">
        <v>0</v>
      </c>
      <c r="AC31">
        <v>4842.2106855509255</v>
      </c>
      <c r="AD31">
        <v>52</v>
      </c>
      <c r="AE31">
        <v>4639.4087540806731</v>
      </c>
      <c r="AF31">
        <v>83</v>
      </c>
      <c r="AG31">
        <v>4436.7910425266218</v>
      </c>
      <c r="AH31">
        <v>92</v>
      </c>
      <c r="AJ31">
        <v>5845.6203051266912</v>
      </c>
      <c r="AK31">
        <v>13</v>
      </c>
      <c r="AL31">
        <v>5643.0170335289458</v>
      </c>
      <c r="AM31">
        <v>198</v>
      </c>
      <c r="AO31" s="5">
        <v>14.5</v>
      </c>
      <c r="AP31">
        <v>0</v>
      </c>
      <c r="AQ31" s="6">
        <v>0</v>
      </c>
    </row>
    <row r="32" spans="1:43">
      <c r="A32">
        <v>5.8319999999999999</v>
      </c>
      <c r="B32">
        <v>0</v>
      </c>
      <c r="C32">
        <v>5.8319999999999999</v>
      </c>
      <c r="D32">
        <v>0</v>
      </c>
      <c r="E32">
        <v>5.8319999999999999</v>
      </c>
      <c r="F32">
        <v>0</v>
      </c>
      <c r="H32">
        <v>5.8319999999999999</v>
      </c>
      <c r="I32">
        <v>30</v>
      </c>
      <c r="J32">
        <v>5.8319999999999999</v>
      </c>
      <c r="K32">
        <v>23</v>
      </c>
      <c r="L32">
        <v>5.8319999999999999</v>
      </c>
      <c r="M32">
        <v>44</v>
      </c>
      <c r="N32" s="1">
        <v>5.8319999999999999</v>
      </c>
      <c r="O32" s="1">
        <v>70</v>
      </c>
      <c r="Q32">
        <v>5.8319999999999999</v>
      </c>
      <c r="R32">
        <v>8</v>
      </c>
      <c r="S32">
        <v>5.8319999999999999</v>
      </c>
      <c r="T32">
        <v>198</v>
      </c>
      <c r="V32">
        <v>3477.140441301879</v>
      </c>
      <c r="W32">
        <v>0</v>
      </c>
      <c r="X32">
        <v>3271.8061705296982</v>
      </c>
      <c r="Y32">
        <v>0</v>
      </c>
      <c r="Z32">
        <v>3066.508076065114</v>
      </c>
      <c r="AA32">
        <v>0</v>
      </c>
      <c r="AC32">
        <v>4901.2047342559863</v>
      </c>
      <c r="AD32">
        <v>30</v>
      </c>
      <c r="AE32">
        <v>4695.9657710661568</v>
      </c>
      <c r="AF32">
        <v>23</v>
      </c>
      <c r="AG32">
        <v>4490.9073199610948</v>
      </c>
      <c r="AH32">
        <v>44</v>
      </c>
      <c r="AJ32">
        <v>5917.0087401608298</v>
      </c>
      <c r="AK32">
        <v>8</v>
      </c>
      <c r="AL32">
        <v>5711.9646373010401</v>
      </c>
      <c r="AM32">
        <v>198</v>
      </c>
      <c r="AO32" s="5">
        <v>14.5</v>
      </c>
      <c r="AP32">
        <v>0</v>
      </c>
      <c r="AQ32" s="6">
        <v>0</v>
      </c>
    </row>
    <row r="33" spans="1:43">
      <c r="A33">
        <v>6.0140000000000002</v>
      </c>
      <c r="B33">
        <v>0</v>
      </c>
      <c r="C33">
        <v>6.0140000000000002</v>
      </c>
      <c r="D33">
        <v>0</v>
      </c>
      <c r="E33">
        <v>6.0140000000000002</v>
      </c>
      <c r="F33">
        <v>0</v>
      </c>
      <c r="H33">
        <v>6.0140000000000002</v>
      </c>
      <c r="I33">
        <v>0</v>
      </c>
      <c r="J33">
        <v>6.0140000000000002</v>
      </c>
      <c r="K33">
        <v>68</v>
      </c>
      <c r="L33">
        <v>6.0140000000000002</v>
      </c>
      <c r="M33">
        <v>0</v>
      </c>
      <c r="N33" s="1">
        <v>6.0140000000000002</v>
      </c>
      <c r="O33" s="1">
        <v>63</v>
      </c>
      <c r="Q33">
        <v>6.0140000000000002</v>
      </c>
      <c r="R33">
        <v>0</v>
      </c>
      <c r="S33">
        <v>6.0140000000000002</v>
      </c>
      <c r="T33">
        <v>198</v>
      </c>
      <c r="V33">
        <v>3517.9994891211795</v>
      </c>
      <c r="W33">
        <v>0</v>
      </c>
      <c r="X33">
        <v>3310.2772609290146</v>
      </c>
      <c r="Y33">
        <v>0</v>
      </c>
      <c r="Z33">
        <v>3102.590514889413</v>
      </c>
      <c r="AA33">
        <v>0</v>
      </c>
      <c r="AC33">
        <v>4959.0271530554382</v>
      </c>
      <c r="AD33">
        <v>0</v>
      </c>
      <c r="AE33">
        <v>4751.3989081004656</v>
      </c>
      <c r="AF33">
        <v>68</v>
      </c>
      <c r="AG33">
        <v>4543.9476549779811</v>
      </c>
      <c r="AH33">
        <v>0</v>
      </c>
      <c r="AJ33">
        <v>5986.9761219655793</v>
      </c>
      <c r="AK33">
        <v>0</v>
      </c>
      <c r="AL33">
        <v>5779.539130271286</v>
      </c>
      <c r="AM33">
        <v>198</v>
      </c>
      <c r="AO33" s="5">
        <v>14.5</v>
      </c>
      <c r="AP33">
        <v>0</v>
      </c>
      <c r="AQ33" s="6">
        <v>0</v>
      </c>
    </row>
    <row r="34" spans="1:43">
      <c r="A34">
        <v>6.1959999999999997</v>
      </c>
      <c r="B34">
        <v>0</v>
      </c>
      <c r="C34">
        <v>6.1959999999999997</v>
      </c>
      <c r="D34">
        <v>0</v>
      </c>
      <c r="E34">
        <v>6.1959999999999997</v>
      </c>
      <c r="F34">
        <v>0</v>
      </c>
      <c r="H34">
        <v>6.1959999999999997</v>
      </c>
      <c r="I34">
        <v>16</v>
      </c>
      <c r="J34">
        <v>6.1959999999999997</v>
      </c>
      <c r="K34">
        <v>88</v>
      </c>
      <c r="L34">
        <v>6.1959999999999997</v>
      </c>
      <c r="M34">
        <v>4</v>
      </c>
      <c r="N34" s="1">
        <v>6.1959999999999997</v>
      </c>
      <c r="O34" s="1">
        <v>113</v>
      </c>
      <c r="Q34">
        <v>6.1959999999999997</v>
      </c>
      <c r="R34">
        <v>0</v>
      </c>
      <c r="S34">
        <v>6.1959999999999997</v>
      </c>
      <c r="T34">
        <v>0</v>
      </c>
      <c r="V34">
        <v>3558.0750045547052</v>
      </c>
      <c r="W34">
        <v>0</v>
      </c>
      <c r="X34">
        <v>3348.0101486877438</v>
      </c>
      <c r="Y34">
        <v>0</v>
      </c>
      <c r="Z34">
        <v>3137.9801143384261</v>
      </c>
      <c r="AA34">
        <v>0</v>
      </c>
      <c r="AC34">
        <v>5015.7364573961668</v>
      </c>
      <c r="AD34">
        <v>16</v>
      </c>
      <c r="AE34">
        <v>4805.7643273079138</v>
      </c>
      <c r="AF34">
        <v>88</v>
      </c>
      <c r="AG34">
        <v>4595.9658415195636</v>
      </c>
      <c r="AH34">
        <v>4</v>
      </c>
      <c r="AJ34">
        <v>6055.5935817420377</v>
      </c>
      <c r="AK34">
        <v>0</v>
      </c>
      <c r="AL34">
        <v>5845.809275163484</v>
      </c>
      <c r="AM34">
        <v>0</v>
      </c>
      <c r="AO34" s="5">
        <v>14.5</v>
      </c>
      <c r="AP34">
        <v>0</v>
      </c>
      <c r="AQ34" s="6">
        <v>0</v>
      </c>
    </row>
    <row r="35" spans="1:43">
      <c r="A35">
        <v>6.3789999999999996</v>
      </c>
      <c r="B35">
        <v>0</v>
      </c>
      <c r="C35">
        <v>6.3789999999999996</v>
      </c>
      <c r="D35">
        <v>0</v>
      </c>
      <c r="E35">
        <v>6.3789999999999996</v>
      </c>
      <c r="F35">
        <v>0</v>
      </c>
      <c r="H35">
        <v>6.3789999999999996</v>
      </c>
      <c r="I35">
        <v>16</v>
      </c>
      <c r="J35">
        <v>6.3789999999999996</v>
      </c>
      <c r="K35">
        <v>65</v>
      </c>
      <c r="L35">
        <v>6.3789999999999996</v>
      </c>
      <c r="M35">
        <v>50</v>
      </c>
      <c r="N35" s="1">
        <v>6.3789999999999996</v>
      </c>
      <c r="O35" s="1">
        <v>123</v>
      </c>
      <c r="Q35">
        <v>6.3789999999999996</v>
      </c>
      <c r="R35">
        <v>0</v>
      </c>
      <c r="S35">
        <v>6.3789999999999996</v>
      </c>
      <c r="T35">
        <v>0</v>
      </c>
      <c r="V35">
        <v>3597.6189163824411</v>
      </c>
      <c r="W35">
        <v>0</v>
      </c>
      <c r="X35">
        <v>3385.2420770307249</v>
      </c>
      <c r="Y35">
        <v>0</v>
      </c>
      <c r="Z35">
        <v>3172.8994261659491</v>
      </c>
      <c r="AA35">
        <v>0</v>
      </c>
      <c r="AC35">
        <v>5071.6895223033098</v>
      </c>
      <c r="AD35">
        <v>16</v>
      </c>
      <c r="AE35">
        <v>4859.4042067603059</v>
      </c>
      <c r="AF35">
        <v>65</v>
      </c>
      <c r="AG35">
        <v>4647.2893303233213</v>
      </c>
      <c r="AH35">
        <v>50</v>
      </c>
      <c r="AJ35">
        <v>6123.2932013662139</v>
      </c>
      <c r="AK35">
        <v>0</v>
      </c>
      <c r="AL35">
        <v>5911.1924258272165</v>
      </c>
      <c r="AM35">
        <v>0</v>
      </c>
      <c r="AO35" s="5">
        <v>14.5</v>
      </c>
      <c r="AP35">
        <v>0</v>
      </c>
      <c r="AQ35" s="6">
        <v>0</v>
      </c>
    </row>
    <row r="36" spans="1:43">
      <c r="A36">
        <v>6.5609999999999999</v>
      </c>
      <c r="B36">
        <v>0</v>
      </c>
      <c r="C36">
        <v>6.5609999999999999</v>
      </c>
      <c r="D36">
        <v>0</v>
      </c>
      <c r="E36">
        <v>6.5609999999999999</v>
      </c>
      <c r="F36">
        <v>0</v>
      </c>
      <c r="H36">
        <v>6.5609999999999999</v>
      </c>
      <c r="I36">
        <v>16</v>
      </c>
      <c r="J36">
        <v>6.5609999999999999</v>
      </c>
      <c r="K36">
        <v>19</v>
      </c>
      <c r="L36">
        <v>6.5609999999999999</v>
      </c>
      <c r="M36">
        <v>82</v>
      </c>
      <c r="N36" s="1">
        <v>6.5609999999999999</v>
      </c>
      <c r="O36" s="1">
        <v>107</v>
      </c>
      <c r="Q36">
        <v>6.5609999999999999</v>
      </c>
      <c r="R36">
        <v>24</v>
      </c>
      <c r="S36">
        <v>6.5609999999999999</v>
      </c>
      <c r="T36">
        <v>11</v>
      </c>
      <c r="V36">
        <v>3636.2341652457758</v>
      </c>
      <c r="W36">
        <v>0</v>
      </c>
      <c r="X36">
        <v>3421.5992412312498</v>
      </c>
      <c r="Y36">
        <v>0</v>
      </c>
      <c r="Z36">
        <v>3206.9979049059425</v>
      </c>
      <c r="AA36">
        <v>0</v>
      </c>
      <c r="AC36">
        <v>5126.3248959367902</v>
      </c>
      <c r="AD36">
        <v>16</v>
      </c>
      <c r="AE36">
        <v>4911.7803578692283</v>
      </c>
      <c r="AF36">
        <v>19</v>
      </c>
      <c r="AG36">
        <v>4697.4032191189463</v>
      </c>
      <c r="AH36">
        <v>82</v>
      </c>
      <c r="AJ36">
        <v>6189.3959217374249</v>
      </c>
      <c r="AK36">
        <v>24</v>
      </c>
      <c r="AL36">
        <v>5975.0328100778033</v>
      </c>
      <c r="AM36">
        <v>11</v>
      </c>
      <c r="AO36" s="5">
        <v>14.5</v>
      </c>
      <c r="AP36">
        <v>0</v>
      </c>
      <c r="AQ36" s="6">
        <v>0</v>
      </c>
    </row>
    <row r="37" spans="1:43">
      <c r="A37">
        <v>6.7430000000000003</v>
      </c>
      <c r="B37">
        <v>0</v>
      </c>
      <c r="C37">
        <v>6.7430000000000003</v>
      </c>
      <c r="D37">
        <v>0</v>
      </c>
      <c r="E37">
        <v>6.7430000000000003</v>
      </c>
      <c r="F37">
        <v>0</v>
      </c>
      <c r="H37">
        <v>6.7430000000000003</v>
      </c>
      <c r="I37">
        <v>0</v>
      </c>
      <c r="J37">
        <v>6.7430000000000003</v>
      </c>
      <c r="K37">
        <v>0</v>
      </c>
      <c r="L37">
        <v>6.7430000000000003</v>
      </c>
      <c r="M37">
        <v>89</v>
      </c>
      <c r="N37" s="1">
        <v>6.7430000000000003</v>
      </c>
      <c r="O37" s="1">
        <v>129</v>
      </c>
      <c r="Q37">
        <v>6.7430000000000003</v>
      </c>
      <c r="R37">
        <v>24</v>
      </c>
      <c r="S37">
        <v>6.7430000000000003</v>
      </c>
      <c r="T37">
        <v>17</v>
      </c>
      <c r="V37">
        <v>3674.1712288009317</v>
      </c>
      <c r="W37">
        <v>0</v>
      </c>
      <c r="X37">
        <v>3457.3175111638507</v>
      </c>
      <c r="Y37">
        <v>0</v>
      </c>
      <c r="Z37">
        <v>3240.4968070557834</v>
      </c>
      <c r="AA37">
        <v>0</v>
      </c>
      <c r="AC37">
        <v>5179.9973343541897</v>
      </c>
      <c r="AD37">
        <v>0</v>
      </c>
      <c r="AE37">
        <v>4963.2329181158111</v>
      </c>
      <c r="AF37">
        <v>0</v>
      </c>
      <c r="AG37">
        <v>4746.6329981590443</v>
      </c>
      <c r="AH37">
        <v>89</v>
      </c>
      <c r="AJ37">
        <v>6254.3312144213769</v>
      </c>
      <c r="AK37">
        <v>24</v>
      </c>
      <c r="AL37">
        <v>6037.7452515737223</v>
      </c>
      <c r="AM37">
        <v>17</v>
      </c>
      <c r="AO37" s="5">
        <v>14.5</v>
      </c>
      <c r="AP37">
        <v>0</v>
      </c>
      <c r="AQ37" s="6">
        <v>0</v>
      </c>
    </row>
    <row r="38" spans="1:43">
      <c r="A38">
        <v>6.9249999999999998</v>
      </c>
      <c r="B38">
        <v>0</v>
      </c>
      <c r="C38">
        <v>6.9249999999999998</v>
      </c>
      <c r="D38">
        <v>0</v>
      </c>
      <c r="E38">
        <v>6.9249999999999998</v>
      </c>
      <c r="F38">
        <v>0</v>
      </c>
      <c r="H38">
        <v>6.9249999999999998</v>
      </c>
      <c r="I38">
        <v>0</v>
      </c>
      <c r="J38">
        <v>6.9249999999999998</v>
      </c>
      <c r="K38">
        <v>19</v>
      </c>
      <c r="L38">
        <v>6.9249999999999998</v>
      </c>
      <c r="M38">
        <v>228</v>
      </c>
      <c r="N38" s="1">
        <v>6.9249999999999998</v>
      </c>
      <c r="O38" s="1">
        <v>103</v>
      </c>
      <c r="Q38">
        <v>6.9249999999999998</v>
      </c>
      <c r="R38">
        <v>24</v>
      </c>
      <c r="S38">
        <v>6.9249999999999998</v>
      </c>
      <c r="T38">
        <v>17</v>
      </c>
      <c r="V38">
        <v>3711.4601657574135</v>
      </c>
      <c r="W38">
        <v>0</v>
      </c>
      <c r="X38">
        <v>3492.4252198990412</v>
      </c>
      <c r="Y38">
        <v>0</v>
      </c>
      <c r="Z38">
        <v>3273.4227381910855</v>
      </c>
      <c r="AA38">
        <v>0</v>
      </c>
      <c r="AC38">
        <v>5232.749663904593</v>
      </c>
      <c r="AD38">
        <v>0</v>
      </c>
      <c r="AE38">
        <v>5013.8029845311394</v>
      </c>
      <c r="AF38">
        <v>19</v>
      </c>
      <c r="AG38">
        <v>4795.0180254909565</v>
      </c>
      <c r="AH38">
        <v>228</v>
      </c>
      <c r="AJ38">
        <v>6318.1511038498957</v>
      </c>
      <c r="AK38">
        <v>24</v>
      </c>
      <c r="AL38">
        <v>6099.3800355403973</v>
      </c>
      <c r="AM38">
        <v>17</v>
      </c>
      <c r="AO38" s="5">
        <v>14.5</v>
      </c>
      <c r="AP38">
        <v>0</v>
      </c>
      <c r="AQ38" s="6">
        <v>0</v>
      </c>
    </row>
    <row r="39" spans="1:43">
      <c r="A39">
        <v>7.1079999999999997</v>
      </c>
      <c r="B39">
        <v>0</v>
      </c>
      <c r="C39">
        <v>7.1079999999999997</v>
      </c>
      <c r="D39">
        <v>0</v>
      </c>
      <c r="E39">
        <v>7.1079999999999997</v>
      </c>
      <c r="F39">
        <v>0</v>
      </c>
      <c r="H39">
        <v>7.1079999999999997</v>
      </c>
      <c r="I39">
        <v>0</v>
      </c>
      <c r="J39">
        <v>7.1079999999999997</v>
      </c>
      <c r="K39">
        <v>53</v>
      </c>
      <c r="L39">
        <v>7.1079999999999997</v>
      </c>
      <c r="M39">
        <v>202</v>
      </c>
      <c r="N39" s="1">
        <v>7.1079999999999997</v>
      </c>
      <c r="O39" s="1">
        <v>98</v>
      </c>
      <c r="Q39">
        <v>7.1079999999999997</v>
      </c>
      <c r="R39">
        <v>0</v>
      </c>
      <c r="S39">
        <v>7.1079999999999997</v>
      </c>
      <c r="T39">
        <v>6</v>
      </c>
      <c r="V39">
        <v>3748.3287533635016</v>
      </c>
      <c r="W39">
        <v>0</v>
      </c>
      <c r="X39">
        <v>3527.1368475151226</v>
      </c>
      <c r="Y39">
        <v>0</v>
      </c>
      <c r="Z39">
        <v>3305.9768767074293</v>
      </c>
      <c r="AA39">
        <v>0</v>
      </c>
      <c r="AC39">
        <v>5284.9043667323713</v>
      </c>
      <c r="AD39">
        <v>0</v>
      </c>
      <c r="AE39">
        <v>5063.7997334382699</v>
      </c>
      <c r="AF39">
        <v>53</v>
      </c>
      <c r="AG39">
        <v>4842.8541485788373</v>
      </c>
      <c r="AH39">
        <v>202</v>
      </c>
      <c r="AJ39">
        <v>6381.2459040403155</v>
      </c>
      <c r="AK39">
        <v>0</v>
      </c>
      <c r="AL39">
        <v>6160.3141465919316</v>
      </c>
      <c r="AM39">
        <v>6</v>
      </c>
      <c r="AO39" s="5">
        <v>14.5</v>
      </c>
      <c r="AP39">
        <v>0</v>
      </c>
      <c r="AQ39" s="6">
        <v>0</v>
      </c>
    </row>
    <row r="40" spans="1:43">
      <c r="A40">
        <v>7.29</v>
      </c>
      <c r="B40">
        <v>100</v>
      </c>
      <c r="C40">
        <v>7.29</v>
      </c>
      <c r="D40">
        <v>0</v>
      </c>
      <c r="E40">
        <v>7.29</v>
      </c>
      <c r="F40">
        <v>0</v>
      </c>
      <c r="H40">
        <v>7.29</v>
      </c>
      <c r="I40">
        <v>0</v>
      </c>
      <c r="J40">
        <v>7.29</v>
      </c>
      <c r="K40">
        <v>164</v>
      </c>
      <c r="L40">
        <v>7.29</v>
      </c>
      <c r="M40">
        <v>198</v>
      </c>
      <c r="N40" s="1">
        <v>7.29</v>
      </c>
      <c r="O40" s="1">
        <v>42</v>
      </c>
      <c r="Q40">
        <v>7.29</v>
      </c>
      <c r="R40">
        <v>0</v>
      </c>
      <c r="S40">
        <v>7.29</v>
      </c>
      <c r="T40">
        <v>15</v>
      </c>
      <c r="V40">
        <v>3784.4002375650243</v>
      </c>
      <c r="W40">
        <v>100</v>
      </c>
      <c r="X40">
        <v>3561.0977082877066</v>
      </c>
      <c r="Y40">
        <v>0</v>
      </c>
      <c r="Z40">
        <v>3337.8266094578134</v>
      </c>
      <c r="AA40">
        <v>0</v>
      </c>
      <c r="AC40">
        <v>5335.9287298683721</v>
      </c>
      <c r="AD40">
        <v>0</v>
      </c>
      <c r="AE40">
        <v>5112.7125280049822</v>
      </c>
      <c r="AF40">
        <v>164</v>
      </c>
      <c r="AG40">
        <v>4889.6528279569202</v>
      </c>
      <c r="AH40">
        <v>198</v>
      </c>
      <c r="AJ40">
        <v>6442.9713329359111</v>
      </c>
      <c r="AK40">
        <v>0</v>
      </c>
      <c r="AL40">
        <v>6219.9254005362</v>
      </c>
      <c r="AM40">
        <v>15</v>
      </c>
      <c r="AO40" s="5">
        <v>14.5</v>
      </c>
      <c r="AP40">
        <v>0</v>
      </c>
      <c r="AQ40" s="6">
        <v>0</v>
      </c>
    </row>
    <row r="41" spans="1:43">
      <c r="A41">
        <v>7.4720000000000004</v>
      </c>
      <c r="B41">
        <v>0</v>
      </c>
      <c r="C41">
        <v>7.4720000000000004</v>
      </c>
      <c r="D41">
        <v>0</v>
      </c>
      <c r="E41">
        <v>7.4720000000000004</v>
      </c>
      <c r="F41">
        <v>0</v>
      </c>
      <c r="H41">
        <v>7.4720000000000004</v>
      </c>
      <c r="I41">
        <v>0</v>
      </c>
      <c r="J41">
        <v>7.4720000000000004</v>
      </c>
      <c r="K41">
        <v>145</v>
      </c>
      <c r="L41">
        <v>7.4720000000000004</v>
      </c>
      <c r="M41">
        <v>58</v>
      </c>
      <c r="N41" s="1">
        <v>7.4720000000000004</v>
      </c>
      <c r="O41" s="1">
        <v>35</v>
      </c>
      <c r="Q41">
        <v>7.4720000000000004</v>
      </c>
      <c r="R41">
        <v>13</v>
      </c>
      <c r="S41">
        <v>7.4720000000000004</v>
      </c>
      <c r="T41">
        <v>15</v>
      </c>
      <c r="V41">
        <v>3819.9020980197597</v>
      </c>
      <c r="W41">
        <v>0</v>
      </c>
      <c r="X41">
        <v>3594.5219982472709</v>
      </c>
      <c r="Y41">
        <v>0</v>
      </c>
      <c r="Z41">
        <v>3369.1728445006061</v>
      </c>
      <c r="AA41">
        <v>0</v>
      </c>
      <c r="AC41">
        <v>5386.1447785647897</v>
      </c>
      <c r="AD41">
        <v>0</v>
      </c>
      <c r="AE41">
        <v>5160.8501015257343</v>
      </c>
      <c r="AF41">
        <v>145</v>
      </c>
      <c r="AG41">
        <v>4935.7094828271547</v>
      </c>
      <c r="AH41">
        <v>58</v>
      </c>
      <c r="AJ41">
        <v>6503.717126423825</v>
      </c>
      <c r="AK41">
        <v>13</v>
      </c>
      <c r="AL41">
        <v>6278.5902186329704</v>
      </c>
      <c r="AM41">
        <v>15</v>
      </c>
      <c r="AO41" s="5">
        <v>14.5</v>
      </c>
      <c r="AP41">
        <v>0</v>
      </c>
      <c r="AQ41" s="6">
        <v>7</v>
      </c>
    </row>
    <row r="42" spans="1:43">
      <c r="A42">
        <v>7.6550000000000002</v>
      </c>
      <c r="B42">
        <v>0</v>
      </c>
      <c r="C42">
        <v>7.6550000000000002</v>
      </c>
      <c r="D42">
        <v>0</v>
      </c>
      <c r="E42">
        <v>7.6550000000000002</v>
      </c>
      <c r="F42">
        <v>0</v>
      </c>
      <c r="H42">
        <v>7.6550000000000002</v>
      </c>
      <c r="I42">
        <v>0</v>
      </c>
      <c r="J42">
        <v>7.6550000000000002</v>
      </c>
      <c r="K42">
        <v>177</v>
      </c>
      <c r="L42">
        <v>7.6550000000000002</v>
      </c>
      <c r="M42">
        <v>52</v>
      </c>
      <c r="N42" s="1">
        <v>7.6550000000000002</v>
      </c>
      <c r="O42" s="1">
        <v>46</v>
      </c>
      <c r="Q42">
        <v>7.6550000000000002</v>
      </c>
      <c r="R42">
        <v>13</v>
      </c>
      <c r="S42">
        <v>7.6550000000000002</v>
      </c>
      <c r="T42">
        <v>15</v>
      </c>
      <c r="V42">
        <v>3855.0476876939247</v>
      </c>
      <c r="W42">
        <v>0</v>
      </c>
      <c r="X42">
        <v>3627.6106048843426</v>
      </c>
      <c r="Y42">
        <v>0</v>
      </c>
      <c r="Z42">
        <v>3400.2040000723237</v>
      </c>
      <c r="AA42">
        <v>0</v>
      </c>
      <c r="AC42">
        <v>5435.854477335839</v>
      </c>
      <c r="AD42">
        <v>0</v>
      </c>
      <c r="AE42">
        <v>5208.501945839168</v>
      </c>
      <c r="AF42">
        <v>177</v>
      </c>
      <c r="AG42">
        <v>4981.3011131317971</v>
      </c>
      <c r="AH42">
        <v>52</v>
      </c>
      <c r="AJ42">
        <v>6563.8486975874366</v>
      </c>
      <c r="AK42">
        <v>13</v>
      </c>
      <c r="AL42">
        <v>6336.661521613285</v>
      </c>
      <c r="AM42">
        <v>15</v>
      </c>
      <c r="AO42" s="5">
        <v>14.5</v>
      </c>
      <c r="AP42">
        <v>0</v>
      </c>
      <c r="AQ42" s="6">
        <v>7</v>
      </c>
    </row>
    <row r="43" spans="1:43">
      <c r="A43">
        <v>7.8369999999999997</v>
      </c>
      <c r="B43">
        <v>0</v>
      </c>
      <c r="C43">
        <v>7.8369999999999997</v>
      </c>
      <c r="D43">
        <v>0</v>
      </c>
      <c r="E43">
        <v>7.8369999999999997</v>
      </c>
      <c r="F43">
        <v>7</v>
      </c>
      <c r="H43">
        <v>7.8369999999999997</v>
      </c>
      <c r="I43">
        <v>24</v>
      </c>
      <c r="J43">
        <v>7.8369999999999997</v>
      </c>
      <c r="K43">
        <v>90</v>
      </c>
      <c r="L43">
        <v>7.8369999999999997</v>
      </c>
      <c r="M43">
        <v>55</v>
      </c>
      <c r="N43" s="1">
        <v>7.8369999999999997</v>
      </c>
      <c r="O43" s="1">
        <v>32</v>
      </c>
      <c r="Q43">
        <v>7.8369999999999997</v>
      </c>
      <c r="R43">
        <v>13</v>
      </c>
      <c r="S43">
        <v>7.8369999999999997</v>
      </c>
      <c r="T43">
        <v>0</v>
      </c>
      <c r="V43">
        <v>3889.4743254352052</v>
      </c>
      <c r="W43">
        <v>0</v>
      </c>
      <c r="X43">
        <v>3660.0220941092111</v>
      </c>
      <c r="Y43">
        <v>0</v>
      </c>
      <c r="Z43">
        <v>3430.5998930932178</v>
      </c>
      <c r="AA43">
        <v>7</v>
      </c>
      <c r="AC43">
        <v>5484.5450397105978</v>
      </c>
      <c r="AD43">
        <v>24</v>
      </c>
      <c r="AE43">
        <v>5255.1765287246717</v>
      </c>
      <c r="AF43">
        <v>90</v>
      </c>
      <c r="AG43">
        <v>5025.9574606467622</v>
      </c>
      <c r="AH43">
        <v>55</v>
      </c>
      <c r="AJ43">
        <v>6622.745883669686</v>
      </c>
      <c r="AK43">
        <v>13</v>
      </c>
      <c r="AL43">
        <v>6393.5404211518562</v>
      </c>
      <c r="AM43">
        <v>0</v>
      </c>
      <c r="AO43" s="5">
        <v>14.5</v>
      </c>
      <c r="AP43">
        <v>0</v>
      </c>
      <c r="AQ43" s="6">
        <v>7</v>
      </c>
    </row>
    <row r="44" spans="1:43">
      <c r="A44">
        <v>8.0190000000000001</v>
      </c>
      <c r="B44">
        <v>20</v>
      </c>
      <c r="C44">
        <v>8.0190000000000001</v>
      </c>
      <c r="D44">
        <v>0</v>
      </c>
      <c r="E44">
        <v>8.0190000000000001</v>
      </c>
      <c r="F44">
        <v>7</v>
      </c>
      <c r="H44">
        <v>8.0190000000000001</v>
      </c>
      <c r="I44">
        <v>41</v>
      </c>
      <c r="J44">
        <v>8.0190000000000001</v>
      </c>
      <c r="K44">
        <v>94</v>
      </c>
      <c r="L44">
        <v>8.0190000000000001</v>
      </c>
      <c r="M44">
        <v>71</v>
      </c>
      <c r="N44" s="1">
        <v>8.0190000000000001</v>
      </c>
      <c r="O44" s="1">
        <v>60</v>
      </c>
      <c r="Q44">
        <v>8.0190000000000001</v>
      </c>
      <c r="R44">
        <v>0</v>
      </c>
      <c r="S44">
        <v>8.0190000000000001</v>
      </c>
      <c r="T44">
        <v>0</v>
      </c>
      <c r="V44">
        <v>3923.3955565218948</v>
      </c>
      <c r="W44">
        <v>20</v>
      </c>
      <c r="X44">
        <v>3691.9575319518704</v>
      </c>
      <c r="Y44">
        <v>0</v>
      </c>
      <c r="Z44">
        <v>3460.5491066709687</v>
      </c>
      <c r="AA44">
        <v>7</v>
      </c>
      <c r="AC44">
        <v>5532.5186788405845</v>
      </c>
      <c r="AD44">
        <v>41</v>
      </c>
      <c r="AE44">
        <v>5301.1635770867579</v>
      </c>
      <c r="AF44">
        <v>94</v>
      </c>
      <c r="AG44">
        <v>5069.9557473692194</v>
      </c>
      <c r="AH44">
        <v>71</v>
      </c>
      <c r="AJ44">
        <v>6680.7743820027745</v>
      </c>
      <c r="AK44">
        <v>0</v>
      </c>
      <c r="AL44">
        <v>6449.5801092242154</v>
      </c>
      <c r="AM44">
        <v>0</v>
      </c>
      <c r="AO44" s="5">
        <v>14.5</v>
      </c>
      <c r="AP44">
        <v>0</v>
      </c>
      <c r="AQ44" s="6">
        <v>0</v>
      </c>
    </row>
    <row r="45" spans="1:43">
      <c r="A45">
        <v>8.2010000000000005</v>
      </c>
      <c r="B45">
        <v>0</v>
      </c>
      <c r="C45">
        <v>8.2010000000000005</v>
      </c>
      <c r="D45">
        <v>0</v>
      </c>
      <c r="E45">
        <v>8.2010000000000005</v>
      </c>
      <c r="F45">
        <v>7</v>
      </c>
      <c r="H45">
        <v>8.2010000000000005</v>
      </c>
      <c r="I45">
        <v>41</v>
      </c>
      <c r="J45">
        <v>8.2010000000000005</v>
      </c>
      <c r="K45">
        <v>47</v>
      </c>
      <c r="L45">
        <v>8.2010000000000005</v>
      </c>
      <c r="M45">
        <v>103</v>
      </c>
      <c r="N45" s="1">
        <v>8.2010000000000005</v>
      </c>
      <c r="O45" s="1">
        <v>73</v>
      </c>
      <c r="Q45">
        <v>8.2010000000000005</v>
      </c>
      <c r="R45">
        <v>0</v>
      </c>
      <c r="S45">
        <v>8.2010000000000005</v>
      </c>
      <c r="T45">
        <v>0</v>
      </c>
      <c r="V45">
        <v>3956.8301894495849</v>
      </c>
      <c r="W45">
        <v>0</v>
      </c>
      <c r="X45">
        <v>3723.4346427774312</v>
      </c>
      <c r="Y45">
        <v>0</v>
      </c>
      <c r="Z45">
        <v>3490.0682800609588</v>
      </c>
      <c r="AA45">
        <v>7</v>
      </c>
      <c r="AC45">
        <v>5579.8021517673496</v>
      </c>
      <c r="AD45">
        <v>41</v>
      </c>
      <c r="AE45">
        <v>5346.4887618722196</v>
      </c>
      <c r="AF45">
        <v>47</v>
      </c>
      <c r="AG45">
        <v>5113.3205530961877</v>
      </c>
      <c r="AH45">
        <v>103</v>
      </c>
      <c r="AJ45">
        <v>6737.9666679098273</v>
      </c>
      <c r="AK45">
        <v>0</v>
      </c>
      <c r="AL45">
        <v>6504.811969867781</v>
      </c>
      <c r="AM45">
        <v>0</v>
      </c>
      <c r="AO45" s="5">
        <v>14.5</v>
      </c>
      <c r="AP45">
        <v>0</v>
      </c>
      <c r="AQ45" s="6">
        <v>0</v>
      </c>
    </row>
    <row r="46" spans="1:43">
      <c r="A46">
        <v>8.3840000000000003</v>
      </c>
      <c r="B46">
        <v>0</v>
      </c>
      <c r="C46">
        <v>8.3840000000000003</v>
      </c>
      <c r="D46">
        <v>0</v>
      </c>
      <c r="E46">
        <v>8.3840000000000003</v>
      </c>
      <c r="F46">
        <v>0</v>
      </c>
      <c r="H46">
        <v>8.3840000000000003</v>
      </c>
      <c r="I46">
        <v>17</v>
      </c>
      <c r="J46">
        <v>8.3840000000000003</v>
      </c>
      <c r="K46">
        <v>23</v>
      </c>
      <c r="L46">
        <v>8.3840000000000003</v>
      </c>
      <c r="M46">
        <v>160</v>
      </c>
      <c r="N46" s="1">
        <v>8.3840000000000003</v>
      </c>
      <c r="O46" s="1">
        <v>117</v>
      </c>
      <c r="Q46">
        <v>8.3840000000000003</v>
      </c>
      <c r="R46">
        <v>0</v>
      </c>
      <c r="S46">
        <v>8.3840000000000003</v>
      </c>
      <c r="T46">
        <v>0</v>
      </c>
      <c r="V46">
        <v>3989.9757942784922</v>
      </c>
      <c r="W46">
        <v>0</v>
      </c>
      <c r="X46">
        <v>3754.6394433053124</v>
      </c>
      <c r="Y46">
        <v>0</v>
      </c>
      <c r="Z46">
        <v>3519.3318735787161</v>
      </c>
      <c r="AA46">
        <v>0</v>
      </c>
      <c r="AC46">
        <v>5626.6749923652505</v>
      </c>
      <c r="AD46">
        <v>17</v>
      </c>
      <c r="AE46">
        <v>5391.4200578368982</v>
      </c>
      <c r="AF46">
        <v>23</v>
      </c>
      <c r="AG46">
        <v>5156.3082779409515</v>
      </c>
      <c r="AH46">
        <v>160</v>
      </c>
      <c r="AJ46">
        <v>6794.6609456089509</v>
      </c>
      <c r="AK46">
        <v>0</v>
      </c>
      <c r="AL46">
        <v>6559.562632295917</v>
      </c>
      <c r="AM46">
        <v>0</v>
      </c>
      <c r="AO46" s="5">
        <v>14.5</v>
      </c>
      <c r="AP46">
        <v>0</v>
      </c>
      <c r="AQ46" s="6">
        <v>0</v>
      </c>
    </row>
    <row r="47" spans="1:43">
      <c r="A47">
        <v>8.5660000000000007</v>
      </c>
      <c r="B47">
        <v>0</v>
      </c>
      <c r="C47">
        <v>8.5660000000000007</v>
      </c>
      <c r="D47">
        <v>13</v>
      </c>
      <c r="E47">
        <v>8.5660000000000007</v>
      </c>
      <c r="F47">
        <v>0</v>
      </c>
      <c r="H47">
        <v>8.5660000000000007</v>
      </c>
      <c r="I47">
        <v>18</v>
      </c>
      <c r="J47">
        <v>8.5660000000000007</v>
      </c>
      <c r="K47">
        <v>49</v>
      </c>
      <c r="L47">
        <v>8.5660000000000007</v>
      </c>
      <c r="M47">
        <v>98</v>
      </c>
      <c r="N47" s="1">
        <v>8.5660000000000007</v>
      </c>
      <c r="O47" s="1">
        <v>99</v>
      </c>
      <c r="Q47">
        <v>8.5660000000000007</v>
      </c>
      <c r="R47">
        <v>0</v>
      </c>
      <c r="S47">
        <v>8.5660000000000007</v>
      </c>
      <c r="T47">
        <v>0</v>
      </c>
      <c r="V47">
        <v>4022.4868841969233</v>
      </c>
      <c r="W47">
        <v>0</v>
      </c>
      <c r="X47">
        <v>3785.24669074649</v>
      </c>
      <c r="Y47">
        <v>13</v>
      </c>
      <c r="Z47">
        <v>3548.0348920238862</v>
      </c>
      <c r="AA47">
        <v>0</v>
      </c>
      <c r="AC47">
        <v>5672.648764106365</v>
      </c>
      <c r="AD47">
        <v>18</v>
      </c>
      <c r="AE47">
        <v>5435.4892788874959</v>
      </c>
      <c r="AF47">
        <v>49</v>
      </c>
      <c r="AG47">
        <v>5198.4710040894988</v>
      </c>
      <c r="AH47">
        <v>98</v>
      </c>
      <c r="AJ47">
        <v>6850.2665284750074</v>
      </c>
      <c r="AK47">
        <v>0</v>
      </c>
      <c r="AL47">
        <v>6613.2616785260589</v>
      </c>
      <c r="AM47">
        <v>0</v>
      </c>
      <c r="AO47" s="5">
        <v>14.5</v>
      </c>
      <c r="AP47">
        <v>0</v>
      </c>
      <c r="AQ47" s="6">
        <v>11</v>
      </c>
    </row>
    <row r="48" spans="1:43">
      <c r="A48">
        <v>8.7479999999999993</v>
      </c>
      <c r="B48">
        <v>0</v>
      </c>
      <c r="C48">
        <v>8.7479999999999993</v>
      </c>
      <c r="D48">
        <v>0</v>
      </c>
      <c r="E48">
        <v>8.7479999999999993</v>
      </c>
      <c r="F48">
        <v>0</v>
      </c>
      <c r="H48">
        <v>8.7479999999999993</v>
      </c>
      <c r="I48">
        <v>55</v>
      </c>
      <c r="J48">
        <v>8.7479999999999993</v>
      </c>
      <c r="K48">
        <v>66</v>
      </c>
      <c r="L48">
        <v>8.7479999999999993</v>
      </c>
      <c r="M48">
        <v>67</v>
      </c>
      <c r="N48" s="1">
        <v>8.7479999999999993</v>
      </c>
      <c r="O48" s="1">
        <v>121</v>
      </c>
      <c r="Q48">
        <v>8.7479999999999993</v>
      </c>
      <c r="R48">
        <v>11</v>
      </c>
      <c r="S48">
        <v>8.7479999999999993</v>
      </c>
      <c r="T48">
        <v>0</v>
      </c>
      <c r="V48">
        <v>4054.5615981976966</v>
      </c>
      <c r="W48">
        <v>0</v>
      </c>
      <c r="X48">
        <v>3815.4429359935016</v>
      </c>
      <c r="Y48">
        <v>0</v>
      </c>
      <c r="Z48">
        <v>3576.3522951802838</v>
      </c>
      <c r="AA48">
        <v>0</v>
      </c>
      <c r="AC48">
        <v>5718.0037919977794</v>
      </c>
      <c r="AD48">
        <v>55</v>
      </c>
      <c r="AE48">
        <v>5478.9651562597674</v>
      </c>
      <c r="AF48">
        <v>66</v>
      </c>
      <c r="AG48">
        <v>5240.0658537768322</v>
      </c>
      <c r="AH48">
        <v>67</v>
      </c>
      <c r="AJ48">
        <v>6905.1225681434362</v>
      </c>
      <c r="AK48">
        <v>11</v>
      </c>
      <c r="AL48">
        <v>6666.2366508344167</v>
      </c>
      <c r="AM48">
        <v>0</v>
      </c>
      <c r="AO48" s="5">
        <v>14.5</v>
      </c>
      <c r="AP48">
        <v>0</v>
      </c>
      <c r="AQ48" s="6">
        <v>11</v>
      </c>
    </row>
    <row r="49" spans="1:43">
      <c r="A49">
        <v>8.93</v>
      </c>
      <c r="B49">
        <v>18</v>
      </c>
      <c r="C49">
        <v>8.93</v>
      </c>
      <c r="D49">
        <v>0</v>
      </c>
      <c r="E49">
        <v>8.93</v>
      </c>
      <c r="F49">
        <v>11</v>
      </c>
      <c r="H49">
        <v>8.93</v>
      </c>
      <c r="I49">
        <v>55</v>
      </c>
      <c r="J49">
        <v>8.93</v>
      </c>
      <c r="K49">
        <v>110</v>
      </c>
      <c r="L49">
        <v>8.93</v>
      </c>
      <c r="M49">
        <v>6</v>
      </c>
      <c r="N49" s="1">
        <v>8.93</v>
      </c>
      <c r="O49" s="1">
        <v>94</v>
      </c>
      <c r="Q49">
        <v>8.93</v>
      </c>
      <c r="R49">
        <v>11</v>
      </c>
      <c r="S49">
        <v>8.93</v>
      </c>
      <c r="T49">
        <v>0</v>
      </c>
      <c r="V49">
        <v>4086.2148129141833</v>
      </c>
      <c r="W49">
        <v>18</v>
      </c>
      <c r="X49">
        <v>3845.2421966788529</v>
      </c>
      <c r="Y49">
        <v>0</v>
      </c>
      <c r="Z49">
        <v>3604.2972409687013</v>
      </c>
      <c r="AA49">
        <v>11</v>
      </c>
      <c r="AC49">
        <v>5762.7612256237944</v>
      </c>
      <c r="AD49">
        <v>55</v>
      </c>
      <c r="AE49">
        <v>5521.8679791053228</v>
      </c>
      <c r="AF49">
        <v>110</v>
      </c>
      <c r="AG49">
        <v>5281.112252066453</v>
      </c>
      <c r="AH49">
        <v>6</v>
      </c>
      <c r="AJ49">
        <v>6959.2547242769569</v>
      </c>
      <c r="AK49">
        <v>11</v>
      </c>
      <c r="AL49">
        <v>6718.512344691625</v>
      </c>
      <c r="AM49">
        <v>0</v>
      </c>
      <c r="AO49" s="5">
        <v>14.5</v>
      </c>
      <c r="AP49">
        <v>0</v>
      </c>
      <c r="AQ49" s="6">
        <v>11</v>
      </c>
    </row>
    <row r="50" spans="1:43">
      <c r="A50">
        <v>9.1129999999999995</v>
      </c>
      <c r="B50">
        <v>0</v>
      </c>
      <c r="C50">
        <v>9.1129999999999995</v>
      </c>
      <c r="D50">
        <v>61</v>
      </c>
      <c r="E50">
        <v>9.1129999999999995</v>
      </c>
      <c r="F50">
        <v>11</v>
      </c>
      <c r="H50">
        <v>9.1129999999999995</v>
      </c>
      <c r="I50">
        <v>37</v>
      </c>
      <c r="J50">
        <v>9.1129999999999995</v>
      </c>
      <c r="K50">
        <v>86</v>
      </c>
      <c r="L50">
        <v>9.1129999999999995</v>
      </c>
      <c r="M50">
        <v>99</v>
      </c>
      <c r="N50" s="1">
        <v>9.1129999999999995</v>
      </c>
      <c r="O50" s="1">
        <v>78</v>
      </c>
      <c r="Q50">
        <v>9.1129999999999995</v>
      </c>
      <c r="R50">
        <v>11</v>
      </c>
      <c r="S50">
        <v>9.1129999999999995</v>
      </c>
      <c r="T50">
        <v>0</v>
      </c>
      <c r="V50">
        <v>4117.6311825811208</v>
      </c>
      <c r="W50">
        <v>0</v>
      </c>
      <c r="X50">
        <v>3874.8183217300584</v>
      </c>
      <c r="Y50">
        <v>61</v>
      </c>
      <c r="Z50">
        <v>3632.0327704640313</v>
      </c>
      <c r="AA50">
        <v>11</v>
      </c>
      <c r="AC50">
        <v>5807.1822577156545</v>
      </c>
      <c r="AD50">
        <v>37</v>
      </c>
      <c r="AE50">
        <v>5564.4481301044643</v>
      </c>
      <c r="AF50">
        <v>86</v>
      </c>
      <c r="AG50">
        <v>5321.8497587256079</v>
      </c>
      <c r="AH50">
        <v>99</v>
      </c>
      <c r="AJ50">
        <v>7012.9789632975508</v>
      </c>
      <c r="AK50">
        <v>11</v>
      </c>
      <c r="AL50">
        <v>6770.3939033171009</v>
      </c>
      <c r="AM50">
        <v>0</v>
      </c>
      <c r="AO50" s="5">
        <v>14.5</v>
      </c>
      <c r="AP50">
        <v>0</v>
      </c>
      <c r="AQ50" s="6">
        <v>0</v>
      </c>
    </row>
    <row r="51" spans="1:43">
      <c r="A51">
        <v>9.2949999999999999</v>
      </c>
      <c r="B51">
        <v>0</v>
      </c>
      <c r="C51">
        <v>9.2949999999999999</v>
      </c>
      <c r="D51">
        <v>0</v>
      </c>
      <c r="E51">
        <v>9.2949999999999999</v>
      </c>
      <c r="F51">
        <v>11</v>
      </c>
      <c r="H51">
        <v>9.2949999999999999</v>
      </c>
      <c r="I51">
        <v>0</v>
      </c>
      <c r="J51">
        <v>9.2949999999999999</v>
      </c>
      <c r="K51">
        <v>62</v>
      </c>
      <c r="L51">
        <v>9.2949999999999999</v>
      </c>
      <c r="M51">
        <v>148</v>
      </c>
      <c r="N51" s="1">
        <v>9.2949999999999999</v>
      </c>
      <c r="O51" s="1">
        <v>17</v>
      </c>
      <c r="Q51">
        <v>9.2949999999999999</v>
      </c>
      <c r="R51">
        <v>0</v>
      </c>
      <c r="S51">
        <v>9.2949999999999999</v>
      </c>
      <c r="T51">
        <v>0</v>
      </c>
      <c r="V51">
        <v>4148.4807490753119</v>
      </c>
      <c r="W51">
        <v>0</v>
      </c>
      <c r="X51">
        <v>3903.860691222475</v>
      </c>
      <c r="Y51">
        <v>0</v>
      </c>
      <c r="Z51">
        <v>3659.2676051610456</v>
      </c>
      <c r="AA51">
        <v>11</v>
      </c>
      <c r="AC51">
        <v>5850.8004433457036</v>
      </c>
      <c r="AD51">
        <v>0</v>
      </c>
      <c r="AE51">
        <v>5606.2585082443165</v>
      </c>
      <c r="AF51">
        <v>62</v>
      </c>
      <c r="AG51">
        <v>5361.8506327717605</v>
      </c>
      <c r="AH51">
        <v>148</v>
      </c>
      <c r="AJ51">
        <v>7065.7312202722351</v>
      </c>
      <c r="AK51">
        <v>0</v>
      </c>
      <c r="AL51">
        <v>6821.3366221104588</v>
      </c>
      <c r="AM51">
        <v>0</v>
      </c>
      <c r="AO51" s="5">
        <v>14.5</v>
      </c>
      <c r="AP51">
        <v>0</v>
      </c>
      <c r="AQ51" s="6">
        <v>0</v>
      </c>
    </row>
    <row r="52" spans="1:43">
      <c r="A52">
        <v>9.4770000000000003</v>
      </c>
      <c r="B52">
        <v>0</v>
      </c>
      <c r="C52">
        <v>9.4770000000000003</v>
      </c>
      <c r="D52">
        <v>0</v>
      </c>
      <c r="E52">
        <v>9.4770000000000003</v>
      </c>
      <c r="F52">
        <v>0</v>
      </c>
      <c r="H52">
        <v>9.4770000000000003</v>
      </c>
      <c r="I52">
        <v>0</v>
      </c>
      <c r="J52">
        <v>9.4770000000000003</v>
      </c>
      <c r="K52">
        <v>44</v>
      </c>
      <c r="L52">
        <v>9.4770000000000003</v>
      </c>
      <c r="M52">
        <v>151</v>
      </c>
      <c r="N52" s="1">
        <v>9.4770000000000003</v>
      </c>
      <c r="O52" s="1">
        <v>48</v>
      </c>
      <c r="Q52">
        <v>9.4770000000000003</v>
      </c>
      <c r="R52">
        <v>0</v>
      </c>
      <c r="S52">
        <v>9.4770000000000003</v>
      </c>
      <c r="T52">
        <v>0</v>
      </c>
      <c r="V52">
        <v>4178.9489301485364</v>
      </c>
      <c r="W52">
        <v>0</v>
      </c>
      <c r="X52">
        <v>3932.5438720404195</v>
      </c>
      <c r="Y52">
        <v>0</v>
      </c>
      <c r="Z52">
        <v>3686.1654585582896</v>
      </c>
      <c r="AA52">
        <v>0</v>
      </c>
      <c r="AC52">
        <v>5893.8780470533356</v>
      </c>
      <c r="AD52">
        <v>0</v>
      </c>
      <c r="AE52">
        <v>5647.5505225067518</v>
      </c>
      <c r="AF52">
        <v>44</v>
      </c>
      <c r="AG52">
        <v>5401.355414914804</v>
      </c>
      <c r="AH52">
        <v>151</v>
      </c>
      <c r="AJ52">
        <v>7117.8287524169018</v>
      </c>
      <c r="AK52">
        <v>0</v>
      </c>
      <c r="AL52">
        <v>6871.6468897278437</v>
      </c>
      <c r="AM52">
        <v>0</v>
      </c>
      <c r="AO52" s="5">
        <v>14.5</v>
      </c>
      <c r="AP52">
        <v>0</v>
      </c>
      <c r="AQ52" s="6">
        <v>0</v>
      </c>
    </row>
    <row r="53" spans="1:43">
      <c r="A53">
        <v>9.6590000000000007</v>
      </c>
      <c r="B53">
        <v>0</v>
      </c>
      <c r="C53">
        <v>9.6590000000000007</v>
      </c>
      <c r="D53">
        <v>0</v>
      </c>
      <c r="E53">
        <v>9.6590000000000007</v>
      </c>
      <c r="F53">
        <v>0</v>
      </c>
      <c r="H53">
        <v>9.6590000000000007</v>
      </c>
      <c r="I53">
        <v>0</v>
      </c>
      <c r="J53">
        <v>9.6590000000000007</v>
      </c>
      <c r="K53">
        <v>75</v>
      </c>
      <c r="L53">
        <v>9.6590000000000007</v>
      </c>
      <c r="M53">
        <v>94</v>
      </c>
      <c r="N53" s="1">
        <v>9.6590000000000007</v>
      </c>
      <c r="O53" s="1">
        <v>67</v>
      </c>
      <c r="Q53">
        <v>9.6590000000000007</v>
      </c>
      <c r="R53">
        <v>0</v>
      </c>
      <c r="S53">
        <v>9.6590000000000007</v>
      </c>
      <c r="T53">
        <v>0</v>
      </c>
      <c r="V53">
        <v>4209.0477210512017</v>
      </c>
      <c r="W53">
        <v>0</v>
      </c>
      <c r="X53">
        <v>3960.8791657870274</v>
      </c>
      <c r="Y53">
        <v>0</v>
      </c>
      <c r="Z53">
        <v>3712.736938082021</v>
      </c>
      <c r="AA53">
        <v>0</v>
      </c>
      <c r="AC53">
        <v>5936.4321125770912</v>
      </c>
      <c r="AD53">
        <v>0</v>
      </c>
      <c r="AE53">
        <v>5688.3405219132192</v>
      </c>
      <c r="AF53">
        <v>75</v>
      </c>
      <c r="AG53">
        <v>5440.3797567444572</v>
      </c>
      <c r="AH53">
        <v>94</v>
      </c>
      <c r="AJ53">
        <v>7169.2922313251611</v>
      </c>
      <c r="AK53">
        <v>0</v>
      </c>
      <c r="AL53">
        <v>6921.3446802506105</v>
      </c>
      <c r="AM53">
        <v>0</v>
      </c>
      <c r="AO53" s="5">
        <v>14.5</v>
      </c>
      <c r="AP53">
        <v>0</v>
      </c>
      <c r="AQ53" s="6">
        <v>6</v>
      </c>
    </row>
    <row r="54" spans="1:43">
      <c r="A54">
        <v>9.8420000000000005</v>
      </c>
      <c r="B54">
        <v>0</v>
      </c>
      <c r="C54">
        <v>9.8420000000000005</v>
      </c>
      <c r="D54">
        <v>0</v>
      </c>
      <c r="E54">
        <v>9.8420000000000005</v>
      </c>
      <c r="F54">
        <v>0</v>
      </c>
      <c r="H54">
        <v>9.8420000000000005</v>
      </c>
      <c r="I54">
        <v>0</v>
      </c>
      <c r="J54">
        <v>9.8420000000000005</v>
      </c>
      <c r="K54">
        <v>63</v>
      </c>
      <c r="L54">
        <v>9.8420000000000005</v>
      </c>
      <c r="M54">
        <v>71</v>
      </c>
      <c r="N54" s="1">
        <v>9.8420000000000005</v>
      </c>
      <c r="O54" s="1">
        <v>107</v>
      </c>
      <c r="Q54">
        <v>9.8420000000000005</v>
      </c>
      <c r="R54">
        <v>27</v>
      </c>
      <c r="S54">
        <v>9.8420000000000005</v>
      </c>
      <c r="T54">
        <v>5</v>
      </c>
      <c r="V54">
        <v>4238.9509617929707</v>
      </c>
      <c r="W54">
        <v>0</v>
      </c>
      <c r="X54">
        <v>3989.0302345489149</v>
      </c>
      <c r="Y54">
        <v>0</v>
      </c>
      <c r="Z54">
        <v>3739.1355257382561</v>
      </c>
      <c r="AA54">
        <v>0</v>
      </c>
      <c r="AC54">
        <v>5978.7084857855289</v>
      </c>
      <c r="AD54">
        <v>0</v>
      </c>
      <c r="AE54">
        <v>5728.8641704419588</v>
      </c>
      <c r="AF54">
        <v>63</v>
      </c>
      <c r="AG54">
        <v>5479.1491294723846</v>
      </c>
      <c r="AH54">
        <v>71</v>
      </c>
      <c r="AJ54">
        <v>7220.419023010395</v>
      </c>
      <c r="AK54">
        <v>27</v>
      </c>
      <c r="AL54">
        <v>6970.7171666930244</v>
      </c>
      <c r="AM54">
        <v>5</v>
      </c>
      <c r="AO54" s="5">
        <v>14.5</v>
      </c>
      <c r="AP54">
        <v>0</v>
      </c>
      <c r="AQ54" s="6">
        <v>6</v>
      </c>
    </row>
    <row r="55" spans="1:43">
      <c r="A55">
        <v>10.023999999999999</v>
      </c>
      <c r="B55">
        <v>47</v>
      </c>
      <c r="C55">
        <v>10.023999999999999</v>
      </c>
      <c r="D55">
        <v>0</v>
      </c>
      <c r="E55">
        <v>10.023999999999999</v>
      </c>
      <c r="F55">
        <v>6</v>
      </c>
      <c r="H55">
        <v>10.023999999999999</v>
      </c>
      <c r="I55">
        <v>0</v>
      </c>
      <c r="J55">
        <v>10.023999999999999</v>
      </c>
      <c r="K55">
        <v>97</v>
      </c>
      <c r="L55">
        <v>10.023999999999999</v>
      </c>
      <c r="M55">
        <v>61</v>
      </c>
      <c r="N55" s="1">
        <v>10.023999999999999</v>
      </c>
      <c r="O55" s="1">
        <v>105</v>
      </c>
      <c r="Q55">
        <v>10.023999999999999</v>
      </c>
      <c r="R55">
        <v>41</v>
      </c>
      <c r="S55">
        <v>10.023999999999999</v>
      </c>
      <c r="T55">
        <v>5</v>
      </c>
      <c r="V55">
        <v>4268.3427296444415</v>
      </c>
      <c r="W55">
        <v>47</v>
      </c>
      <c r="X55">
        <v>4016.6996749502932</v>
      </c>
      <c r="Y55">
        <v>0</v>
      </c>
      <c r="Z55">
        <v>3765.0823404200942</v>
      </c>
      <c r="AA55">
        <v>6</v>
      </c>
      <c r="AC55">
        <v>6020.2605973907512</v>
      </c>
      <c r="AD55">
        <v>0</v>
      </c>
      <c r="AE55">
        <v>5768.6934232625763</v>
      </c>
      <c r="AF55">
        <v>97</v>
      </c>
      <c r="AG55">
        <v>5517.2540273072354</v>
      </c>
      <c r="AH55">
        <v>61</v>
      </c>
      <c r="AJ55">
        <v>7270.6691219810673</v>
      </c>
      <c r="AK55">
        <v>41</v>
      </c>
      <c r="AL55">
        <v>7019.2428828528327</v>
      </c>
      <c r="AM55">
        <v>5</v>
      </c>
      <c r="AO55" s="5">
        <v>14.5</v>
      </c>
      <c r="AP55">
        <v>0</v>
      </c>
      <c r="AQ55" s="6">
        <v>6</v>
      </c>
    </row>
    <row r="56" spans="1:43">
      <c r="A56">
        <v>10.206</v>
      </c>
      <c r="B56">
        <v>0</v>
      </c>
      <c r="C56">
        <v>10.206</v>
      </c>
      <c r="D56">
        <v>0</v>
      </c>
      <c r="E56">
        <v>10.206</v>
      </c>
      <c r="F56">
        <v>6</v>
      </c>
      <c r="H56">
        <v>10.206</v>
      </c>
      <c r="I56">
        <v>0</v>
      </c>
      <c r="J56">
        <v>10.206</v>
      </c>
      <c r="K56">
        <v>113</v>
      </c>
      <c r="L56">
        <v>10.206</v>
      </c>
      <c r="M56">
        <v>25</v>
      </c>
      <c r="N56" s="1">
        <v>10.206</v>
      </c>
      <c r="O56" s="1">
        <v>138</v>
      </c>
      <c r="Q56">
        <v>10.206</v>
      </c>
      <c r="R56">
        <v>41</v>
      </c>
      <c r="S56">
        <v>10.206</v>
      </c>
      <c r="T56">
        <v>5</v>
      </c>
      <c r="V56">
        <v>4297.3977208429615</v>
      </c>
      <c r="W56">
        <v>0</v>
      </c>
      <c r="X56">
        <v>4044.0519546573637</v>
      </c>
      <c r="Y56">
        <v>0</v>
      </c>
      <c r="Z56">
        <v>3790.7316190764791</v>
      </c>
      <c r="AA56">
        <v>6</v>
      </c>
      <c r="AC56">
        <v>6061.3354993378198</v>
      </c>
      <c r="AD56">
        <v>0</v>
      </c>
      <c r="AE56">
        <v>5808.0650998050141</v>
      </c>
      <c r="AF56">
        <v>113</v>
      </c>
      <c r="AG56">
        <v>5554.9210263519717</v>
      </c>
      <c r="AH56">
        <v>25</v>
      </c>
      <c r="AJ56">
        <v>7320.3413496797075</v>
      </c>
      <c r="AK56">
        <v>41</v>
      </c>
      <c r="AL56">
        <v>7067.2104066135525</v>
      </c>
      <c r="AM56">
        <v>5</v>
      </c>
      <c r="AO56" s="5">
        <v>14.5</v>
      </c>
      <c r="AP56">
        <v>0</v>
      </c>
      <c r="AQ56" s="6">
        <v>15</v>
      </c>
    </row>
    <row r="57" spans="1:43">
      <c r="A57">
        <v>10.388</v>
      </c>
      <c r="B57">
        <v>195</v>
      </c>
      <c r="C57">
        <v>10.388</v>
      </c>
      <c r="D57">
        <v>0</v>
      </c>
      <c r="E57">
        <v>10.388</v>
      </c>
      <c r="F57">
        <v>6</v>
      </c>
      <c r="H57">
        <v>10.388</v>
      </c>
      <c r="I57">
        <v>8</v>
      </c>
      <c r="J57">
        <v>10.388</v>
      </c>
      <c r="K57">
        <v>144</v>
      </c>
      <c r="L57">
        <v>10.388</v>
      </c>
      <c r="M57">
        <v>70</v>
      </c>
      <c r="N57" s="1">
        <v>10.388</v>
      </c>
      <c r="O57" s="1">
        <v>124</v>
      </c>
      <c r="Q57">
        <v>10.388</v>
      </c>
      <c r="R57">
        <v>14</v>
      </c>
      <c r="S57">
        <v>10.388</v>
      </c>
      <c r="T57">
        <v>0</v>
      </c>
      <c r="V57">
        <v>4326.1257664507475</v>
      </c>
      <c r="W57">
        <v>195</v>
      </c>
      <c r="X57">
        <v>4071.0963355178587</v>
      </c>
      <c r="Y57">
        <v>0</v>
      </c>
      <c r="Z57">
        <v>3816.0920539372596</v>
      </c>
      <c r="AA57">
        <v>6</v>
      </c>
      <c r="AC57">
        <v>6101.9471536921246</v>
      </c>
      <c r="AD57">
        <v>8</v>
      </c>
      <c r="AE57">
        <v>5846.992592103792</v>
      </c>
      <c r="AF57">
        <v>144</v>
      </c>
      <c r="AG57">
        <v>5592.1629465482283</v>
      </c>
      <c r="AH57">
        <v>70</v>
      </c>
      <c r="AJ57">
        <v>7369.4526354159298</v>
      </c>
      <c r="AK57">
        <v>14</v>
      </c>
      <c r="AL57">
        <v>7114.6360951287443</v>
      </c>
      <c r="AM57">
        <v>0</v>
      </c>
      <c r="AO57" s="5">
        <v>14.5</v>
      </c>
      <c r="AP57">
        <v>0</v>
      </c>
      <c r="AQ57" s="6">
        <v>56</v>
      </c>
    </row>
    <row r="58" spans="1:43">
      <c r="A58">
        <v>10.571</v>
      </c>
      <c r="B58">
        <v>69</v>
      </c>
      <c r="C58">
        <v>10.571</v>
      </c>
      <c r="D58">
        <v>0</v>
      </c>
      <c r="E58">
        <v>10.571</v>
      </c>
      <c r="F58">
        <v>15</v>
      </c>
      <c r="H58">
        <v>10.571</v>
      </c>
      <c r="I58">
        <v>8</v>
      </c>
      <c r="J58">
        <v>10.571</v>
      </c>
      <c r="K58">
        <v>106</v>
      </c>
      <c r="L58">
        <v>10.571</v>
      </c>
      <c r="M58">
        <v>116</v>
      </c>
      <c r="N58" s="1">
        <v>10.571</v>
      </c>
      <c r="O58" s="1">
        <v>79</v>
      </c>
      <c r="Q58">
        <v>10.571</v>
      </c>
      <c r="R58">
        <v>0</v>
      </c>
      <c r="S58">
        <v>10.571</v>
      </c>
      <c r="T58">
        <v>19</v>
      </c>
      <c r="V58">
        <v>4354.6914833313531</v>
      </c>
      <c r="W58">
        <v>69</v>
      </c>
      <c r="X58">
        <v>4097.9877922903061</v>
      </c>
      <c r="Y58">
        <v>0</v>
      </c>
      <c r="Z58">
        <v>3841.3089757973416</v>
      </c>
      <c r="AA58">
        <v>15</v>
      </c>
      <c r="AC58">
        <v>6142.3283242767684</v>
      </c>
      <c r="AD58">
        <v>8</v>
      </c>
      <c r="AE58">
        <v>5885.6990185086061</v>
      </c>
      <c r="AF58">
        <v>106</v>
      </c>
      <c r="AG58">
        <v>5629.1932514213486</v>
      </c>
      <c r="AH58">
        <v>116</v>
      </c>
      <c r="AJ58">
        <v>7418.2844945736388</v>
      </c>
      <c r="AK58">
        <v>0</v>
      </c>
      <c r="AL58">
        <v>7161.7918087707176</v>
      </c>
      <c r="AM58">
        <v>19</v>
      </c>
      <c r="AO58" s="5">
        <v>14.5</v>
      </c>
      <c r="AP58">
        <v>0</v>
      </c>
      <c r="AQ58" s="6">
        <v>73</v>
      </c>
    </row>
    <row r="59" spans="1:43">
      <c r="A59">
        <v>10.753</v>
      </c>
      <c r="B59">
        <v>40</v>
      </c>
      <c r="C59">
        <v>10.753</v>
      </c>
      <c r="D59">
        <v>19</v>
      </c>
      <c r="E59">
        <v>10.753</v>
      </c>
      <c r="F59">
        <v>56</v>
      </c>
      <c r="H59">
        <v>10.753</v>
      </c>
      <c r="I59">
        <v>8</v>
      </c>
      <c r="J59">
        <v>10.753</v>
      </c>
      <c r="K59">
        <v>60</v>
      </c>
      <c r="L59">
        <v>10.753</v>
      </c>
      <c r="M59">
        <v>129</v>
      </c>
      <c r="N59" s="1">
        <v>10.753</v>
      </c>
      <c r="O59" s="1">
        <v>50</v>
      </c>
      <c r="Q59">
        <v>10.753</v>
      </c>
      <c r="R59">
        <v>0</v>
      </c>
      <c r="S59">
        <v>10.753</v>
      </c>
      <c r="T59">
        <v>36</v>
      </c>
      <c r="V59">
        <v>4382.7916670290842</v>
      </c>
      <c r="W59">
        <v>40</v>
      </c>
      <c r="X59">
        <v>4124.4408976818677</v>
      </c>
      <c r="Y59">
        <v>19</v>
      </c>
      <c r="Z59">
        <v>3866.1147371737984</v>
      </c>
      <c r="AA59">
        <v>56</v>
      </c>
      <c r="AC59">
        <v>6182.0504505244435</v>
      </c>
      <c r="AD59">
        <v>8</v>
      </c>
      <c r="AE59">
        <v>5923.7736001839457</v>
      </c>
      <c r="AF59">
        <v>60</v>
      </c>
      <c r="AG59">
        <v>5665.6189571017612</v>
      </c>
      <c r="AH59">
        <v>129</v>
      </c>
      <c r="AJ59">
        <v>7466.3187199952663</v>
      </c>
      <c r="AK59">
        <v>0</v>
      </c>
      <c r="AL59">
        <v>7208.1771355535147</v>
      </c>
      <c r="AM59">
        <v>36</v>
      </c>
      <c r="AO59" s="5">
        <v>14.5</v>
      </c>
      <c r="AP59">
        <v>0</v>
      </c>
      <c r="AQ59" s="6">
        <v>101</v>
      </c>
    </row>
    <row r="60" spans="1:43">
      <c r="A60">
        <v>10.935</v>
      </c>
      <c r="B60">
        <v>93</v>
      </c>
      <c r="C60">
        <v>10.935</v>
      </c>
      <c r="D60">
        <v>40</v>
      </c>
      <c r="E60">
        <v>10.935</v>
      </c>
      <c r="F60">
        <v>73</v>
      </c>
      <c r="H60">
        <v>10.935</v>
      </c>
      <c r="I60">
        <v>31</v>
      </c>
      <c r="J60">
        <v>10.935</v>
      </c>
      <c r="K60">
        <v>29</v>
      </c>
      <c r="L60">
        <v>10.935</v>
      </c>
      <c r="M60">
        <v>77</v>
      </c>
      <c r="N60" s="1">
        <v>10.935</v>
      </c>
      <c r="O60" s="1">
        <v>47</v>
      </c>
      <c r="Q60">
        <v>10.935</v>
      </c>
      <c r="R60">
        <v>0</v>
      </c>
      <c r="S60">
        <v>10.935</v>
      </c>
      <c r="T60">
        <v>36</v>
      </c>
      <c r="V60">
        <v>4410.5918252167312</v>
      </c>
      <c r="W60">
        <v>93</v>
      </c>
      <c r="X60">
        <v>4150.6114647879531</v>
      </c>
      <c r="Y60">
        <v>40</v>
      </c>
      <c r="Z60">
        <v>3890.6554547284982</v>
      </c>
      <c r="AA60">
        <v>73</v>
      </c>
      <c r="AC60">
        <v>6221.347553099502</v>
      </c>
      <c r="AD60">
        <v>31</v>
      </c>
      <c r="AE60">
        <v>5961.4406598541409</v>
      </c>
      <c r="AF60">
        <v>29</v>
      </c>
      <c r="AG60">
        <v>5701.6546790394377</v>
      </c>
      <c r="AH60">
        <v>77</v>
      </c>
      <c r="AJ60">
        <v>7513.8383452096077</v>
      </c>
      <c r="AK60">
        <v>0</v>
      </c>
      <c r="AL60">
        <v>7254.0654015440568</v>
      </c>
      <c r="AM60">
        <v>36</v>
      </c>
      <c r="AO60" s="5">
        <v>14.5</v>
      </c>
      <c r="AP60">
        <v>0</v>
      </c>
      <c r="AQ60" s="6">
        <v>88</v>
      </c>
    </row>
    <row r="61" spans="1:43">
      <c r="A61">
        <v>11.117000000000001</v>
      </c>
      <c r="B61">
        <v>16</v>
      </c>
      <c r="C61">
        <v>11.117000000000001</v>
      </c>
      <c r="D61">
        <v>0</v>
      </c>
      <c r="E61">
        <v>11.117000000000001</v>
      </c>
      <c r="F61">
        <v>101</v>
      </c>
      <c r="H61">
        <v>11.117000000000001</v>
      </c>
      <c r="I61">
        <v>31</v>
      </c>
      <c r="J61">
        <v>11.117000000000001</v>
      </c>
      <c r="K61">
        <v>7</v>
      </c>
      <c r="L61">
        <v>11.117000000000001</v>
      </c>
      <c r="M61">
        <v>36</v>
      </c>
      <c r="N61" s="1">
        <v>11.117000000000001</v>
      </c>
      <c r="O61" s="1">
        <v>80</v>
      </c>
      <c r="Q61">
        <v>11.117000000000001</v>
      </c>
      <c r="R61">
        <v>0</v>
      </c>
      <c r="S61">
        <v>11.117000000000001</v>
      </c>
      <c r="T61">
        <v>17</v>
      </c>
      <c r="V61">
        <v>4438.1001289616997</v>
      </c>
      <c r="W61">
        <v>16</v>
      </c>
      <c r="X61">
        <v>4176.5071910608731</v>
      </c>
      <c r="Y61">
        <v>0</v>
      </c>
      <c r="Z61">
        <v>3914.9383519854973</v>
      </c>
      <c r="AA61">
        <v>101</v>
      </c>
      <c r="AC61">
        <v>6260.2312317829528</v>
      </c>
      <c r="AD61">
        <v>31</v>
      </c>
      <c r="AE61">
        <v>5998.7113230506502</v>
      </c>
      <c r="AF61">
        <v>7</v>
      </c>
      <c r="AG61">
        <v>5737.3110669193193</v>
      </c>
      <c r="AH61">
        <v>36</v>
      </c>
      <c r="AJ61">
        <v>7560.8574318625651</v>
      </c>
      <c r="AK61">
        <v>0</v>
      </c>
      <c r="AL61">
        <v>7299.470192491588</v>
      </c>
      <c r="AM61">
        <v>17</v>
      </c>
      <c r="AO61" s="5">
        <v>14.5</v>
      </c>
      <c r="AP61">
        <v>0</v>
      </c>
      <c r="AQ61" s="6">
        <v>81</v>
      </c>
    </row>
    <row r="62" spans="1:43">
      <c r="A62">
        <v>11.3</v>
      </c>
      <c r="B62">
        <v>70</v>
      </c>
      <c r="C62">
        <v>11.3</v>
      </c>
      <c r="D62">
        <v>29</v>
      </c>
      <c r="E62">
        <v>11.3</v>
      </c>
      <c r="F62">
        <v>88</v>
      </c>
      <c r="H62">
        <v>11.3</v>
      </c>
      <c r="I62">
        <v>36</v>
      </c>
      <c r="J62">
        <v>11.3</v>
      </c>
      <c r="K62">
        <v>46</v>
      </c>
      <c r="L62">
        <v>11.3</v>
      </c>
      <c r="M62">
        <v>34</v>
      </c>
      <c r="N62" s="1">
        <v>11.3</v>
      </c>
      <c r="O62" s="1">
        <v>61</v>
      </c>
      <c r="Q62">
        <v>11.3</v>
      </c>
      <c r="R62">
        <v>0</v>
      </c>
      <c r="S62">
        <v>11.3</v>
      </c>
      <c r="T62">
        <v>0</v>
      </c>
      <c r="V62">
        <v>4465.4732091941778</v>
      </c>
      <c r="W62">
        <v>70</v>
      </c>
      <c r="X62">
        <v>4202.2755297969024</v>
      </c>
      <c r="Y62">
        <v>29</v>
      </c>
      <c r="Z62">
        <v>3939.1017029845157</v>
      </c>
      <c r="AA62">
        <v>88</v>
      </c>
      <c r="AC62">
        <v>6298.922928106439</v>
      </c>
      <c r="AD62">
        <v>36</v>
      </c>
      <c r="AE62">
        <v>6035.7978507752778</v>
      </c>
      <c r="AF62">
        <v>46</v>
      </c>
      <c r="AG62">
        <v>5772.7911930628288</v>
      </c>
      <c r="AH62">
        <v>34</v>
      </c>
      <c r="AJ62">
        <v>7607.6437803242952</v>
      </c>
      <c r="AK62">
        <v>0</v>
      </c>
      <c r="AL62">
        <v>7344.6501199350978</v>
      </c>
      <c r="AM62">
        <v>0</v>
      </c>
      <c r="AO62" s="5">
        <v>14.5</v>
      </c>
      <c r="AP62">
        <v>0</v>
      </c>
      <c r="AQ62" s="6">
        <v>56</v>
      </c>
    </row>
    <row r="63" spans="1:43">
      <c r="A63">
        <v>11.481999999999999</v>
      </c>
      <c r="B63">
        <v>98</v>
      </c>
      <c r="C63">
        <v>11.481999999999999</v>
      </c>
      <c r="D63">
        <v>15</v>
      </c>
      <c r="E63">
        <v>11.481999999999999</v>
      </c>
      <c r="F63">
        <v>81</v>
      </c>
      <c r="H63">
        <v>11.481999999999999</v>
      </c>
      <c r="I63">
        <v>5</v>
      </c>
      <c r="J63">
        <v>11.481999999999999</v>
      </c>
      <c r="K63">
        <v>79</v>
      </c>
      <c r="L63">
        <v>11.481999999999999</v>
      </c>
      <c r="M63">
        <v>37</v>
      </c>
      <c r="N63" s="1">
        <v>11.481999999999999</v>
      </c>
      <c r="O63" s="1">
        <v>38</v>
      </c>
      <c r="Q63">
        <v>11.481999999999999</v>
      </c>
      <c r="R63">
        <v>0</v>
      </c>
      <c r="S63">
        <v>11.481999999999999</v>
      </c>
      <c r="T63">
        <v>14</v>
      </c>
      <c r="V63">
        <v>4492.4194250578703</v>
      </c>
      <c r="W63">
        <v>98</v>
      </c>
      <c r="X63">
        <v>4227.6419422950676</v>
      </c>
      <c r="Y63">
        <v>15</v>
      </c>
      <c r="Z63">
        <v>3962.888073592107</v>
      </c>
      <c r="AA63">
        <v>81</v>
      </c>
      <c r="AC63">
        <v>6337.01045339948</v>
      </c>
      <c r="AD63">
        <v>5</v>
      </c>
      <c r="AE63">
        <v>6072.3051606153422</v>
      </c>
      <c r="AF63">
        <v>79</v>
      </c>
      <c r="AG63">
        <v>5807.7170933693251</v>
      </c>
      <c r="AH63">
        <v>37</v>
      </c>
      <c r="AJ63">
        <v>7653.6989992265417</v>
      </c>
      <c r="AK63">
        <v>0</v>
      </c>
      <c r="AL63">
        <v>7389.1239109857288</v>
      </c>
      <c r="AM63">
        <v>14</v>
      </c>
      <c r="AO63" s="5">
        <v>14.5</v>
      </c>
      <c r="AP63">
        <v>0</v>
      </c>
      <c r="AQ63" s="6">
        <v>43</v>
      </c>
    </row>
    <row r="64" spans="1:43">
      <c r="A64">
        <v>11.664</v>
      </c>
      <c r="B64">
        <v>310</v>
      </c>
      <c r="C64">
        <v>11.664</v>
      </c>
      <c r="D64">
        <v>24</v>
      </c>
      <c r="E64">
        <v>11.664</v>
      </c>
      <c r="F64">
        <v>56</v>
      </c>
      <c r="H64">
        <v>11.664</v>
      </c>
      <c r="I64">
        <v>15</v>
      </c>
      <c r="J64">
        <v>11.664</v>
      </c>
      <c r="K64">
        <v>79</v>
      </c>
      <c r="L64">
        <v>11.664</v>
      </c>
      <c r="M64">
        <v>33</v>
      </c>
      <c r="N64" s="1">
        <v>11.664</v>
      </c>
      <c r="O64" s="1">
        <v>40</v>
      </c>
      <c r="Q64">
        <v>11.664</v>
      </c>
      <c r="R64">
        <v>9</v>
      </c>
      <c r="S64">
        <v>11.664</v>
      </c>
      <c r="T64">
        <v>14</v>
      </c>
      <c r="V64">
        <v>4519.0962994616875</v>
      </c>
      <c r="W64">
        <v>310</v>
      </c>
      <c r="X64">
        <v>4252.7547214097531</v>
      </c>
      <c r="Y64">
        <v>24</v>
      </c>
      <c r="Z64">
        <v>3986.4365249827711</v>
      </c>
      <c r="AA64">
        <v>56</v>
      </c>
      <c r="AC64">
        <v>6374.7165088039465</v>
      </c>
      <c r="AD64">
        <v>15</v>
      </c>
      <c r="AE64">
        <v>6108.4467207578691</v>
      </c>
      <c r="AF64">
        <v>79</v>
      </c>
      <c r="AG64">
        <v>5842.2929949096042</v>
      </c>
      <c r="AH64">
        <v>33</v>
      </c>
      <c r="AJ64">
        <v>7699.2924112206247</v>
      </c>
      <c r="AK64">
        <v>9</v>
      </c>
      <c r="AL64">
        <v>7433.1516470270562</v>
      </c>
      <c r="AM64">
        <v>14</v>
      </c>
      <c r="AO64" s="5">
        <v>14.5</v>
      </c>
      <c r="AP64">
        <v>0</v>
      </c>
      <c r="AQ64" s="6">
        <v>96</v>
      </c>
    </row>
    <row r="65" spans="1:43">
      <c r="A65">
        <v>11.846</v>
      </c>
      <c r="B65">
        <v>546</v>
      </c>
      <c r="C65">
        <v>11.846</v>
      </c>
      <c r="D65">
        <v>0</v>
      </c>
      <c r="E65">
        <v>11.846</v>
      </c>
      <c r="F65">
        <v>43</v>
      </c>
      <c r="H65">
        <v>11.846</v>
      </c>
      <c r="I65">
        <v>28</v>
      </c>
      <c r="J65">
        <v>11.846</v>
      </c>
      <c r="K65">
        <v>38</v>
      </c>
      <c r="L65">
        <v>11.846</v>
      </c>
      <c r="M65">
        <v>168</v>
      </c>
      <c r="N65" s="1">
        <v>11.846</v>
      </c>
      <c r="O65" s="1">
        <v>63</v>
      </c>
      <c r="Q65">
        <v>11.846</v>
      </c>
      <c r="R65">
        <v>19</v>
      </c>
      <c r="S65">
        <v>11.846</v>
      </c>
      <c r="T65">
        <v>19</v>
      </c>
      <c r="V65">
        <v>4545.5107069302558</v>
      </c>
      <c r="W65">
        <v>546</v>
      </c>
      <c r="X65">
        <v>4277.620342824217</v>
      </c>
      <c r="Y65">
        <v>0</v>
      </c>
      <c r="Z65">
        <v>4009.7531337512423</v>
      </c>
      <c r="AA65">
        <v>43</v>
      </c>
      <c r="AC65">
        <v>6412.0508500137003</v>
      </c>
      <c r="AD65">
        <v>28</v>
      </c>
      <c r="AE65">
        <v>6144.2318875543842</v>
      </c>
      <c r="AF65">
        <v>38</v>
      </c>
      <c r="AG65">
        <v>5876.5278534350737</v>
      </c>
      <c r="AH65">
        <v>168</v>
      </c>
      <c r="AJ65">
        <v>7744.4358400363262</v>
      </c>
      <c r="AK65">
        <v>19</v>
      </c>
      <c r="AL65">
        <v>7476.7447511485034</v>
      </c>
      <c r="AM65">
        <v>19</v>
      </c>
      <c r="AO65" s="5">
        <v>14.5</v>
      </c>
      <c r="AP65">
        <v>0</v>
      </c>
      <c r="AQ65" s="6">
        <v>101</v>
      </c>
    </row>
    <row r="66" spans="1:43">
      <c r="A66">
        <v>12.028</v>
      </c>
      <c r="B66">
        <v>398</v>
      </c>
      <c r="C66">
        <v>12.028</v>
      </c>
      <c r="D66">
        <v>86</v>
      </c>
      <c r="E66">
        <v>12.028</v>
      </c>
      <c r="F66">
        <v>96</v>
      </c>
      <c r="H66">
        <v>12.028</v>
      </c>
      <c r="I66">
        <v>41</v>
      </c>
      <c r="J66">
        <v>12.028</v>
      </c>
      <c r="K66">
        <v>4</v>
      </c>
      <c r="L66">
        <v>12.028</v>
      </c>
      <c r="M66">
        <v>192</v>
      </c>
      <c r="N66" s="1">
        <v>12.028</v>
      </c>
      <c r="O66" s="1">
        <v>69</v>
      </c>
      <c r="Q66">
        <v>12.028</v>
      </c>
      <c r="R66">
        <v>49</v>
      </c>
      <c r="S66">
        <v>12.028</v>
      </c>
      <c r="T66">
        <v>34</v>
      </c>
      <c r="V66">
        <v>4571.6692430705334</v>
      </c>
      <c r="W66">
        <v>398</v>
      </c>
      <c r="X66">
        <v>4302.2450194028715</v>
      </c>
      <c r="Y66">
        <v>86</v>
      </c>
      <c r="Z66">
        <v>4032.8437297858522</v>
      </c>
      <c r="AA66">
        <v>96</v>
      </c>
      <c r="AC66">
        <v>6449.0228361372019</v>
      </c>
      <c r="AD66">
        <v>41</v>
      </c>
      <c r="AE66">
        <v>6179.6696368974535</v>
      </c>
      <c r="AF66">
        <v>4</v>
      </c>
      <c r="AG66">
        <v>5910.4302604345712</v>
      </c>
      <c r="AH66">
        <v>192</v>
      </c>
      <c r="AJ66">
        <v>7789.1406282079188</v>
      </c>
      <c r="AK66">
        <v>49</v>
      </c>
      <c r="AL66">
        <v>7519.9141814424729</v>
      </c>
      <c r="AM66">
        <v>34</v>
      </c>
      <c r="AO66" s="5">
        <v>14.5</v>
      </c>
      <c r="AP66">
        <v>0</v>
      </c>
      <c r="AQ66" s="6">
        <v>126</v>
      </c>
    </row>
    <row r="67" spans="1:43">
      <c r="A67">
        <v>12.211</v>
      </c>
      <c r="B67">
        <v>1836</v>
      </c>
      <c r="C67">
        <v>12.211</v>
      </c>
      <c r="D67">
        <v>207</v>
      </c>
      <c r="E67">
        <v>12.211</v>
      </c>
      <c r="F67">
        <v>101</v>
      </c>
      <c r="H67">
        <v>12.211</v>
      </c>
      <c r="I67">
        <v>72</v>
      </c>
      <c r="J67">
        <v>12.211</v>
      </c>
      <c r="K67">
        <v>51</v>
      </c>
      <c r="L67">
        <v>12.211</v>
      </c>
      <c r="M67">
        <v>231</v>
      </c>
      <c r="N67" s="1">
        <v>12.211</v>
      </c>
      <c r="O67" s="1">
        <v>87</v>
      </c>
      <c r="Q67">
        <v>12.211</v>
      </c>
      <c r="R67">
        <v>40</v>
      </c>
      <c r="S67">
        <v>12.211</v>
      </c>
      <c r="T67">
        <v>65</v>
      </c>
      <c r="V67">
        <v>4597.719919113315</v>
      </c>
      <c r="W67">
        <v>1836</v>
      </c>
      <c r="X67">
        <v>4326.7680866021492</v>
      </c>
      <c r="Y67">
        <v>207</v>
      </c>
      <c r="Z67">
        <v>4055.8389713777542</v>
      </c>
      <c r="AA67">
        <v>101</v>
      </c>
      <c r="AC67">
        <v>6485.8416927624721</v>
      </c>
      <c r="AD67">
        <v>72</v>
      </c>
      <c r="AE67">
        <v>6214.9605161679838</v>
      </c>
      <c r="AF67">
        <v>51</v>
      </c>
      <c r="AG67">
        <v>5944.1920781069803</v>
      </c>
      <c r="AH67">
        <v>231</v>
      </c>
      <c r="AJ67">
        <v>7833.6597820159914</v>
      </c>
      <c r="AK67">
        <v>40</v>
      </c>
      <c r="AL67">
        <v>7562.9042588929724</v>
      </c>
      <c r="AM67">
        <v>65</v>
      </c>
      <c r="AO67" s="5">
        <v>14.5</v>
      </c>
      <c r="AP67">
        <v>0</v>
      </c>
      <c r="AQ67" s="6">
        <v>84</v>
      </c>
    </row>
    <row r="68" spans="1:43">
      <c r="A68">
        <v>12.393000000000001</v>
      </c>
      <c r="B68">
        <v>943</v>
      </c>
      <c r="C68">
        <v>12.393000000000001</v>
      </c>
      <c r="D68">
        <v>218</v>
      </c>
      <c r="E68">
        <v>12.393000000000001</v>
      </c>
      <c r="F68">
        <v>126</v>
      </c>
      <c r="H68">
        <v>12.393000000000001</v>
      </c>
      <c r="I68">
        <v>53</v>
      </c>
      <c r="J68">
        <v>12.393000000000001</v>
      </c>
      <c r="K68">
        <v>62</v>
      </c>
      <c r="L68">
        <v>12.393000000000001</v>
      </c>
      <c r="M68">
        <v>114</v>
      </c>
      <c r="N68" s="1">
        <v>12.393000000000001</v>
      </c>
      <c r="O68" s="1">
        <v>71</v>
      </c>
      <c r="Q68">
        <v>12.393000000000001</v>
      </c>
      <c r="R68">
        <v>59</v>
      </c>
      <c r="S68">
        <v>12.393000000000001</v>
      </c>
      <c r="T68">
        <v>60</v>
      </c>
      <c r="V68">
        <v>4623.3841383020444</v>
      </c>
      <c r="W68">
        <v>943</v>
      </c>
      <c r="X68">
        <v>4350.9272881289407</v>
      </c>
      <c r="Y68">
        <v>218</v>
      </c>
      <c r="Z68">
        <v>4078.4929448563616</v>
      </c>
      <c r="AA68">
        <v>126</v>
      </c>
      <c r="AC68">
        <v>6522.1136968063565</v>
      </c>
      <c r="AD68">
        <v>53</v>
      </c>
      <c r="AE68">
        <v>6249.7271463481966</v>
      </c>
      <c r="AF68">
        <v>62</v>
      </c>
      <c r="AG68">
        <v>5977.452282282683</v>
      </c>
      <c r="AH68">
        <v>114</v>
      </c>
      <c r="AJ68">
        <v>7877.51725829729</v>
      </c>
      <c r="AK68">
        <v>59</v>
      </c>
      <c r="AL68">
        <v>7605.2552953117065</v>
      </c>
      <c r="AM68">
        <v>60</v>
      </c>
      <c r="AO68" s="5">
        <v>14.5</v>
      </c>
      <c r="AP68">
        <v>0</v>
      </c>
      <c r="AQ68" s="6">
        <v>108</v>
      </c>
    </row>
    <row r="69" spans="1:43">
      <c r="A69">
        <v>12.574999999999999</v>
      </c>
      <c r="B69">
        <v>3386</v>
      </c>
      <c r="C69">
        <v>12.574999999999999</v>
      </c>
      <c r="D69">
        <v>45</v>
      </c>
      <c r="E69">
        <v>12.574999999999999</v>
      </c>
      <c r="F69">
        <v>84</v>
      </c>
      <c r="H69">
        <v>12.574999999999999</v>
      </c>
      <c r="I69">
        <v>49</v>
      </c>
      <c r="J69">
        <v>12.574999999999999</v>
      </c>
      <c r="K69">
        <v>116</v>
      </c>
      <c r="L69">
        <v>12.574999999999999</v>
      </c>
      <c r="M69">
        <v>152</v>
      </c>
      <c r="N69" s="1">
        <v>12.574999999999999</v>
      </c>
      <c r="O69" s="1">
        <v>78</v>
      </c>
      <c r="Q69">
        <v>12.574999999999999</v>
      </c>
      <c r="R69">
        <v>28</v>
      </c>
      <c r="S69">
        <v>12.574999999999999</v>
      </c>
      <c r="T69">
        <v>31</v>
      </c>
      <c r="V69">
        <v>4648.8107795957576</v>
      </c>
      <c r="W69">
        <v>3386</v>
      </c>
      <c r="X69">
        <v>4374.8627762532724</v>
      </c>
      <c r="Y69">
        <v>45</v>
      </c>
      <c r="Z69">
        <v>4100.9370744056632</v>
      </c>
      <c r="AA69">
        <v>84</v>
      </c>
      <c r="AC69">
        <v>6558.049299971055</v>
      </c>
      <c r="AD69">
        <v>49</v>
      </c>
      <c r="AE69">
        <v>6284.1712500074382</v>
      </c>
      <c r="AF69">
        <v>116</v>
      </c>
      <c r="AG69">
        <v>6010.4038593943396</v>
      </c>
      <c r="AH69">
        <v>152</v>
      </c>
      <c r="AJ69">
        <v>7920.9675456620344</v>
      </c>
      <c r="AK69">
        <v>28</v>
      </c>
      <c r="AL69">
        <v>7647.2130430566222</v>
      </c>
      <c r="AM69">
        <v>31</v>
      </c>
      <c r="AO69" s="5">
        <v>14.5</v>
      </c>
      <c r="AP69">
        <v>0</v>
      </c>
      <c r="AQ69" s="6">
        <v>97</v>
      </c>
    </row>
    <row r="70" spans="1:43">
      <c r="A70">
        <v>12.757</v>
      </c>
      <c r="B70">
        <v>10903</v>
      </c>
      <c r="C70">
        <v>12.757</v>
      </c>
      <c r="D70">
        <v>182</v>
      </c>
      <c r="E70">
        <v>12.757</v>
      </c>
      <c r="F70">
        <v>108</v>
      </c>
      <c r="H70">
        <v>12.757</v>
      </c>
      <c r="I70">
        <v>14</v>
      </c>
      <c r="J70">
        <v>12.757</v>
      </c>
      <c r="K70">
        <v>95</v>
      </c>
      <c r="L70">
        <v>12.757</v>
      </c>
      <c r="M70">
        <v>133</v>
      </c>
      <c r="N70" s="1">
        <v>12.757</v>
      </c>
      <c r="O70" s="1">
        <v>52</v>
      </c>
      <c r="Q70">
        <v>12.757</v>
      </c>
      <c r="R70">
        <v>28</v>
      </c>
      <c r="S70">
        <v>12.757</v>
      </c>
      <c r="T70">
        <v>0</v>
      </c>
      <c r="V70">
        <v>4674.0054653689949</v>
      </c>
      <c r="W70">
        <v>10903</v>
      </c>
      <c r="X70">
        <v>4398.5798468204775</v>
      </c>
      <c r="Y70">
        <v>182</v>
      </c>
      <c r="Z70">
        <v>4123.1763291541538</v>
      </c>
      <c r="AA70">
        <v>108</v>
      </c>
      <c r="AC70">
        <v>6593.6564779186519</v>
      </c>
      <c r="AD70">
        <v>14</v>
      </c>
      <c r="AE70">
        <v>6318.3004758983416</v>
      </c>
      <c r="AF70">
        <v>95</v>
      </c>
      <c r="AG70">
        <v>6043.0541303324253</v>
      </c>
      <c r="AH70">
        <v>133</v>
      </c>
      <c r="AJ70">
        <v>7964.0203083018023</v>
      </c>
      <c r="AK70">
        <v>28</v>
      </c>
      <c r="AL70">
        <v>7688.7868384261465</v>
      </c>
      <c r="AM70">
        <v>0</v>
      </c>
      <c r="AO70" s="5">
        <v>14.5</v>
      </c>
      <c r="AP70">
        <v>0</v>
      </c>
      <c r="AQ70" s="6">
        <v>244</v>
      </c>
    </row>
    <row r="71" spans="1:43">
      <c r="A71">
        <v>12.94</v>
      </c>
      <c r="B71">
        <v>42907</v>
      </c>
      <c r="C71">
        <v>12.94</v>
      </c>
      <c r="D71">
        <v>360</v>
      </c>
      <c r="E71">
        <v>12.94</v>
      </c>
      <c r="F71">
        <v>97</v>
      </c>
      <c r="H71">
        <v>12.94</v>
      </c>
      <c r="I71">
        <v>78</v>
      </c>
      <c r="J71">
        <v>12.94</v>
      </c>
      <c r="K71">
        <v>98</v>
      </c>
      <c r="L71">
        <v>12.94</v>
      </c>
      <c r="M71">
        <v>254</v>
      </c>
      <c r="N71" s="1">
        <v>12.94</v>
      </c>
      <c r="O71" s="1">
        <v>151</v>
      </c>
      <c r="Q71">
        <v>12.94</v>
      </c>
      <c r="R71">
        <v>0</v>
      </c>
      <c r="S71">
        <v>12.94</v>
      </c>
      <c r="T71">
        <v>0</v>
      </c>
      <c r="V71">
        <v>4699.1101777520998</v>
      </c>
      <c r="W71">
        <v>42907</v>
      </c>
      <c r="X71">
        <v>4422.2121575274887</v>
      </c>
      <c r="Y71">
        <v>360</v>
      </c>
      <c r="Z71">
        <v>4145.3360411228732</v>
      </c>
      <c r="AA71">
        <v>97</v>
      </c>
      <c r="AC71">
        <v>6629.1359146125142</v>
      </c>
      <c r="AD71">
        <v>78</v>
      </c>
      <c r="AE71">
        <v>6352.3071814140158</v>
      </c>
      <c r="AF71">
        <v>98</v>
      </c>
      <c r="AG71">
        <v>6075.5871196962153</v>
      </c>
      <c r="AH71">
        <v>254</v>
      </c>
      <c r="AJ71">
        <v>8006.918210210365</v>
      </c>
      <c r="AK71">
        <v>0</v>
      </c>
      <c r="AL71">
        <v>7730.2110125289846</v>
      </c>
      <c r="AM71">
        <v>0</v>
      </c>
      <c r="AO71" s="5">
        <v>14.5</v>
      </c>
      <c r="AP71">
        <v>0</v>
      </c>
      <c r="AQ71" s="6">
        <v>338</v>
      </c>
    </row>
    <row r="72" spans="1:43">
      <c r="A72">
        <v>13.122</v>
      </c>
      <c r="B72">
        <v>107623</v>
      </c>
      <c r="C72">
        <v>13.122</v>
      </c>
      <c r="D72">
        <v>1468</v>
      </c>
      <c r="E72">
        <v>13.122</v>
      </c>
      <c r="F72">
        <v>244</v>
      </c>
      <c r="H72">
        <v>13.122</v>
      </c>
      <c r="I72">
        <v>77</v>
      </c>
      <c r="J72">
        <v>13.122</v>
      </c>
      <c r="K72">
        <v>61</v>
      </c>
      <c r="L72">
        <v>13.122</v>
      </c>
      <c r="M72">
        <v>277</v>
      </c>
      <c r="N72" s="1">
        <v>13.122</v>
      </c>
      <c r="O72" s="1">
        <v>160</v>
      </c>
      <c r="Q72">
        <v>13.122</v>
      </c>
      <c r="R72">
        <v>6</v>
      </c>
      <c r="S72">
        <v>13.122</v>
      </c>
      <c r="T72">
        <v>0</v>
      </c>
      <c r="V72">
        <v>4723.8557813875941</v>
      </c>
      <c r="W72">
        <v>107623</v>
      </c>
      <c r="X72">
        <v>4445.5063608059709</v>
      </c>
      <c r="Y72">
        <v>1468</v>
      </c>
      <c r="Z72">
        <v>4167.1786525165571</v>
      </c>
      <c r="AA72">
        <v>244</v>
      </c>
      <c r="AC72">
        <v>6664.1072790402068</v>
      </c>
      <c r="AD72">
        <v>77</v>
      </c>
      <c r="AE72">
        <v>6385.8268265883244</v>
      </c>
      <c r="AF72">
        <v>61</v>
      </c>
      <c r="AG72">
        <v>6107.6540884693486</v>
      </c>
      <c r="AH72">
        <v>277</v>
      </c>
      <c r="AJ72">
        <v>8049.2014149226843</v>
      </c>
      <c r="AK72">
        <v>6</v>
      </c>
      <c r="AL72">
        <v>7771.0415299490614</v>
      </c>
      <c r="AM72">
        <v>0</v>
      </c>
      <c r="AO72" s="5">
        <v>14.5</v>
      </c>
      <c r="AP72">
        <v>0</v>
      </c>
      <c r="AQ72" s="6">
        <v>428</v>
      </c>
    </row>
    <row r="73" spans="1:43">
      <c r="A73">
        <v>13.304</v>
      </c>
      <c r="B73">
        <v>192004</v>
      </c>
      <c r="C73">
        <v>13.304</v>
      </c>
      <c r="D73">
        <v>2844</v>
      </c>
      <c r="E73">
        <v>13.304</v>
      </c>
      <c r="F73">
        <v>338</v>
      </c>
      <c r="H73">
        <v>13.304</v>
      </c>
      <c r="I73">
        <v>88</v>
      </c>
      <c r="J73">
        <v>13.304</v>
      </c>
      <c r="K73">
        <v>89</v>
      </c>
      <c r="L73">
        <v>13.304</v>
      </c>
      <c r="M73">
        <v>264</v>
      </c>
      <c r="N73" s="1">
        <v>13.304</v>
      </c>
      <c r="O73" s="1">
        <v>213</v>
      </c>
      <c r="Q73">
        <v>13.304</v>
      </c>
      <c r="R73">
        <v>11</v>
      </c>
      <c r="S73">
        <v>13.304</v>
      </c>
      <c r="T73">
        <v>30</v>
      </c>
      <c r="V73">
        <v>4748.3850959390793</v>
      </c>
      <c r="W73">
        <v>192004</v>
      </c>
      <c r="X73">
        <v>4468.5969027785741</v>
      </c>
      <c r="Y73">
        <v>2844</v>
      </c>
      <c r="Z73">
        <v>4188.8302346670071</v>
      </c>
      <c r="AA73">
        <v>338</v>
      </c>
      <c r="AC73">
        <v>6698.7724389415498</v>
      </c>
      <c r="AD73">
        <v>88</v>
      </c>
      <c r="AE73">
        <v>6419.0529034696174</v>
      </c>
      <c r="AF73">
        <v>89</v>
      </c>
      <c r="AG73">
        <v>6139.4401467491289</v>
      </c>
      <c r="AH73">
        <v>264</v>
      </c>
      <c r="AJ73">
        <v>8091.1140178091937</v>
      </c>
      <c r="AK73">
        <v>11</v>
      </c>
      <c r="AL73">
        <v>7811.5141040134167</v>
      </c>
      <c r="AM73">
        <v>30</v>
      </c>
      <c r="AO73" s="5">
        <v>14.5</v>
      </c>
      <c r="AP73">
        <v>0</v>
      </c>
      <c r="AQ73" s="6">
        <v>454</v>
      </c>
    </row>
    <row r="74" spans="1:43">
      <c r="A74">
        <v>13.486000000000001</v>
      </c>
      <c r="B74">
        <v>317248</v>
      </c>
      <c r="C74">
        <v>13.486000000000001</v>
      </c>
      <c r="D74">
        <v>6095</v>
      </c>
      <c r="E74">
        <v>13.486000000000001</v>
      </c>
      <c r="F74">
        <v>428</v>
      </c>
      <c r="H74">
        <v>13.486000000000001</v>
      </c>
      <c r="I74">
        <v>68</v>
      </c>
      <c r="J74">
        <v>13.486000000000001</v>
      </c>
      <c r="K74">
        <v>113</v>
      </c>
      <c r="L74">
        <v>13.486000000000001</v>
      </c>
      <c r="M74">
        <v>141</v>
      </c>
      <c r="N74" s="1">
        <v>13.486000000000001</v>
      </c>
      <c r="O74" s="1">
        <v>125</v>
      </c>
      <c r="Q74">
        <v>13.486000000000001</v>
      </c>
      <c r="R74">
        <v>16</v>
      </c>
      <c r="S74">
        <v>13.486000000000001</v>
      </c>
      <c r="T74">
        <v>30</v>
      </c>
      <c r="V74">
        <v>4772.7029582098367</v>
      </c>
      <c r="W74">
        <v>317248</v>
      </c>
      <c r="X74">
        <v>4491.4883391415542</v>
      </c>
      <c r="Y74">
        <v>6095</v>
      </c>
      <c r="Z74">
        <v>4210.2950620108168</v>
      </c>
      <c r="AA74">
        <v>428</v>
      </c>
      <c r="AC74">
        <v>6733.1382537374811</v>
      </c>
      <c r="AD74">
        <v>68</v>
      </c>
      <c r="AE74">
        <v>6451.9919900626383</v>
      </c>
      <c r="AF74">
        <v>113</v>
      </c>
      <c r="AG74">
        <v>6170.9515903502788</v>
      </c>
      <c r="AH74">
        <v>141</v>
      </c>
      <c r="AJ74">
        <v>8132.6643291944083</v>
      </c>
      <c r="AK74">
        <v>16</v>
      </c>
      <c r="AL74">
        <v>7851.6367628311127</v>
      </c>
      <c r="AM74">
        <v>30</v>
      </c>
      <c r="AO74" s="5">
        <v>14.5</v>
      </c>
      <c r="AP74">
        <v>0</v>
      </c>
      <c r="AQ74" s="6">
        <v>676</v>
      </c>
    </row>
    <row r="75" spans="1:43">
      <c r="A75">
        <v>13.669</v>
      </c>
      <c r="B75">
        <v>436274</v>
      </c>
      <c r="C75">
        <v>13.669</v>
      </c>
      <c r="D75">
        <v>7860</v>
      </c>
      <c r="E75">
        <v>13.669</v>
      </c>
      <c r="F75">
        <v>454</v>
      </c>
      <c r="H75">
        <v>13.669</v>
      </c>
      <c r="I75">
        <v>64</v>
      </c>
      <c r="J75">
        <v>13.669</v>
      </c>
      <c r="K75">
        <v>178</v>
      </c>
      <c r="L75">
        <v>13.669</v>
      </c>
      <c r="M75">
        <v>38</v>
      </c>
      <c r="N75" s="1">
        <v>13.669</v>
      </c>
      <c r="O75" s="1">
        <v>114</v>
      </c>
      <c r="Q75">
        <v>13.669</v>
      </c>
      <c r="R75">
        <v>10</v>
      </c>
      <c r="S75">
        <v>13.669</v>
      </c>
      <c r="T75">
        <v>30</v>
      </c>
      <c r="V75">
        <v>4796.9459483309438</v>
      </c>
      <c r="W75">
        <v>436274</v>
      </c>
      <c r="X75">
        <v>4514.3092405992702</v>
      </c>
      <c r="Y75">
        <v>7860</v>
      </c>
      <c r="Z75">
        <v>4231.6936947069453</v>
      </c>
      <c r="AA75">
        <v>454</v>
      </c>
      <c r="AC75">
        <v>6767.3977561404054</v>
      </c>
      <c r="AD75">
        <v>64</v>
      </c>
      <c r="AE75">
        <v>6484.8291077623035</v>
      </c>
      <c r="AF75">
        <v>178</v>
      </c>
      <c r="AG75">
        <v>6202.3654237522032</v>
      </c>
      <c r="AH75">
        <v>38</v>
      </c>
      <c r="AJ75">
        <v>8174.0857502183235</v>
      </c>
      <c r="AK75">
        <v>10</v>
      </c>
      <c r="AL75">
        <v>7891.6348905548566</v>
      </c>
      <c r="AM75">
        <v>30</v>
      </c>
      <c r="AO75" s="5">
        <v>14.5</v>
      </c>
      <c r="AP75">
        <v>0</v>
      </c>
      <c r="AQ75" s="6">
        <v>1642</v>
      </c>
    </row>
    <row r="76" spans="1:43">
      <c r="A76">
        <v>13.851000000000001</v>
      </c>
      <c r="B76">
        <v>549821</v>
      </c>
      <c r="C76">
        <v>13.851000000000001</v>
      </c>
      <c r="D76">
        <v>11258</v>
      </c>
      <c r="E76">
        <v>13.851000000000001</v>
      </c>
      <c r="F76">
        <v>676</v>
      </c>
      <c r="H76">
        <v>13.851000000000001</v>
      </c>
      <c r="I76">
        <v>119</v>
      </c>
      <c r="J76">
        <v>13.851000000000001</v>
      </c>
      <c r="K76">
        <v>226</v>
      </c>
      <c r="L76">
        <v>13.851000000000001</v>
      </c>
      <c r="M76">
        <v>84</v>
      </c>
      <c r="N76" s="1">
        <v>13.851000000000001</v>
      </c>
      <c r="O76" s="1">
        <v>148</v>
      </c>
      <c r="Q76">
        <v>13.851000000000001</v>
      </c>
      <c r="R76">
        <v>5</v>
      </c>
      <c r="S76">
        <v>13.851000000000001</v>
      </c>
      <c r="T76">
        <v>61</v>
      </c>
      <c r="V76">
        <v>4820.8536364085103</v>
      </c>
      <c r="W76">
        <v>549821</v>
      </c>
      <c r="X76">
        <v>4536.8144563815749</v>
      </c>
      <c r="Y76">
        <v>11258</v>
      </c>
      <c r="Z76">
        <v>4252.796262938381</v>
      </c>
      <c r="AA76">
        <v>676</v>
      </c>
      <c r="AC76">
        <v>6801.1829358584391</v>
      </c>
      <c r="AD76">
        <v>119</v>
      </c>
      <c r="AE76">
        <v>6517.2115283546655</v>
      </c>
      <c r="AF76">
        <v>226</v>
      </c>
      <c r="AG76">
        <v>6233.3442099468848</v>
      </c>
      <c r="AH76">
        <v>84</v>
      </c>
      <c r="AJ76">
        <v>8214.9333536415888</v>
      </c>
      <c r="AK76">
        <v>5</v>
      </c>
      <c r="AL76">
        <v>7931.0788512264098</v>
      </c>
      <c r="AM76">
        <v>61</v>
      </c>
      <c r="AO76" s="5">
        <v>14.5</v>
      </c>
      <c r="AP76">
        <v>0</v>
      </c>
      <c r="AQ76" s="6">
        <v>3126</v>
      </c>
    </row>
    <row r="77" spans="1:43">
      <c r="A77">
        <v>14.032999999999999</v>
      </c>
      <c r="B77">
        <v>605734</v>
      </c>
      <c r="C77">
        <v>14.032999999999999</v>
      </c>
      <c r="D77">
        <v>11473</v>
      </c>
      <c r="E77">
        <v>14.032999999999999</v>
      </c>
      <c r="F77">
        <v>1642</v>
      </c>
      <c r="H77">
        <v>14.032999999999999</v>
      </c>
      <c r="I77">
        <v>106</v>
      </c>
      <c r="J77">
        <v>14.032999999999999</v>
      </c>
      <c r="K77">
        <v>243</v>
      </c>
      <c r="L77">
        <v>14.032999999999999</v>
      </c>
      <c r="M77">
        <v>128</v>
      </c>
      <c r="N77" s="1">
        <v>14.032999999999999</v>
      </c>
      <c r="O77" s="1">
        <v>140</v>
      </c>
      <c r="Q77">
        <v>14.032999999999999</v>
      </c>
      <c r="R77">
        <v>0</v>
      </c>
      <c r="S77">
        <v>14.032999999999999</v>
      </c>
      <c r="T77">
        <v>61</v>
      </c>
      <c r="V77">
        <v>4844.5634053811091</v>
      </c>
      <c r="W77">
        <v>605734</v>
      </c>
      <c r="X77">
        <v>4559.1333129496779</v>
      </c>
      <c r="Y77">
        <v>11473</v>
      </c>
      <c r="Z77">
        <v>4273.7240355623007</v>
      </c>
      <c r="AA77">
        <v>1642</v>
      </c>
      <c r="AC77">
        <v>6834.6879604918049</v>
      </c>
      <c r="AD77">
        <v>106</v>
      </c>
      <c r="AE77">
        <v>6549.3253610569736</v>
      </c>
      <c r="AF77">
        <v>243</v>
      </c>
      <c r="AG77">
        <v>6264.0659941313415</v>
      </c>
      <c r="AH77">
        <v>128</v>
      </c>
      <c r="AJ77">
        <v>8255.4419130030055</v>
      </c>
      <c r="AK77">
        <v>0</v>
      </c>
      <c r="AL77">
        <v>7970.1953542914143</v>
      </c>
      <c r="AM77">
        <v>61</v>
      </c>
      <c r="AO77" s="5">
        <v>14.5</v>
      </c>
      <c r="AP77">
        <v>0</v>
      </c>
      <c r="AQ77" s="6">
        <v>5383</v>
      </c>
    </row>
    <row r="78" spans="1:43">
      <c r="A78">
        <v>14.215</v>
      </c>
      <c r="B78">
        <v>591079</v>
      </c>
      <c r="C78">
        <v>14.215</v>
      </c>
      <c r="D78">
        <v>26886</v>
      </c>
      <c r="E78">
        <v>14.215</v>
      </c>
      <c r="F78">
        <v>3126</v>
      </c>
      <c r="H78">
        <v>14.215</v>
      </c>
      <c r="I78">
        <v>160</v>
      </c>
      <c r="J78">
        <v>14.215</v>
      </c>
      <c r="K78">
        <v>208</v>
      </c>
      <c r="L78">
        <v>14.215</v>
      </c>
      <c r="M78">
        <v>197</v>
      </c>
      <c r="N78" s="1">
        <v>14.215</v>
      </c>
      <c r="O78" s="1">
        <v>156</v>
      </c>
      <c r="Q78">
        <v>14.215</v>
      </c>
      <c r="R78">
        <v>0</v>
      </c>
      <c r="S78">
        <v>14.215</v>
      </c>
      <c r="T78">
        <v>93</v>
      </c>
      <c r="V78">
        <v>4868.0794503240941</v>
      </c>
      <c r="W78">
        <v>591079</v>
      </c>
      <c r="X78">
        <v>4581.2697614119688</v>
      </c>
      <c r="Y78">
        <v>26886</v>
      </c>
      <c r="Z78">
        <v>4294.4807195945614</v>
      </c>
      <c r="AA78">
        <v>3126</v>
      </c>
      <c r="AC78">
        <v>6867.9187779357298</v>
      </c>
      <c r="AD78">
        <v>160</v>
      </c>
      <c r="AE78">
        <v>6581.1763095433844</v>
      </c>
      <c r="AF78">
        <v>208</v>
      </c>
      <c r="AG78">
        <v>6294.5362351229878</v>
      </c>
      <c r="AH78">
        <v>197</v>
      </c>
      <c r="AJ78">
        <v>8295.6186332828765</v>
      </c>
      <c r="AK78">
        <v>0</v>
      </c>
      <c r="AL78">
        <v>8008.9913598523908</v>
      </c>
      <c r="AM78">
        <v>93</v>
      </c>
      <c r="AO78" s="5">
        <v>14.5</v>
      </c>
      <c r="AP78">
        <v>0</v>
      </c>
      <c r="AQ78" s="6">
        <v>8089</v>
      </c>
    </row>
    <row r="79" spans="1:43">
      <c r="A79">
        <v>14.398</v>
      </c>
      <c r="B79">
        <v>545206</v>
      </c>
      <c r="C79">
        <v>14.398</v>
      </c>
      <c r="D79">
        <v>47530</v>
      </c>
      <c r="E79">
        <v>14.398</v>
      </c>
      <c r="F79">
        <v>5383</v>
      </c>
      <c r="H79">
        <v>14.398</v>
      </c>
      <c r="I79">
        <v>150</v>
      </c>
      <c r="J79">
        <v>14.398</v>
      </c>
      <c r="K79">
        <v>157</v>
      </c>
      <c r="L79">
        <v>14.398</v>
      </c>
      <c r="M79">
        <v>251</v>
      </c>
      <c r="N79" s="1">
        <v>14.398</v>
      </c>
      <c r="O79" s="1">
        <v>78</v>
      </c>
      <c r="Q79">
        <v>14.398</v>
      </c>
      <c r="R79">
        <v>7</v>
      </c>
      <c r="S79">
        <v>14.398</v>
      </c>
      <c r="T79">
        <v>76</v>
      </c>
      <c r="V79">
        <v>4891.5334748472605</v>
      </c>
      <c r="W79">
        <v>545206</v>
      </c>
      <c r="X79">
        <v>4603.3477804801159</v>
      </c>
      <c r="Y79">
        <v>47530</v>
      </c>
      <c r="Z79">
        <v>4315.1825678345722</v>
      </c>
      <c r="AA79">
        <v>5383</v>
      </c>
      <c r="AC79">
        <v>6901.061515442706</v>
      </c>
      <c r="AD79">
        <v>150</v>
      </c>
      <c r="AE79">
        <v>6612.9427744845789</v>
      </c>
      <c r="AF79">
        <v>157</v>
      </c>
      <c r="AG79">
        <v>6324.9256019400946</v>
      </c>
      <c r="AH79">
        <v>251</v>
      </c>
      <c r="AJ79">
        <v>8335.6885567101726</v>
      </c>
      <c r="AK79">
        <v>7</v>
      </c>
      <c r="AL79">
        <v>8047.6841784304879</v>
      </c>
      <c r="AM79">
        <v>76</v>
      </c>
      <c r="AO79" s="5">
        <v>14.5</v>
      </c>
      <c r="AP79">
        <v>0</v>
      </c>
      <c r="AQ79" s="6">
        <v>11807</v>
      </c>
    </row>
    <row r="80" spans="1:43">
      <c r="A80">
        <v>14.58</v>
      </c>
      <c r="B80">
        <v>456954</v>
      </c>
      <c r="C80">
        <v>14.58</v>
      </c>
      <c r="D80">
        <v>115988</v>
      </c>
      <c r="E80">
        <v>14.58</v>
      </c>
      <c r="F80">
        <v>8089</v>
      </c>
      <c r="H80">
        <v>14.58</v>
      </c>
      <c r="I80">
        <v>168</v>
      </c>
      <c r="J80">
        <v>14.58</v>
      </c>
      <c r="K80">
        <v>199</v>
      </c>
      <c r="L80">
        <v>14.58</v>
      </c>
      <c r="M80">
        <v>224</v>
      </c>
      <c r="N80" s="1">
        <v>14.58</v>
      </c>
      <c r="O80" s="1">
        <v>214</v>
      </c>
      <c r="Q80">
        <v>14.58</v>
      </c>
      <c r="R80">
        <v>7</v>
      </c>
      <c r="S80">
        <v>14.58</v>
      </c>
      <c r="T80">
        <v>187</v>
      </c>
      <c r="V80">
        <v>4914.6730865807631</v>
      </c>
      <c r="W80">
        <v>456954</v>
      </c>
      <c r="X80">
        <v>4625.1297871409342</v>
      </c>
      <c r="Y80">
        <v>115988</v>
      </c>
      <c r="Z80">
        <v>4335.6068083183191</v>
      </c>
      <c r="AA80">
        <v>8089</v>
      </c>
      <c r="AC80">
        <v>6933.7595369175251</v>
      </c>
      <c r="AD80">
        <v>168</v>
      </c>
      <c r="AE80">
        <v>6644.2829318289769</v>
      </c>
      <c r="AF80">
        <v>199</v>
      </c>
      <c r="AG80">
        <v>6354.9070910161727</v>
      </c>
      <c r="AH80">
        <v>224</v>
      </c>
      <c r="AJ80">
        <v>8375.2205190507448</v>
      </c>
      <c r="AK80">
        <v>7</v>
      </c>
      <c r="AL80">
        <v>8085.85746633087</v>
      </c>
      <c r="AM80">
        <v>187</v>
      </c>
      <c r="AO80" s="5">
        <v>14.5</v>
      </c>
      <c r="AP80">
        <v>0</v>
      </c>
      <c r="AQ80" s="6">
        <v>17372</v>
      </c>
    </row>
    <row r="81" spans="1:43">
      <c r="A81">
        <v>14.762</v>
      </c>
      <c r="B81">
        <v>338371</v>
      </c>
      <c r="C81">
        <v>14.762</v>
      </c>
      <c r="D81">
        <v>224561</v>
      </c>
      <c r="E81">
        <v>14.762</v>
      </c>
      <c r="F81">
        <v>11807</v>
      </c>
      <c r="H81">
        <v>14.762</v>
      </c>
      <c r="I81">
        <v>170</v>
      </c>
      <c r="J81">
        <v>14.762</v>
      </c>
      <c r="K81">
        <v>289</v>
      </c>
      <c r="L81">
        <v>14.762</v>
      </c>
      <c r="M81">
        <v>253</v>
      </c>
      <c r="N81" s="1">
        <v>14.762</v>
      </c>
      <c r="O81" s="1">
        <v>227</v>
      </c>
      <c r="Q81">
        <v>14.762</v>
      </c>
      <c r="R81">
        <v>17</v>
      </c>
      <c r="S81">
        <v>14.762</v>
      </c>
      <c r="T81">
        <v>155</v>
      </c>
      <c r="V81">
        <v>4937.6307554097084</v>
      </c>
      <c r="W81">
        <v>338371</v>
      </c>
      <c r="X81">
        <v>4646.7404814838101</v>
      </c>
      <c r="Y81">
        <v>224561</v>
      </c>
      <c r="Z81">
        <v>4355.8703703172005</v>
      </c>
      <c r="AA81">
        <v>11807</v>
      </c>
      <c r="AC81">
        <v>6966.2000529680899</v>
      </c>
      <c r="AD81">
        <v>170</v>
      </c>
      <c r="AE81">
        <v>6675.37622068992</v>
      </c>
      <c r="AF81">
        <v>289</v>
      </c>
      <c r="AG81">
        <v>6384.652364859232</v>
      </c>
      <c r="AH81">
        <v>253</v>
      </c>
      <c r="AJ81">
        <v>8414.4408726938382</v>
      </c>
      <c r="AK81">
        <v>17</v>
      </c>
      <c r="AL81">
        <v>8123.7297992809026</v>
      </c>
      <c r="AM81">
        <v>155</v>
      </c>
      <c r="AO81" s="5">
        <v>14.5</v>
      </c>
      <c r="AP81">
        <v>0</v>
      </c>
      <c r="AQ81" s="6">
        <v>23881</v>
      </c>
    </row>
    <row r="82" spans="1:43">
      <c r="A82">
        <v>14.944000000000001</v>
      </c>
      <c r="B82">
        <v>230810</v>
      </c>
      <c r="C82">
        <v>14.944000000000001</v>
      </c>
      <c r="D82">
        <v>350427</v>
      </c>
      <c r="E82">
        <v>14.944000000000001</v>
      </c>
      <c r="F82">
        <v>17372</v>
      </c>
      <c r="H82">
        <v>14.944000000000001</v>
      </c>
      <c r="I82">
        <v>144</v>
      </c>
      <c r="J82">
        <v>14.944000000000001</v>
      </c>
      <c r="K82">
        <v>267</v>
      </c>
      <c r="L82">
        <v>14.944000000000001</v>
      </c>
      <c r="M82">
        <v>192</v>
      </c>
      <c r="N82" s="1">
        <v>14.944000000000001</v>
      </c>
      <c r="O82" s="1">
        <v>290</v>
      </c>
      <c r="Q82">
        <v>14.944000000000001</v>
      </c>
      <c r="R82">
        <v>16</v>
      </c>
      <c r="S82">
        <v>14.944000000000001</v>
      </c>
      <c r="T82">
        <v>211</v>
      </c>
      <c r="V82">
        <v>4960.4101465483782</v>
      </c>
      <c r="W82">
        <v>230810</v>
      </c>
      <c r="X82">
        <v>4668.1833154477135</v>
      </c>
      <c r="Y82">
        <v>350427</v>
      </c>
      <c r="Z82">
        <v>4375.9764923905414</v>
      </c>
      <c r="AA82">
        <v>17372</v>
      </c>
      <c r="AC82">
        <v>6998.3882591022639</v>
      </c>
      <c r="AD82">
        <v>144</v>
      </c>
      <c r="AE82">
        <v>6706.227623089082</v>
      </c>
      <c r="AF82">
        <v>267</v>
      </c>
      <c r="AG82">
        <v>6414.1661914772603</v>
      </c>
      <c r="AH82">
        <v>192</v>
      </c>
      <c r="AJ82">
        <v>8453.3559104199812</v>
      </c>
      <c r="AK82">
        <v>16</v>
      </c>
      <c r="AL82">
        <v>8161.307256029877</v>
      </c>
      <c r="AM82">
        <v>211</v>
      </c>
      <c r="AO82" s="5">
        <v>14.5</v>
      </c>
      <c r="AP82">
        <v>0</v>
      </c>
      <c r="AQ82" s="6">
        <v>30140</v>
      </c>
    </row>
    <row r="83" spans="1:43">
      <c r="A83">
        <v>15.127000000000001</v>
      </c>
      <c r="B83">
        <v>150402</v>
      </c>
      <c r="C83">
        <v>15.127000000000001</v>
      </c>
      <c r="D83">
        <v>498734</v>
      </c>
      <c r="E83">
        <v>15.127000000000001</v>
      </c>
      <c r="F83">
        <v>23881</v>
      </c>
      <c r="H83">
        <v>15.127000000000001</v>
      </c>
      <c r="I83">
        <v>190</v>
      </c>
      <c r="J83">
        <v>15.127000000000001</v>
      </c>
      <c r="K83">
        <v>271</v>
      </c>
      <c r="L83">
        <v>15.127000000000001</v>
      </c>
      <c r="M83">
        <v>239</v>
      </c>
      <c r="N83" s="1">
        <v>15.127000000000001</v>
      </c>
      <c r="O83" s="1">
        <v>203</v>
      </c>
      <c r="Q83">
        <v>15.127000000000001</v>
      </c>
      <c r="R83">
        <v>25</v>
      </c>
      <c r="S83">
        <v>15.127000000000001</v>
      </c>
      <c r="T83">
        <v>127</v>
      </c>
      <c r="V83">
        <v>4983.1385326201571</v>
      </c>
      <c r="W83">
        <v>150402</v>
      </c>
      <c r="X83">
        <v>4689.5780954215052</v>
      </c>
      <c r="Y83">
        <v>498734</v>
      </c>
      <c r="Z83">
        <v>4396.0375137677775</v>
      </c>
      <c r="AA83">
        <v>23881</v>
      </c>
      <c r="AC83">
        <v>7030.5040092243235</v>
      </c>
      <c r="AD83">
        <v>190</v>
      </c>
      <c r="AE83">
        <v>6737.0095251886169</v>
      </c>
      <c r="AF83">
        <v>271</v>
      </c>
      <c r="AG83">
        <v>6443.613484669293</v>
      </c>
      <c r="AH83">
        <v>239</v>
      </c>
      <c r="AJ83">
        <v>8492.1830815500525</v>
      </c>
      <c r="AK83">
        <v>25</v>
      </c>
      <c r="AL83">
        <v>8198.799813494019</v>
      </c>
      <c r="AM83">
        <v>127</v>
      </c>
      <c r="AO83" s="5">
        <v>14.5</v>
      </c>
      <c r="AP83">
        <v>0</v>
      </c>
      <c r="AQ83" s="6">
        <v>34670</v>
      </c>
    </row>
    <row r="84" spans="1:43">
      <c r="A84">
        <v>15.308999999999999</v>
      </c>
      <c r="B84">
        <v>91442</v>
      </c>
      <c r="C84">
        <v>15.308999999999999</v>
      </c>
      <c r="D84">
        <v>615491</v>
      </c>
      <c r="E84">
        <v>15.308999999999999</v>
      </c>
      <c r="F84">
        <v>30140</v>
      </c>
      <c r="H84">
        <v>15.308999999999999</v>
      </c>
      <c r="I84">
        <v>304</v>
      </c>
      <c r="J84">
        <v>15.308999999999999</v>
      </c>
      <c r="K84">
        <v>271</v>
      </c>
      <c r="L84">
        <v>15.308999999999999</v>
      </c>
      <c r="M84">
        <v>227</v>
      </c>
      <c r="N84" s="1">
        <v>15.308999999999999</v>
      </c>
      <c r="O84" s="1">
        <v>198</v>
      </c>
      <c r="Q84">
        <v>15.308999999999999</v>
      </c>
      <c r="R84">
        <v>31</v>
      </c>
      <c r="S84">
        <v>15.308999999999999</v>
      </c>
      <c r="T84">
        <v>180</v>
      </c>
      <c r="V84">
        <v>5005.5709662765748</v>
      </c>
      <c r="W84">
        <v>91442</v>
      </c>
      <c r="X84">
        <v>4710.6942481627721</v>
      </c>
      <c r="Y84">
        <v>615491</v>
      </c>
      <c r="Z84">
        <v>4415.8372368833561</v>
      </c>
      <c r="AA84">
        <v>30140</v>
      </c>
      <c r="AC84">
        <v>7062.2012019166132</v>
      </c>
      <c r="AD84">
        <v>304</v>
      </c>
      <c r="AE84">
        <v>6767.3902021272897</v>
      </c>
      <c r="AF84">
        <v>271</v>
      </c>
      <c r="AG84">
        <v>6472.6769039617902</v>
      </c>
      <c r="AH84">
        <v>227</v>
      </c>
      <c r="AJ84">
        <v>8530.5039682882252</v>
      </c>
      <c r="AK84">
        <v>31</v>
      </c>
      <c r="AL84">
        <v>8235.8034383010563</v>
      </c>
      <c r="AM84">
        <v>180</v>
      </c>
      <c r="AO84" s="5">
        <v>14.5</v>
      </c>
      <c r="AP84">
        <v>0</v>
      </c>
      <c r="AQ84" s="6">
        <v>37319</v>
      </c>
    </row>
    <row r="85" spans="1:43">
      <c r="A85">
        <v>15.491</v>
      </c>
      <c r="B85">
        <v>53853</v>
      </c>
      <c r="C85">
        <v>15.491</v>
      </c>
      <c r="D85">
        <v>665278</v>
      </c>
      <c r="E85">
        <v>15.491</v>
      </c>
      <c r="F85">
        <v>34670</v>
      </c>
      <c r="H85">
        <v>15.491</v>
      </c>
      <c r="I85">
        <v>303</v>
      </c>
      <c r="J85">
        <v>15.491</v>
      </c>
      <c r="K85">
        <v>323</v>
      </c>
      <c r="L85">
        <v>15.491</v>
      </c>
      <c r="M85">
        <v>227</v>
      </c>
      <c r="N85" s="1">
        <v>15.491</v>
      </c>
      <c r="O85" s="1">
        <v>186</v>
      </c>
      <c r="Q85">
        <v>15.491</v>
      </c>
      <c r="R85">
        <v>25</v>
      </c>
      <c r="S85">
        <v>15.491</v>
      </c>
      <c r="T85">
        <v>118</v>
      </c>
      <c r="V85">
        <v>5027.8354497196651</v>
      </c>
      <c r="W85">
        <v>53853</v>
      </c>
      <c r="X85">
        <v>4731.6522668981052</v>
      </c>
      <c r="Y85">
        <v>665278</v>
      </c>
      <c r="Z85">
        <v>4435.4886450554986</v>
      </c>
      <c r="AA85">
        <v>34670</v>
      </c>
      <c r="AC85">
        <v>7093.660722618074</v>
      </c>
      <c r="AD85">
        <v>303</v>
      </c>
      <c r="AE85">
        <v>6797.5430288460484</v>
      </c>
      <c r="AF85">
        <v>323</v>
      </c>
      <c r="AG85">
        <v>6501.5223091369726</v>
      </c>
      <c r="AH85">
        <v>227</v>
      </c>
      <c r="AJ85">
        <v>8568.5372674890714</v>
      </c>
      <c r="AK85">
        <v>25</v>
      </c>
      <c r="AL85">
        <v>8272.5293121041996</v>
      </c>
      <c r="AM85">
        <v>118</v>
      </c>
      <c r="AO85" s="5">
        <v>14.5</v>
      </c>
      <c r="AP85">
        <v>0</v>
      </c>
      <c r="AQ85" s="6">
        <v>40916</v>
      </c>
    </row>
    <row r="86" spans="1:43">
      <c r="A86">
        <v>15.673999999999999</v>
      </c>
      <c r="B86">
        <v>35501</v>
      </c>
      <c r="C86">
        <v>15.673999999999999</v>
      </c>
      <c r="D86">
        <v>685343</v>
      </c>
      <c r="E86">
        <v>15.673999999999999</v>
      </c>
      <c r="F86">
        <v>37319</v>
      </c>
      <c r="H86">
        <v>15.673999999999999</v>
      </c>
      <c r="I86">
        <v>321</v>
      </c>
      <c r="J86">
        <v>15.673999999999999</v>
      </c>
      <c r="K86">
        <v>261</v>
      </c>
      <c r="L86">
        <v>15.673999999999999</v>
      </c>
      <c r="M86">
        <v>219</v>
      </c>
      <c r="N86" s="1">
        <v>15.673999999999999</v>
      </c>
      <c r="O86" s="1">
        <v>170</v>
      </c>
      <c r="Q86">
        <v>15.673999999999999</v>
      </c>
      <c r="R86">
        <v>20</v>
      </c>
      <c r="S86">
        <v>15.673999999999999</v>
      </c>
      <c r="T86">
        <v>91</v>
      </c>
      <c r="V86">
        <v>5050.0561844559797</v>
      </c>
      <c r="W86">
        <v>35501</v>
      </c>
      <c r="X86">
        <v>4752.5690662500074</v>
      </c>
      <c r="Y86">
        <v>685343</v>
      </c>
      <c r="Z86">
        <v>4455.101365156479</v>
      </c>
      <c r="AA86">
        <v>37319</v>
      </c>
      <c r="AC86">
        <v>7125.0580778289041</v>
      </c>
      <c r="AD86">
        <v>321</v>
      </c>
      <c r="AE86">
        <v>6827.6362235689094</v>
      </c>
      <c r="AF86">
        <v>261</v>
      </c>
      <c r="AG86">
        <v>6530.3106258172356</v>
      </c>
      <c r="AH86">
        <v>219</v>
      </c>
      <c r="AJ86">
        <v>8606.4951670779265</v>
      </c>
      <c r="AK86">
        <v>20</v>
      </c>
      <c r="AL86">
        <v>8309.1823301946679</v>
      </c>
      <c r="AM86">
        <v>91</v>
      </c>
      <c r="AO86" s="5">
        <v>14.5</v>
      </c>
      <c r="AP86">
        <v>0</v>
      </c>
      <c r="AQ86" s="6">
        <v>43796</v>
      </c>
    </row>
    <row r="87" spans="1:43">
      <c r="A87">
        <v>15.856</v>
      </c>
      <c r="B87">
        <v>19647</v>
      </c>
      <c r="C87">
        <v>15.856</v>
      </c>
      <c r="D87">
        <v>621517</v>
      </c>
      <c r="E87">
        <v>15.856</v>
      </c>
      <c r="F87">
        <v>40916</v>
      </c>
      <c r="H87">
        <v>15.856</v>
      </c>
      <c r="I87">
        <v>587</v>
      </c>
      <c r="J87">
        <v>15.856</v>
      </c>
      <c r="K87">
        <v>218</v>
      </c>
      <c r="L87">
        <v>15.856</v>
      </c>
      <c r="M87">
        <v>196</v>
      </c>
      <c r="N87" s="1">
        <v>15.856</v>
      </c>
      <c r="O87" s="1">
        <v>168</v>
      </c>
      <c r="Q87">
        <v>15.856</v>
      </c>
      <c r="R87">
        <v>16</v>
      </c>
      <c r="S87">
        <v>15.856</v>
      </c>
      <c r="T87">
        <v>38</v>
      </c>
      <c r="V87">
        <v>5071.9934597492447</v>
      </c>
      <c r="W87">
        <v>19647</v>
      </c>
      <c r="X87">
        <v>4773.219003379535</v>
      </c>
      <c r="Y87">
        <v>621517</v>
      </c>
      <c r="Z87">
        <v>4474.4638237328218</v>
      </c>
      <c r="AA87">
        <v>40916</v>
      </c>
      <c r="AC87">
        <v>7156.054575308126</v>
      </c>
      <c r="AD87">
        <v>587</v>
      </c>
      <c r="AE87">
        <v>6857.3451642425189</v>
      </c>
      <c r="AF87">
        <v>218</v>
      </c>
      <c r="AG87">
        <v>6558.7313095539348</v>
      </c>
      <c r="AH87">
        <v>196</v>
      </c>
      <c r="AJ87">
        <v>8643.9682135692747</v>
      </c>
      <c r="AK87">
        <v>16</v>
      </c>
      <c r="AL87">
        <v>8345.3671167152352</v>
      </c>
      <c r="AM87">
        <v>38</v>
      </c>
      <c r="AO87" s="5">
        <v>14.5</v>
      </c>
      <c r="AP87">
        <v>0</v>
      </c>
      <c r="AQ87" s="6">
        <v>51451</v>
      </c>
    </row>
    <row r="88" spans="1:43">
      <c r="A88">
        <v>16.038</v>
      </c>
      <c r="B88">
        <v>13064</v>
      </c>
      <c r="C88">
        <v>16.038</v>
      </c>
      <c r="D88">
        <v>522766</v>
      </c>
      <c r="E88">
        <v>16.038</v>
      </c>
      <c r="F88">
        <v>43796</v>
      </c>
      <c r="H88">
        <v>16.038</v>
      </c>
      <c r="I88">
        <v>2252</v>
      </c>
      <c r="J88">
        <v>16.038</v>
      </c>
      <c r="K88">
        <v>280</v>
      </c>
      <c r="L88">
        <v>16.038</v>
      </c>
      <c r="M88">
        <v>227</v>
      </c>
      <c r="N88" s="1">
        <v>16.038</v>
      </c>
      <c r="O88" s="1">
        <v>136</v>
      </c>
      <c r="Q88">
        <v>16.038</v>
      </c>
      <c r="R88">
        <v>46</v>
      </c>
      <c r="S88">
        <v>16.038</v>
      </c>
      <c r="T88">
        <v>5</v>
      </c>
      <c r="V88">
        <v>5093.7721796452888</v>
      </c>
      <c r="W88">
        <v>13064</v>
      </c>
      <c r="X88">
        <v>4793.7196542942056</v>
      </c>
      <c r="Y88">
        <v>522766</v>
      </c>
      <c r="Z88">
        <v>4493.6862678797224</v>
      </c>
      <c r="AA88">
        <v>43796</v>
      </c>
      <c r="AC88">
        <v>7186.8267148845671</v>
      </c>
      <c r="AD88">
        <v>2252</v>
      </c>
      <c r="AE88">
        <v>6886.8390212506729</v>
      </c>
      <c r="AF88">
        <v>280</v>
      </c>
      <c r="AG88">
        <v>6586.9461969215317</v>
      </c>
      <c r="AH88">
        <v>227</v>
      </c>
      <c r="AJ88">
        <v>8681.1697962332164</v>
      </c>
      <c r="AK88">
        <v>46</v>
      </c>
      <c r="AL88">
        <v>8381.2897270931262</v>
      </c>
      <c r="AM88">
        <v>5</v>
      </c>
      <c r="AO88" s="5">
        <v>14.5</v>
      </c>
      <c r="AP88">
        <v>0</v>
      </c>
      <c r="AQ88" s="6">
        <v>64694</v>
      </c>
    </row>
    <row r="89" spans="1:43">
      <c r="A89">
        <v>16.22</v>
      </c>
      <c r="B89">
        <v>11676</v>
      </c>
      <c r="C89">
        <v>16.22</v>
      </c>
      <c r="D89">
        <v>388980</v>
      </c>
      <c r="E89">
        <v>16.22</v>
      </c>
      <c r="F89">
        <v>51451</v>
      </c>
      <c r="H89">
        <v>16.22</v>
      </c>
      <c r="I89">
        <v>7068</v>
      </c>
      <c r="J89">
        <v>16.22</v>
      </c>
      <c r="K89">
        <v>440</v>
      </c>
      <c r="L89">
        <v>16.22</v>
      </c>
      <c r="M89">
        <v>199</v>
      </c>
      <c r="N89" s="1">
        <v>16.22</v>
      </c>
      <c r="O89" s="1">
        <v>133</v>
      </c>
      <c r="Q89">
        <v>16.22</v>
      </c>
      <c r="R89">
        <v>41</v>
      </c>
      <c r="S89">
        <v>16.22</v>
      </c>
      <c r="T89">
        <v>17</v>
      </c>
      <c r="V89">
        <v>5115.3952831327133</v>
      </c>
      <c r="W89">
        <v>11676</v>
      </c>
      <c r="X89">
        <v>4814.0737868152773</v>
      </c>
      <c r="Y89">
        <v>388980</v>
      </c>
      <c r="Z89">
        <v>4512.7712941740492</v>
      </c>
      <c r="AA89">
        <v>51451</v>
      </c>
      <c r="AC89">
        <v>7217.3786612367267</v>
      </c>
      <c r="AD89">
        <v>7068</v>
      </c>
      <c r="AE89">
        <v>6916.1217879492078</v>
      </c>
      <c r="AF89">
        <v>440</v>
      </c>
      <c r="AG89">
        <v>6614.9591095643855</v>
      </c>
      <c r="AH89">
        <v>199</v>
      </c>
      <c r="AJ89">
        <v>8718.104958338934</v>
      </c>
      <c r="AK89">
        <v>41</v>
      </c>
      <c r="AL89">
        <v>8416.955032873062</v>
      </c>
      <c r="AM89">
        <v>17</v>
      </c>
      <c r="AO89" s="5">
        <v>14.5</v>
      </c>
      <c r="AP89">
        <v>0</v>
      </c>
      <c r="AQ89" s="6">
        <v>86163</v>
      </c>
    </row>
    <row r="90" spans="1:43">
      <c r="A90">
        <v>16.402999999999999</v>
      </c>
      <c r="B90">
        <v>8803</v>
      </c>
      <c r="C90">
        <v>16.402999999999999</v>
      </c>
      <c r="D90">
        <v>274216</v>
      </c>
      <c r="E90">
        <v>16.402999999999999</v>
      </c>
      <c r="F90">
        <v>64694</v>
      </c>
      <c r="H90">
        <v>16.402999999999999</v>
      </c>
      <c r="I90">
        <v>16576</v>
      </c>
      <c r="J90">
        <v>16.402999999999999</v>
      </c>
      <c r="K90">
        <v>663</v>
      </c>
      <c r="L90">
        <v>16.402999999999999</v>
      </c>
      <c r="M90">
        <v>202</v>
      </c>
      <c r="N90" s="1">
        <v>16.402999999999999</v>
      </c>
      <c r="O90" s="1">
        <v>211</v>
      </c>
      <c r="Q90">
        <v>16.402999999999999</v>
      </c>
      <c r="R90">
        <v>29</v>
      </c>
      <c r="S90">
        <v>16.402999999999999</v>
      </c>
      <c r="T90">
        <v>22</v>
      </c>
      <c r="V90">
        <v>5136.9831742931619</v>
      </c>
      <c r="W90">
        <v>8803</v>
      </c>
      <c r="X90">
        <v>4834.3947399843637</v>
      </c>
      <c r="Y90">
        <v>274216</v>
      </c>
      <c r="Z90">
        <v>4531.8251758203869</v>
      </c>
      <c r="AA90">
        <v>64694</v>
      </c>
      <c r="AC90">
        <v>7247.8805460345066</v>
      </c>
      <c r="AD90">
        <v>16576</v>
      </c>
      <c r="AE90">
        <v>6945.3565297113419</v>
      </c>
      <c r="AF90">
        <v>663</v>
      </c>
      <c r="AG90">
        <v>6642.9260425813918</v>
      </c>
      <c r="AH90">
        <v>202</v>
      </c>
      <c r="AJ90">
        <v>8754.9793834891952</v>
      </c>
      <c r="AK90">
        <v>29</v>
      </c>
      <c r="AL90">
        <v>8452.5616473615355</v>
      </c>
      <c r="AM90">
        <v>22</v>
      </c>
      <c r="AO90" s="5">
        <v>14.5</v>
      </c>
      <c r="AP90">
        <v>0</v>
      </c>
      <c r="AQ90" s="6">
        <v>112897</v>
      </c>
    </row>
    <row r="91" spans="1:43">
      <c r="A91">
        <v>16.585000000000001</v>
      </c>
      <c r="B91">
        <v>6157</v>
      </c>
      <c r="C91">
        <v>16.585000000000001</v>
      </c>
      <c r="D91">
        <v>176992</v>
      </c>
      <c r="E91">
        <v>16.585000000000001</v>
      </c>
      <c r="F91">
        <v>86163</v>
      </c>
      <c r="H91">
        <v>16.585000000000001</v>
      </c>
      <c r="I91">
        <v>28810</v>
      </c>
      <c r="J91">
        <v>16.585000000000001</v>
      </c>
      <c r="K91">
        <v>1042</v>
      </c>
      <c r="L91">
        <v>16.585000000000001</v>
      </c>
      <c r="M91">
        <v>170</v>
      </c>
      <c r="N91" s="1">
        <v>16.585000000000001</v>
      </c>
      <c r="O91" s="1">
        <v>206</v>
      </c>
      <c r="Q91">
        <v>16.585000000000001</v>
      </c>
      <c r="R91">
        <v>29</v>
      </c>
      <c r="S91">
        <v>16.585000000000001</v>
      </c>
      <c r="T91">
        <v>47</v>
      </c>
      <c r="V91">
        <v>5158.3027009290809</v>
      </c>
      <c r="W91">
        <v>6157</v>
      </c>
      <c r="X91">
        <v>4854.4630459158943</v>
      </c>
      <c r="Y91">
        <v>176992</v>
      </c>
      <c r="Z91">
        <v>4550.642130633204</v>
      </c>
      <c r="AA91">
        <v>86163</v>
      </c>
      <c r="AC91">
        <v>7278.0029558649312</v>
      </c>
      <c r="AD91">
        <v>28810</v>
      </c>
      <c r="AE91">
        <v>6974.2275195333832</v>
      </c>
      <c r="AF91">
        <v>1042</v>
      </c>
      <c r="AG91">
        <v>6670.544962294055</v>
      </c>
      <c r="AH91">
        <v>170</v>
      </c>
      <c r="AJ91">
        <v>8791.3948440861368</v>
      </c>
      <c r="AK91">
        <v>29</v>
      </c>
      <c r="AL91">
        <v>8487.7250362948216</v>
      </c>
      <c r="AM91">
        <v>47</v>
      </c>
      <c r="AO91" s="5">
        <v>14.5</v>
      </c>
      <c r="AP91">
        <v>0</v>
      </c>
      <c r="AQ91" s="6">
        <v>133879</v>
      </c>
    </row>
    <row r="92" spans="1:43">
      <c r="A92">
        <v>16.766999999999999</v>
      </c>
      <c r="B92">
        <v>5806</v>
      </c>
      <c r="C92">
        <v>16.766999999999999</v>
      </c>
      <c r="D92">
        <v>107108</v>
      </c>
      <c r="E92">
        <v>16.766999999999999</v>
      </c>
      <c r="F92">
        <v>112897</v>
      </c>
      <c r="H92">
        <v>16.766999999999999</v>
      </c>
      <c r="I92">
        <v>38188</v>
      </c>
      <c r="J92">
        <v>16.766999999999999</v>
      </c>
      <c r="K92">
        <v>1598</v>
      </c>
      <c r="L92">
        <v>16.766999999999999</v>
      </c>
      <c r="M92">
        <v>124</v>
      </c>
      <c r="N92" s="1">
        <v>16.766999999999999</v>
      </c>
      <c r="O92" s="1">
        <v>226</v>
      </c>
      <c r="Q92">
        <v>16.766999999999999</v>
      </c>
      <c r="R92">
        <v>68</v>
      </c>
      <c r="S92">
        <v>16.766999999999999</v>
      </c>
      <c r="T92">
        <v>56</v>
      </c>
      <c r="V92">
        <v>5179.4749347640964</v>
      </c>
      <c r="W92">
        <v>5806</v>
      </c>
      <c r="X92">
        <v>4874.3926721849011</v>
      </c>
      <c r="Y92">
        <v>107108</v>
      </c>
      <c r="Z92">
        <v>4569.3290212344418</v>
      </c>
      <c r="AA92">
        <v>112897</v>
      </c>
      <c r="AC92">
        <v>7307.9169663983221</v>
      </c>
      <c r="AD92">
        <v>38188</v>
      </c>
      <c r="AE92">
        <v>7002.8987276664757</v>
      </c>
      <c r="AF92">
        <v>1598</v>
      </c>
      <c r="AG92">
        <v>6697.9727295194198</v>
      </c>
      <c r="AH92">
        <v>124</v>
      </c>
      <c r="AJ92">
        <v>8827.5581654288235</v>
      </c>
      <c r="AK92">
        <v>68</v>
      </c>
      <c r="AL92">
        <v>8522.6449155149548</v>
      </c>
      <c r="AM92">
        <v>56</v>
      </c>
      <c r="AO92" s="5">
        <v>14.5</v>
      </c>
      <c r="AP92">
        <v>0</v>
      </c>
      <c r="AQ92" s="6">
        <v>150217</v>
      </c>
    </row>
    <row r="93" spans="1:43">
      <c r="A93">
        <v>16.949000000000002</v>
      </c>
      <c r="B93">
        <v>2814</v>
      </c>
      <c r="C93">
        <v>16.949000000000002</v>
      </c>
      <c r="D93">
        <v>56600</v>
      </c>
      <c r="E93">
        <v>16.949000000000002</v>
      </c>
      <c r="F93">
        <v>133879</v>
      </c>
      <c r="H93">
        <v>16.949000000000002</v>
      </c>
      <c r="I93">
        <v>39327</v>
      </c>
      <c r="J93">
        <v>16.949000000000002</v>
      </c>
      <c r="K93">
        <v>1850</v>
      </c>
      <c r="L93">
        <v>16.949000000000002</v>
      </c>
      <c r="M93">
        <v>187</v>
      </c>
      <c r="N93" s="1">
        <v>16.949000000000002</v>
      </c>
      <c r="O93" s="1">
        <v>188</v>
      </c>
      <c r="Q93">
        <v>16.949000000000002</v>
      </c>
      <c r="R93">
        <v>68</v>
      </c>
      <c r="S93">
        <v>16.949000000000002</v>
      </c>
      <c r="T93">
        <v>122</v>
      </c>
      <c r="V93">
        <v>5200.5024868876189</v>
      </c>
      <c r="W93">
        <v>2814</v>
      </c>
      <c r="X93">
        <v>4894.1860777432839</v>
      </c>
      <c r="Y93">
        <v>56600</v>
      </c>
      <c r="Z93">
        <v>4587.8881543729958</v>
      </c>
      <c r="AA93">
        <v>133879</v>
      </c>
      <c r="AC93">
        <v>7337.6262770449221</v>
      </c>
      <c r="AD93">
        <v>39327</v>
      </c>
      <c r="AE93">
        <v>7031.3737012515403</v>
      </c>
      <c r="AF93">
        <v>1850</v>
      </c>
      <c r="AG93">
        <v>6725.2127387989067</v>
      </c>
      <c r="AH93">
        <v>187</v>
      </c>
      <c r="AJ93">
        <v>8863.4738269295594</v>
      </c>
      <c r="AK93">
        <v>68</v>
      </c>
      <c r="AL93">
        <v>8557.3256118237096</v>
      </c>
      <c r="AM93">
        <v>122</v>
      </c>
      <c r="AO93" s="5">
        <v>14.5</v>
      </c>
      <c r="AP93">
        <v>0</v>
      </c>
      <c r="AQ93" s="6">
        <v>157592</v>
      </c>
    </row>
    <row r="94" spans="1:43">
      <c r="A94">
        <v>17.132000000000001</v>
      </c>
      <c r="B94">
        <v>2495</v>
      </c>
      <c r="C94">
        <v>17.132000000000001</v>
      </c>
      <c r="D94">
        <v>26428</v>
      </c>
      <c r="E94">
        <v>17.132000000000001</v>
      </c>
      <c r="F94">
        <v>150217</v>
      </c>
      <c r="H94">
        <v>17.132000000000001</v>
      </c>
      <c r="I94">
        <v>33907</v>
      </c>
      <c r="J94">
        <v>17.132000000000001</v>
      </c>
      <c r="K94">
        <v>3113</v>
      </c>
      <c r="L94">
        <v>17.132000000000001</v>
      </c>
      <c r="M94">
        <v>263</v>
      </c>
      <c r="N94" s="1">
        <v>17.132000000000001</v>
      </c>
      <c r="O94" s="1">
        <v>356</v>
      </c>
      <c r="Q94">
        <v>17.132000000000001</v>
      </c>
      <c r="R94">
        <v>56</v>
      </c>
      <c r="S94">
        <v>17.132000000000001</v>
      </c>
      <c r="T94">
        <v>139</v>
      </c>
      <c r="V94">
        <v>5221.5022613818937</v>
      </c>
      <c r="W94">
        <v>2495</v>
      </c>
      <c r="X94">
        <v>4913.9533061759794</v>
      </c>
      <c r="Y94">
        <v>26428</v>
      </c>
      <c r="Z94">
        <v>4606.4227123999472</v>
      </c>
      <c r="AA94">
        <v>150217</v>
      </c>
      <c r="AC94">
        <v>7367.2960663023059</v>
      </c>
      <c r="AD94">
        <v>33907</v>
      </c>
      <c r="AE94">
        <v>7059.8107571500723</v>
      </c>
      <c r="AF94">
        <v>3113</v>
      </c>
      <c r="AG94">
        <v>6752.416441683994</v>
      </c>
      <c r="AH94">
        <v>263</v>
      </c>
      <c r="AJ94">
        <v>8899.3415186156544</v>
      </c>
      <c r="AK94">
        <v>56</v>
      </c>
      <c r="AL94">
        <v>8591.959949925531</v>
      </c>
      <c r="AM94">
        <v>139</v>
      </c>
      <c r="AO94" s="5">
        <v>14.5</v>
      </c>
      <c r="AP94">
        <v>0</v>
      </c>
      <c r="AQ94" s="6">
        <v>157700</v>
      </c>
    </row>
    <row r="95" spans="1:43">
      <c r="A95">
        <v>17.314</v>
      </c>
      <c r="B95">
        <v>2458</v>
      </c>
      <c r="C95">
        <v>17.314</v>
      </c>
      <c r="D95">
        <v>11531</v>
      </c>
      <c r="E95">
        <v>17.314</v>
      </c>
      <c r="F95">
        <v>157592</v>
      </c>
      <c r="H95">
        <v>17.314</v>
      </c>
      <c r="I95">
        <v>24723</v>
      </c>
      <c r="J95">
        <v>17.314</v>
      </c>
      <c r="K95">
        <v>7416</v>
      </c>
      <c r="L95">
        <v>17.314</v>
      </c>
      <c r="M95">
        <v>490</v>
      </c>
      <c r="N95" s="1">
        <v>17.314</v>
      </c>
      <c r="O95" s="1">
        <v>300</v>
      </c>
      <c r="Q95">
        <v>17.314</v>
      </c>
      <c r="R95">
        <v>21</v>
      </c>
      <c r="S95">
        <v>17.314</v>
      </c>
      <c r="T95">
        <v>180</v>
      </c>
      <c r="V95">
        <v>5242.2472297223358</v>
      </c>
      <c r="W95">
        <v>2458</v>
      </c>
      <c r="X95">
        <v>4933.480655040632</v>
      </c>
      <c r="Y95">
        <v>11531</v>
      </c>
      <c r="Z95">
        <v>4624.732320253298</v>
      </c>
      <c r="AA95">
        <v>157592</v>
      </c>
      <c r="AC95">
        <v>7396.6055836288806</v>
      </c>
      <c r="AD95">
        <v>24723</v>
      </c>
      <c r="AE95">
        <v>7087.9024728273807</v>
      </c>
      <c r="AF95">
        <v>7416</v>
      </c>
      <c r="AG95">
        <v>6779.2897501125863</v>
      </c>
      <c r="AH95">
        <v>490</v>
      </c>
      <c r="AJ95">
        <v>8934.7734930641818</v>
      </c>
      <c r="AK95">
        <v>21</v>
      </c>
      <c r="AL95">
        <v>8626.1735168660944</v>
      </c>
      <c r="AM95">
        <v>180</v>
      </c>
      <c r="AO95" s="5">
        <v>14.5</v>
      </c>
      <c r="AP95">
        <v>0</v>
      </c>
      <c r="AQ95" s="6">
        <v>144250</v>
      </c>
    </row>
    <row r="96" spans="1:43">
      <c r="A96">
        <v>17.495999999999999</v>
      </c>
      <c r="B96">
        <v>1594</v>
      </c>
      <c r="C96">
        <v>17.495999999999999</v>
      </c>
      <c r="D96">
        <v>6616</v>
      </c>
      <c r="E96">
        <v>17.495999999999999</v>
      </c>
      <c r="F96">
        <v>157700</v>
      </c>
      <c r="H96">
        <v>17.495999999999999</v>
      </c>
      <c r="I96">
        <v>17845</v>
      </c>
      <c r="J96">
        <v>17.495999999999999</v>
      </c>
      <c r="K96">
        <v>20591</v>
      </c>
      <c r="L96">
        <v>17.495999999999999</v>
      </c>
      <c r="M96">
        <v>944</v>
      </c>
      <c r="N96" s="1">
        <v>17.495999999999999</v>
      </c>
      <c r="O96" s="1">
        <v>316</v>
      </c>
      <c r="Q96">
        <v>17.495999999999999</v>
      </c>
      <c r="R96">
        <v>26</v>
      </c>
      <c r="S96">
        <v>17.495999999999999</v>
      </c>
      <c r="T96">
        <v>115</v>
      </c>
      <c r="V96">
        <v>5262.8549303442151</v>
      </c>
      <c r="W96">
        <v>1594</v>
      </c>
      <c r="X96">
        <v>4952.8787651165476</v>
      </c>
      <c r="Y96">
        <v>6616</v>
      </c>
      <c r="Z96">
        <v>4642.9207203127326</v>
      </c>
      <c r="AA96">
        <v>157700</v>
      </c>
      <c r="AC96">
        <v>7425.7209044538613</v>
      </c>
      <c r="AD96">
        <v>17845</v>
      </c>
      <c r="AE96">
        <v>7115.8080249047471</v>
      </c>
      <c r="AF96">
        <v>20591</v>
      </c>
      <c r="AG96">
        <v>6805.9849381887007</v>
      </c>
      <c r="AH96">
        <v>944</v>
      </c>
      <c r="AJ96">
        <v>8969.9705250725328</v>
      </c>
      <c r="AK96">
        <v>26</v>
      </c>
      <c r="AL96">
        <v>8660.160184911756</v>
      </c>
      <c r="AM96">
        <v>115</v>
      </c>
      <c r="AO96" s="5">
        <v>14.5</v>
      </c>
      <c r="AP96">
        <v>0</v>
      </c>
      <c r="AQ96" s="6">
        <v>121275</v>
      </c>
    </row>
    <row r="97" spans="1:43">
      <c r="A97">
        <v>17.678000000000001</v>
      </c>
      <c r="B97">
        <v>1680</v>
      </c>
      <c r="C97">
        <v>17.678000000000001</v>
      </c>
      <c r="D97">
        <v>3311</v>
      </c>
      <c r="E97">
        <v>17.678000000000001</v>
      </c>
      <c r="F97">
        <v>144250</v>
      </c>
      <c r="H97">
        <v>17.678000000000001</v>
      </c>
      <c r="I97">
        <v>12499</v>
      </c>
      <c r="J97">
        <v>17.678000000000001</v>
      </c>
      <c r="K97">
        <v>47249</v>
      </c>
      <c r="L97">
        <v>17.678000000000001</v>
      </c>
      <c r="M97">
        <v>1561</v>
      </c>
      <c r="N97" s="1">
        <v>17.678000000000001</v>
      </c>
      <c r="O97" s="1">
        <v>178</v>
      </c>
      <c r="Q97">
        <v>17.678000000000001</v>
      </c>
      <c r="R97">
        <v>20</v>
      </c>
      <c r="S97">
        <v>17.678000000000001</v>
      </c>
      <c r="T97">
        <v>117</v>
      </c>
      <c r="V97">
        <v>5283.3276948782332</v>
      </c>
      <c r="W97">
        <v>1680</v>
      </c>
      <c r="X97">
        <v>4972.1498321249765</v>
      </c>
      <c r="Y97">
        <v>3311</v>
      </c>
      <c r="Z97">
        <v>4660.9899723339904</v>
      </c>
      <c r="AA97">
        <v>144250</v>
      </c>
      <c r="AC97">
        <v>7454.6453317412097</v>
      </c>
      <c r="AD97">
        <v>12499</v>
      </c>
      <c r="AE97">
        <v>7143.5305803240799</v>
      </c>
      <c r="AF97">
        <v>47249</v>
      </c>
      <c r="AG97">
        <v>6832.5050365498028</v>
      </c>
      <c r="AH97">
        <v>1561</v>
      </c>
      <c r="AJ97">
        <v>9004.9366136629124</v>
      </c>
      <c r="AK97">
        <v>20</v>
      </c>
      <c r="AL97">
        <v>8693.9238167708681</v>
      </c>
      <c r="AM97">
        <v>117</v>
      </c>
      <c r="AO97" s="5">
        <v>14.5</v>
      </c>
      <c r="AP97">
        <v>0</v>
      </c>
      <c r="AQ97" s="6">
        <v>94398</v>
      </c>
    </row>
    <row r="98" spans="1:43">
      <c r="A98">
        <v>17.861000000000001</v>
      </c>
      <c r="B98">
        <v>1241</v>
      </c>
      <c r="C98">
        <v>17.861000000000001</v>
      </c>
      <c r="D98">
        <v>1791</v>
      </c>
      <c r="E98">
        <v>17.861000000000001</v>
      </c>
      <c r="F98">
        <v>121275</v>
      </c>
      <c r="H98">
        <v>17.861000000000001</v>
      </c>
      <c r="I98">
        <v>9869</v>
      </c>
      <c r="J98">
        <v>17.861000000000001</v>
      </c>
      <c r="K98">
        <v>85509</v>
      </c>
      <c r="L98">
        <v>17.861000000000001</v>
      </c>
      <c r="M98">
        <v>2459</v>
      </c>
      <c r="N98" s="1">
        <v>17.861000000000001</v>
      </c>
      <c r="O98" s="1">
        <v>293</v>
      </c>
      <c r="Q98">
        <v>17.861000000000001</v>
      </c>
      <c r="R98">
        <v>21</v>
      </c>
      <c r="S98">
        <v>17.861000000000001</v>
      </c>
      <c r="T98">
        <v>101</v>
      </c>
      <c r="V98">
        <v>5303.7791880748209</v>
      </c>
      <c r="W98">
        <v>1241</v>
      </c>
      <c r="X98">
        <v>4991.4008496897868</v>
      </c>
      <c r="Y98">
        <v>1791</v>
      </c>
      <c r="Z98">
        <v>4679.0403981310428</v>
      </c>
      <c r="AA98">
        <v>121275</v>
      </c>
      <c r="AC98">
        <v>7483.5394602804627</v>
      </c>
      <c r="AD98">
        <v>9869</v>
      </c>
      <c r="AE98">
        <v>7171.2240617128309</v>
      </c>
      <c r="AF98">
        <v>85509</v>
      </c>
      <c r="AG98">
        <v>6858.9972922544357</v>
      </c>
      <c r="AH98">
        <v>2459</v>
      </c>
      <c r="AJ98">
        <v>9039.8659027553131</v>
      </c>
      <c r="AK98">
        <v>21</v>
      </c>
      <c r="AL98">
        <v>8727.6518807895409</v>
      </c>
      <c r="AM98">
        <v>101</v>
      </c>
      <c r="AO98" s="5">
        <v>14.5</v>
      </c>
      <c r="AP98">
        <v>0</v>
      </c>
      <c r="AQ98" s="6">
        <v>69393</v>
      </c>
    </row>
    <row r="99" spans="1:43">
      <c r="A99">
        <v>18.042999999999999</v>
      </c>
      <c r="B99">
        <v>1276</v>
      </c>
      <c r="C99">
        <v>18.042999999999999</v>
      </c>
      <c r="D99">
        <v>1304</v>
      </c>
      <c r="E99">
        <v>18.042999999999999</v>
      </c>
      <c r="F99">
        <v>94398</v>
      </c>
      <c r="H99">
        <v>18.042999999999999</v>
      </c>
      <c r="I99">
        <v>7803</v>
      </c>
      <c r="J99">
        <v>18.042999999999999</v>
      </c>
      <c r="K99">
        <v>119472</v>
      </c>
      <c r="L99">
        <v>18.042999999999999</v>
      </c>
      <c r="M99">
        <v>3157</v>
      </c>
      <c r="N99" s="1">
        <v>18.042999999999999</v>
      </c>
      <c r="O99" s="1">
        <v>339</v>
      </c>
      <c r="Q99">
        <v>18.042999999999999</v>
      </c>
      <c r="R99">
        <v>38</v>
      </c>
      <c r="S99">
        <v>18.042999999999999</v>
      </c>
      <c r="T99">
        <v>123</v>
      </c>
      <c r="V99">
        <v>5323.9881137132925</v>
      </c>
      <c r="W99">
        <v>1276</v>
      </c>
      <c r="X99">
        <v>5010.4235122690507</v>
      </c>
      <c r="Y99">
        <v>1304</v>
      </c>
      <c r="Z99">
        <v>4696.8766840577391</v>
      </c>
      <c r="AA99">
        <v>94398</v>
      </c>
      <c r="AC99">
        <v>7512.0906481178663</v>
      </c>
      <c r="AD99">
        <v>7803</v>
      </c>
      <c r="AE99">
        <v>7198.588819565729</v>
      </c>
      <c r="AF99">
        <v>119472</v>
      </c>
      <c r="AG99">
        <v>6885.1750543055814</v>
      </c>
      <c r="AH99">
        <v>3157</v>
      </c>
      <c r="AJ99">
        <v>9074.3804540981691</v>
      </c>
      <c r="AK99">
        <v>38</v>
      </c>
      <c r="AL99">
        <v>8760.9794372090328</v>
      </c>
      <c r="AM99">
        <v>123</v>
      </c>
      <c r="AO99" s="5">
        <v>14.5</v>
      </c>
      <c r="AP99">
        <v>0</v>
      </c>
      <c r="AQ99" s="6">
        <v>48261</v>
      </c>
    </row>
    <row r="100" spans="1:43">
      <c r="A100">
        <v>18.225000000000001</v>
      </c>
      <c r="B100">
        <v>567</v>
      </c>
      <c r="C100">
        <v>18.225000000000001</v>
      </c>
      <c r="D100">
        <v>827</v>
      </c>
      <c r="E100">
        <v>18.225000000000001</v>
      </c>
      <c r="F100">
        <v>69393</v>
      </c>
      <c r="H100">
        <v>18.225000000000001</v>
      </c>
      <c r="I100">
        <v>7032</v>
      </c>
      <c r="J100">
        <v>18.225000000000001</v>
      </c>
      <c r="K100">
        <v>137167</v>
      </c>
      <c r="L100">
        <v>18.225000000000001</v>
      </c>
      <c r="M100">
        <v>4112</v>
      </c>
      <c r="N100" s="1">
        <v>18.225000000000001</v>
      </c>
      <c r="O100" s="1">
        <v>420</v>
      </c>
      <c r="Q100">
        <v>18.225000000000001</v>
      </c>
      <c r="R100">
        <v>59</v>
      </c>
      <c r="S100">
        <v>18.225000000000001</v>
      </c>
      <c r="T100">
        <v>83</v>
      </c>
      <c r="V100">
        <v>5344.0687393839935</v>
      </c>
      <c r="W100">
        <v>567</v>
      </c>
      <c r="X100">
        <v>5029.3253810128517</v>
      </c>
      <c r="Y100">
        <v>827</v>
      </c>
      <c r="Z100">
        <v>4714.5996841338592</v>
      </c>
      <c r="AA100">
        <v>69393</v>
      </c>
      <c r="AC100">
        <v>7540.460342408157</v>
      </c>
      <c r="AD100">
        <v>7032</v>
      </c>
      <c r="AE100">
        <v>7225.7795935493123</v>
      </c>
      <c r="AF100">
        <v>137167</v>
      </c>
      <c r="AG100">
        <v>6911.1863514413362</v>
      </c>
      <c r="AH100">
        <v>4112</v>
      </c>
      <c r="AJ100">
        <v>9108.6754424756382</v>
      </c>
      <c r="AK100">
        <v>59</v>
      </c>
      <c r="AL100">
        <v>8794.0949498792488</v>
      </c>
      <c r="AM100">
        <v>83</v>
      </c>
      <c r="AO100" s="5">
        <v>14.5</v>
      </c>
      <c r="AP100">
        <v>0</v>
      </c>
      <c r="AQ100" s="6">
        <v>31172</v>
      </c>
    </row>
    <row r="101" spans="1:43">
      <c r="A101">
        <v>18.407</v>
      </c>
      <c r="B101">
        <v>797</v>
      </c>
      <c r="C101">
        <v>18.407</v>
      </c>
      <c r="D101">
        <v>597</v>
      </c>
      <c r="E101">
        <v>18.407</v>
      </c>
      <c r="F101">
        <v>48261</v>
      </c>
      <c r="H101">
        <v>18.407</v>
      </c>
      <c r="I101">
        <v>7531</v>
      </c>
      <c r="J101">
        <v>18.407</v>
      </c>
      <c r="K101">
        <v>129624</v>
      </c>
      <c r="L101">
        <v>18.407</v>
      </c>
      <c r="M101">
        <v>4842</v>
      </c>
      <c r="N101" s="1">
        <v>18.407</v>
      </c>
      <c r="O101" s="1">
        <v>509</v>
      </c>
      <c r="Q101">
        <v>18.407</v>
      </c>
      <c r="R101">
        <v>69</v>
      </c>
      <c r="S101">
        <v>18.407</v>
      </c>
      <c r="T101">
        <v>69</v>
      </c>
      <c r="V101">
        <v>5364.0231569293037</v>
      </c>
      <c r="W101">
        <v>797</v>
      </c>
      <c r="X101">
        <v>5048.1084257860193</v>
      </c>
      <c r="Y101">
        <v>597</v>
      </c>
      <c r="Z101">
        <v>4732.2112461983825</v>
      </c>
      <c r="AA101">
        <v>48261</v>
      </c>
      <c r="AC101">
        <v>7568.6515060155325</v>
      </c>
      <c r="AD101">
        <v>7531</v>
      </c>
      <c r="AE101">
        <v>7252.7992244534253</v>
      </c>
      <c r="AF101">
        <v>129624</v>
      </c>
      <c r="AG101">
        <v>6937.033902134116</v>
      </c>
      <c r="AH101">
        <v>4842</v>
      </c>
      <c r="AJ101">
        <v>9142.7544548457226</v>
      </c>
      <c r="AK101">
        <v>69</v>
      </c>
      <c r="AL101">
        <v>8827.0018834326747</v>
      </c>
      <c r="AM101">
        <v>69</v>
      </c>
      <c r="AO101" s="5">
        <v>14.5</v>
      </c>
      <c r="AP101">
        <v>0</v>
      </c>
      <c r="AQ101" s="6">
        <v>20480</v>
      </c>
    </row>
    <row r="102" spans="1:43">
      <c r="A102">
        <v>18.59</v>
      </c>
      <c r="B102">
        <v>849</v>
      </c>
      <c r="C102">
        <v>18.59</v>
      </c>
      <c r="D102">
        <v>432</v>
      </c>
      <c r="E102">
        <v>18.59</v>
      </c>
      <c r="F102">
        <v>31172</v>
      </c>
      <c r="H102">
        <v>18.59</v>
      </c>
      <c r="I102">
        <v>8036</v>
      </c>
      <c r="J102">
        <v>18.59</v>
      </c>
      <c r="K102">
        <v>108277</v>
      </c>
      <c r="L102">
        <v>18.59</v>
      </c>
      <c r="M102">
        <v>6334</v>
      </c>
      <c r="N102" s="1">
        <v>18.59</v>
      </c>
      <c r="O102" s="1">
        <v>594</v>
      </c>
      <c r="Q102">
        <v>18.59</v>
      </c>
      <c r="R102">
        <v>158</v>
      </c>
      <c r="S102">
        <v>18.59</v>
      </c>
      <c r="T102">
        <v>113</v>
      </c>
      <c r="V102">
        <v>5383.9620217581405</v>
      </c>
      <c r="W102">
        <v>849</v>
      </c>
      <c r="X102">
        <v>5066.8768068481613</v>
      </c>
      <c r="Y102">
        <v>432</v>
      </c>
      <c r="Z102">
        <v>4749.8090347254192</v>
      </c>
      <c r="AA102">
        <v>31172</v>
      </c>
      <c r="AC102">
        <v>7596.8204759391601</v>
      </c>
      <c r="AD102">
        <v>8036</v>
      </c>
      <c r="AE102">
        <v>7279.7975531834172</v>
      </c>
      <c r="AF102">
        <v>108277</v>
      </c>
      <c r="AG102">
        <v>6962.8610480250327</v>
      </c>
      <c r="AH102">
        <v>6334</v>
      </c>
      <c r="AJ102">
        <v>9176.8064837030015</v>
      </c>
      <c r="AK102">
        <v>158</v>
      </c>
      <c r="AL102">
        <v>8859.882731101543</v>
      </c>
      <c r="AM102">
        <v>113</v>
      </c>
      <c r="AO102" s="5">
        <v>14.5</v>
      </c>
      <c r="AP102">
        <v>0</v>
      </c>
      <c r="AQ102" s="6">
        <v>12135</v>
      </c>
    </row>
    <row r="103" spans="1:43">
      <c r="A103">
        <v>18.771999999999998</v>
      </c>
      <c r="B103">
        <v>1249</v>
      </c>
      <c r="C103">
        <v>18.771999999999998</v>
      </c>
      <c r="D103">
        <v>414</v>
      </c>
      <c r="E103">
        <v>18.771999999999998</v>
      </c>
      <c r="F103">
        <v>20480</v>
      </c>
      <c r="H103">
        <v>18.771999999999998</v>
      </c>
      <c r="I103">
        <v>8148</v>
      </c>
      <c r="J103">
        <v>18.771999999999998</v>
      </c>
      <c r="K103">
        <v>79144</v>
      </c>
      <c r="L103">
        <v>18.771999999999998</v>
      </c>
      <c r="M103">
        <v>10030</v>
      </c>
      <c r="N103" s="1">
        <v>18.771999999999998</v>
      </c>
      <c r="O103" s="1">
        <v>812</v>
      </c>
      <c r="Q103">
        <v>18.771999999999998</v>
      </c>
      <c r="R103">
        <v>135</v>
      </c>
      <c r="S103">
        <v>18.771999999999998</v>
      </c>
      <c r="T103">
        <v>111</v>
      </c>
      <c r="V103">
        <v>5403.6694164826295</v>
      </c>
      <c r="W103">
        <v>1249</v>
      </c>
      <c r="X103">
        <v>5085.4272827084942</v>
      </c>
      <c r="Y103">
        <v>414</v>
      </c>
      <c r="Z103">
        <v>4767.2024852648701</v>
      </c>
      <c r="AA103">
        <v>20480</v>
      </c>
      <c r="AC103">
        <v>7624.6622182576884</v>
      </c>
      <c r="AD103">
        <v>8148</v>
      </c>
      <c r="AE103">
        <v>7306.4822233451869</v>
      </c>
      <c r="AF103">
        <v>79144</v>
      </c>
      <c r="AG103">
        <v>6988.3881159397652</v>
      </c>
      <c r="AH103">
        <v>10030</v>
      </c>
      <c r="AJ103">
        <v>9210.4627940437695</v>
      </c>
      <c r="AK103">
        <v>135</v>
      </c>
      <c r="AL103">
        <v>8892.3814410763644</v>
      </c>
      <c r="AM103">
        <v>111</v>
      </c>
      <c r="AO103" s="5">
        <v>14.5</v>
      </c>
      <c r="AP103">
        <v>0</v>
      </c>
      <c r="AQ103" s="6">
        <v>7301</v>
      </c>
    </row>
    <row r="104" spans="1:43">
      <c r="A104">
        <v>18.954000000000001</v>
      </c>
      <c r="B104">
        <v>598</v>
      </c>
      <c r="C104">
        <v>18.954000000000001</v>
      </c>
      <c r="D104">
        <v>453</v>
      </c>
      <c r="E104">
        <v>18.954000000000001</v>
      </c>
      <c r="F104">
        <v>12135</v>
      </c>
      <c r="H104">
        <v>18.954000000000001</v>
      </c>
      <c r="I104">
        <v>8507</v>
      </c>
      <c r="J104">
        <v>18.954000000000001</v>
      </c>
      <c r="K104">
        <v>54803</v>
      </c>
      <c r="L104">
        <v>18.954000000000001</v>
      </c>
      <c r="M104">
        <v>20215</v>
      </c>
      <c r="N104" s="1">
        <v>18.954000000000001</v>
      </c>
      <c r="O104" s="1">
        <v>913</v>
      </c>
      <c r="Q104">
        <v>18.954000000000001</v>
      </c>
      <c r="R104">
        <v>159</v>
      </c>
      <c r="S104">
        <v>18.954000000000001</v>
      </c>
      <c r="T104">
        <v>83</v>
      </c>
      <c r="V104">
        <v>5423.2565696673992</v>
      </c>
      <c r="W104">
        <v>598</v>
      </c>
      <c r="X104">
        <v>5103.8645532059581</v>
      </c>
      <c r="Y104">
        <v>453</v>
      </c>
      <c r="Z104">
        <v>4784.4897682874871</v>
      </c>
      <c r="AA104">
        <v>12135</v>
      </c>
      <c r="AC104">
        <v>7652.3338803502456</v>
      </c>
      <c r="AD104">
        <v>8507</v>
      </c>
      <c r="AE104">
        <v>7333.0038526360267</v>
      </c>
      <c r="AF104">
        <v>54803</v>
      </c>
      <c r="AG104">
        <v>7013.7591906919461</v>
      </c>
      <c r="AH104">
        <v>20215</v>
      </c>
      <c r="AJ104">
        <v>9243.913358439293</v>
      </c>
      <c r="AK104">
        <v>159</v>
      </c>
      <c r="AL104">
        <v>8924.6814530458487</v>
      </c>
      <c r="AM104">
        <v>83</v>
      </c>
      <c r="AO104" s="5">
        <v>14.5</v>
      </c>
      <c r="AP104">
        <v>0</v>
      </c>
      <c r="AQ104" s="6">
        <v>4142</v>
      </c>
    </row>
    <row r="105" spans="1:43">
      <c r="A105">
        <v>19.135999999999999</v>
      </c>
      <c r="B105">
        <v>1056</v>
      </c>
      <c r="C105">
        <v>19.135999999999999</v>
      </c>
      <c r="D105">
        <v>0</v>
      </c>
      <c r="E105">
        <v>19.135999999999999</v>
      </c>
      <c r="F105">
        <v>7301</v>
      </c>
      <c r="H105">
        <v>19.135999999999999</v>
      </c>
      <c r="I105">
        <v>9198</v>
      </c>
      <c r="J105">
        <v>19.135999999999999</v>
      </c>
      <c r="K105">
        <v>36775</v>
      </c>
      <c r="L105">
        <v>19.135999999999999</v>
      </c>
      <c r="M105">
        <v>39271</v>
      </c>
      <c r="N105" s="1">
        <v>19.135999999999999</v>
      </c>
      <c r="O105" s="1">
        <v>1631</v>
      </c>
      <c r="Q105">
        <v>19.135999999999999</v>
      </c>
      <c r="R105">
        <v>82</v>
      </c>
      <c r="S105">
        <v>19.135999999999999</v>
      </c>
      <c r="T105">
        <v>34</v>
      </c>
      <c r="V105">
        <v>5442.7253661247441</v>
      </c>
      <c r="W105">
        <v>1056</v>
      </c>
      <c r="X105">
        <v>5122.1903932098558</v>
      </c>
      <c r="Y105">
        <v>0</v>
      </c>
      <c r="Z105">
        <v>4801.6725486777277</v>
      </c>
      <c r="AA105">
        <v>7301</v>
      </c>
      <c r="AC105">
        <v>7679.8381314983826</v>
      </c>
      <c r="AD105">
        <v>9198</v>
      </c>
      <c r="AE105">
        <v>7359.3650003108014</v>
      </c>
      <c r="AF105">
        <v>36775</v>
      </c>
      <c r="AG105">
        <v>7038.9767212992583</v>
      </c>
      <c r="AH105">
        <v>39271</v>
      </c>
      <c r="AJ105">
        <v>9277.1614081819334</v>
      </c>
      <c r="AK105">
        <v>82</v>
      </c>
      <c r="AL105">
        <v>8956.7858880582044</v>
      </c>
      <c r="AM105">
        <v>34</v>
      </c>
      <c r="AO105" s="5">
        <v>14.5</v>
      </c>
      <c r="AP105">
        <v>0</v>
      </c>
      <c r="AQ105" s="6">
        <v>2659</v>
      </c>
    </row>
    <row r="106" spans="1:43">
      <c r="A106">
        <v>19.318999999999999</v>
      </c>
      <c r="B106">
        <v>406</v>
      </c>
      <c r="C106">
        <v>19.318999999999999</v>
      </c>
      <c r="D106">
        <v>345</v>
      </c>
      <c r="E106">
        <v>19.318999999999999</v>
      </c>
      <c r="F106">
        <v>4142</v>
      </c>
      <c r="H106">
        <v>19.318999999999999</v>
      </c>
      <c r="I106">
        <v>9948</v>
      </c>
      <c r="J106">
        <v>19.318999999999999</v>
      </c>
      <c r="K106">
        <v>26685</v>
      </c>
      <c r="L106">
        <v>19.318999999999999</v>
      </c>
      <c r="M106">
        <v>65268</v>
      </c>
      <c r="N106" s="1">
        <v>19.318999999999999</v>
      </c>
      <c r="O106" s="1">
        <v>2427</v>
      </c>
      <c r="Q106">
        <v>19.318999999999999</v>
      </c>
      <c r="R106">
        <v>131</v>
      </c>
      <c r="S106">
        <v>19.318999999999999</v>
      </c>
      <c r="T106">
        <v>55</v>
      </c>
      <c r="V106">
        <v>5462.1836560781785</v>
      </c>
      <c r="W106">
        <v>406</v>
      </c>
      <c r="X106">
        <v>5140.5063218769401</v>
      </c>
      <c r="Y106">
        <v>345</v>
      </c>
      <c r="Z106">
        <v>4818.8460139313875</v>
      </c>
      <c r="AA106">
        <v>4142</v>
      </c>
      <c r="AC106">
        <v>7707.3273401666611</v>
      </c>
      <c r="AD106">
        <v>9948</v>
      </c>
      <c r="AE106">
        <v>7385.7117029034607</v>
      </c>
      <c r="AF106">
        <v>26685</v>
      </c>
      <c r="AG106">
        <v>7064.1804094050549</v>
      </c>
      <c r="AH106">
        <v>65268</v>
      </c>
      <c r="AJ106">
        <v>9310.3911345889519</v>
      </c>
      <c r="AK106">
        <v>131</v>
      </c>
      <c r="AL106">
        <v>8988.8726025480009</v>
      </c>
      <c r="AM106">
        <v>55</v>
      </c>
      <c r="AO106" s="5">
        <v>14.5</v>
      </c>
      <c r="AP106">
        <v>0</v>
      </c>
      <c r="AQ106" s="6">
        <v>2217</v>
      </c>
    </row>
    <row r="107" spans="1:43">
      <c r="A107">
        <v>19.501000000000001</v>
      </c>
      <c r="B107">
        <v>500</v>
      </c>
      <c r="C107">
        <v>19.501000000000001</v>
      </c>
      <c r="D107">
        <v>532</v>
      </c>
      <c r="E107">
        <v>19.501000000000001</v>
      </c>
      <c r="F107">
        <v>2659</v>
      </c>
      <c r="H107">
        <v>19.501000000000001</v>
      </c>
      <c r="I107">
        <v>9941</v>
      </c>
      <c r="J107">
        <v>19.501000000000001</v>
      </c>
      <c r="K107">
        <v>22414</v>
      </c>
      <c r="L107">
        <v>19.501000000000001</v>
      </c>
      <c r="M107">
        <v>89538</v>
      </c>
      <c r="N107" s="1">
        <v>19.501000000000001</v>
      </c>
      <c r="O107" s="1">
        <v>3435</v>
      </c>
      <c r="Q107">
        <v>19.501000000000001</v>
      </c>
      <c r="R107">
        <v>120</v>
      </c>
      <c r="S107">
        <v>19.501000000000001</v>
      </c>
      <c r="T107">
        <v>113</v>
      </c>
      <c r="V107">
        <v>5481.420580652305</v>
      </c>
      <c r="W107">
        <v>500</v>
      </c>
      <c r="X107">
        <v>5158.6138601400717</v>
      </c>
      <c r="Y107">
        <v>532</v>
      </c>
      <c r="Z107">
        <v>4835.8240658665072</v>
      </c>
      <c r="AA107">
        <v>2659</v>
      </c>
      <c r="AC107">
        <v>7734.5036269027842</v>
      </c>
      <c r="AD107">
        <v>9941</v>
      </c>
      <c r="AE107">
        <v>7411.7584622740278</v>
      </c>
      <c r="AF107">
        <v>22414</v>
      </c>
      <c r="AG107">
        <v>7089.0971435408946</v>
      </c>
      <c r="AH107">
        <v>89538</v>
      </c>
      <c r="AJ107">
        <v>9343.2424568978222</v>
      </c>
      <c r="AK107">
        <v>120</v>
      </c>
      <c r="AL107">
        <v>9020.5939023896481</v>
      </c>
      <c r="AM107">
        <v>113</v>
      </c>
      <c r="AO107" s="5">
        <v>14.5</v>
      </c>
      <c r="AP107">
        <v>0</v>
      </c>
      <c r="AQ107" s="6">
        <v>1345</v>
      </c>
    </row>
    <row r="108" spans="1:43">
      <c r="A108">
        <v>19.683</v>
      </c>
      <c r="B108">
        <v>919</v>
      </c>
      <c r="C108">
        <v>19.683</v>
      </c>
      <c r="D108">
        <v>436</v>
      </c>
      <c r="E108">
        <v>19.683</v>
      </c>
      <c r="F108">
        <v>2217</v>
      </c>
      <c r="H108">
        <v>19.683</v>
      </c>
      <c r="I108">
        <v>10001</v>
      </c>
      <c r="J108">
        <v>19.683</v>
      </c>
      <c r="K108">
        <v>20828</v>
      </c>
      <c r="L108">
        <v>19.683</v>
      </c>
      <c r="M108">
        <v>104034</v>
      </c>
      <c r="N108" s="1">
        <v>19.683</v>
      </c>
      <c r="O108" s="1">
        <v>3931</v>
      </c>
      <c r="Q108">
        <v>19.683</v>
      </c>
      <c r="R108">
        <v>171</v>
      </c>
      <c r="S108">
        <v>19.683</v>
      </c>
      <c r="T108">
        <v>118</v>
      </c>
      <c r="V108">
        <v>5500.5445353537516</v>
      </c>
      <c r="W108">
        <v>919</v>
      </c>
      <c r="X108">
        <v>5176.6150404936889</v>
      </c>
      <c r="Y108">
        <v>436</v>
      </c>
      <c r="Z108">
        <v>4852.7023733652231</v>
      </c>
      <c r="AA108">
        <v>2217</v>
      </c>
      <c r="AC108">
        <v>7761.5201311252576</v>
      </c>
      <c r="AD108">
        <v>10001</v>
      </c>
      <c r="AE108">
        <v>7437.6520539540925</v>
      </c>
      <c r="AF108">
        <v>20828</v>
      </c>
      <c r="AG108">
        <v>7113.8673323620178</v>
      </c>
      <c r="AH108">
        <v>104034</v>
      </c>
      <c r="AJ108">
        <v>9375.9004988085617</v>
      </c>
      <c r="AK108">
        <v>171</v>
      </c>
      <c r="AL108">
        <v>9052.1285444139903</v>
      </c>
      <c r="AM108">
        <v>118</v>
      </c>
      <c r="AO108" s="5">
        <v>14.5</v>
      </c>
      <c r="AP108">
        <v>0</v>
      </c>
      <c r="AQ108" s="6">
        <v>814</v>
      </c>
    </row>
    <row r="109" spans="1:43">
      <c r="A109">
        <v>19.864999999999998</v>
      </c>
      <c r="B109">
        <v>928</v>
      </c>
      <c r="C109">
        <v>19.864999999999998</v>
      </c>
      <c r="D109">
        <v>154</v>
      </c>
      <c r="E109">
        <v>19.864999999999998</v>
      </c>
      <c r="F109">
        <v>1345</v>
      </c>
      <c r="H109">
        <v>19.864999999999998</v>
      </c>
      <c r="I109">
        <v>10167</v>
      </c>
      <c r="J109">
        <v>19.864999999999998</v>
      </c>
      <c r="K109">
        <v>19400</v>
      </c>
      <c r="L109">
        <v>19.864999999999998</v>
      </c>
      <c r="M109">
        <v>104700</v>
      </c>
      <c r="N109" s="1">
        <v>19.864999999999998</v>
      </c>
      <c r="O109" s="1">
        <v>4256</v>
      </c>
      <c r="Q109">
        <v>19.864999999999998</v>
      </c>
      <c r="R109">
        <v>229</v>
      </c>
      <c r="S109">
        <v>19.864999999999998</v>
      </c>
      <c r="T109">
        <v>128</v>
      </c>
      <c r="V109">
        <v>5519.5572252220727</v>
      </c>
      <c r="W109">
        <v>928</v>
      </c>
      <c r="X109">
        <v>5194.5114684892314</v>
      </c>
      <c r="Y109">
        <v>154</v>
      </c>
      <c r="Z109">
        <v>4869.4824424543885</v>
      </c>
      <c r="AA109">
        <v>1345</v>
      </c>
      <c r="AC109">
        <v>7788.3792672298487</v>
      </c>
      <c r="AD109">
        <v>10167</v>
      </c>
      <c r="AE109">
        <v>7463.3947927785548</v>
      </c>
      <c r="AF109">
        <v>19400</v>
      </c>
      <c r="AG109">
        <v>7138.4931909591742</v>
      </c>
      <c r="AH109">
        <v>104700</v>
      </c>
      <c r="AJ109">
        <v>9408.368182858756</v>
      </c>
      <c r="AK109">
        <v>229</v>
      </c>
      <c r="AL109">
        <v>9083.4793514084195</v>
      </c>
      <c r="AM109">
        <v>128</v>
      </c>
      <c r="AO109" s="5">
        <v>14.5</v>
      </c>
      <c r="AP109">
        <v>0</v>
      </c>
      <c r="AQ109" s="6">
        <v>741</v>
      </c>
    </row>
    <row r="110" spans="1:43">
      <c r="A110">
        <v>20.047999999999998</v>
      </c>
      <c r="B110">
        <v>1381</v>
      </c>
      <c r="C110">
        <v>20.047999999999998</v>
      </c>
      <c r="D110">
        <v>334</v>
      </c>
      <c r="E110">
        <v>20.047999999999998</v>
      </c>
      <c r="F110">
        <v>814</v>
      </c>
      <c r="H110">
        <v>20.047999999999998</v>
      </c>
      <c r="I110">
        <v>10084</v>
      </c>
      <c r="J110">
        <v>20.047999999999998</v>
      </c>
      <c r="K110">
        <v>17461</v>
      </c>
      <c r="L110">
        <v>20.047999999999998</v>
      </c>
      <c r="M110">
        <v>93073</v>
      </c>
      <c r="N110" s="1">
        <v>20.047999999999998</v>
      </c>
      <c r="O110" s="1">
        <v>4451</v>
      </c>
      <c r="Q110">
        <v>20.047999999999998</v>
      </c>
      <c r="R110">
        <v>323</v>
      </c>
      <c r="S110">
        <v>20.047999999999998</v>
      </c>
      <c r="T110">
        <v>161</v>
      </c>
      <c r="V110">
        <v>5538.5638775174029</v>
      </c>
      <c r="W110">
        <v>1381</v>
      </c>
      <c r="X110">
        <v>5212.4021937812468</v>
      </c>
      <c r="Y110">
        <v>334</v>
      </c>
      <c r="Z110">
        <v>4886.2571446263673</v>
      </c>
      <c r="AA110">
        <v>814</v>
      </c>
      <c r="AC110">
        <v>7815.229693282693</v>
      </c>
      <c r="AD110">
        <v>10084</v>
      </c>
      <c r="AE110">
        <v>7489.1291584159644</v>
      </c>
      <c r="AF110">
        <v>17461</v>
      </c>
      <c r="AG110">
        <v>7163.1110178316485</v>
      </c>
      <c r="AH110">
        <v>93073</v>
      </c>
      <c r="AJ110">
        <v>9440.8252117251886</v>
      </c>
      <c r="AK110">
        <v>323</v>
      </c>
      <c r="AL110">
        <v>9114.8198448936364</v>
      </c>
      <c r="AM110">
        <v>161</v>
      </c>
      <c r="AO110" s="5">
        <v>14.5</v>
      </c>
      <c r="AP110">
        <v>0</v>
      </c>
      <c r="AQ110" s="6">
        <v>700</v>
      </c>
    </row>
    <row r="111" spans="1:43">
      <c r="A111">
        <v>20.23</v>
      </c>
      <c r="B111">
        <v>350</v>
      </c>
      <c r="C111">
        <v>20.23</v>
      </c>
      <c r="D111">
        <v>19</v>
      </c>
      <c r="E111">
        <v>20.23</v>
      </c>
      <c r="F111">
        <v>741</v>
      </c>
      <c r="H111">
        <v>20.23</v>
      </c>
      <c r="I111">
        <v>9735</v>
      </c>
      <c r="J111">
        <v>20.23</v>
      </c>
      <c r="K111">
        <v>17060</v>
      </c>
      <c r="L111">
        <v>20.23</v>
      </c>
      <c r="M111">
        <v>74174</v>
      </c>
      <c r="N111" s="1">
        <v>20.23</v>
      </c>
      <c r="O111" s="1">
        <v>4514</v>
      </c>
      <c r="Q111">
        <v>20.23</v>
      </c>
      <c r="R111">
        <v>278</v>
      </c>
      <c r="S111">
        <v>20.23</v>
      </c>
      <c r="T111">
        <v>140</v>
      </c>
      <c r="V111">
        <v>5557.3584006675674</v>
      </c>
      <c r="W111">
        <v>350</v>
      </c>
      <c r="X111">
        <v>5230.093225515373</v>
      </c>
      <c r="Y111">
        <v>19</v>
      </c>
      <c r="Z111">
        <v>4902.844590760812</v>
      </c>
      <c r="AA111">
        <v>741</v>
      </c>
      <c r="AC111">
        <v>7841.7802719980355</v>
      </c>
      <c r="AD111">
        <v>9735</v>
      </c>
      <c r="AE111">
        <v>7514.5761156881645</v>
      </c>
      <c r="AF111">
        <v>17060</v>
      </c>
      <c r="AG111">
        <v>7187.4538849646169</v>
      </c>
      <c r="AH111">
        <v>74174</v>
      </c>
      <c r="AJ111">
        <v>9472.9196598514573</v>
      </c>
      <c r="AK111">
        <v>278</v>
      </c>
      <c r="AL111">
        <v>9145.8102064339255</v>
      </c>
      <c r="AM111">
        <v>140</v>
      </c>
      <c r="AO111" s="5">
        <v>14.5</v>
      </c>
      <c r="AP111">
        <v>0</v>
      </c>
      <c r="AQ111" s="6">
        <v>591</v>
      </c>
    </row>
    <row r="112" spans="1:43">
      <c r="A112">
        <v>20.411999999999999</v>
      </c>
      <c r="B112">
        <v>659</v>
      </c>
      <c r="C112">
        <v>20.411999999999999</v>
      </c>
      <c r="D112">
        <v>0</v>
      </c>
      <c r="E112">
        <v>20.411999999999999</v>
      </c>
      <c r="F112">
        <v>700</v>
      </c>
      <c r="H112">
        <v>20.411999999999999</v>
      </c>
      <c r="I112">
        <v>8318</v>
      </c>
      <c r="J112">
        <v>20.411999999999999</v>
      </c>
      <c r="K112">
        <v>18043</v>
      </c>
      <c r="L112">
        <v>20.411999999999999</v>
      </c>
      <c r="M112">
        <v>55849</v>
      </c>
      <c r="N112" s="1">
        <v>20.411999999999999</v>
      </c>
      <c r="O112" s="1">
        <v>5174</v>
      </c>
      <c r="Q112">
        <v>20.411999999999999</v>
      </c>
      <c r="R112">
        <v>178</v>
      </c>
      <c r="S112">
        <v>20.411999999999999</v>
      </c>
      <c r="T112">
        <v>228</v>
      </c>
      <c r="V112">
        <v>5576.0465410954448</v>
      </c>
      <c r="W112">
        <v>659</v>
      </c>
      <c r="X112">
        <v>5247.6841020917127</v>
      </c>
      <c r="Y112">
        <v>0</v>
      </c>
      <c r="Z112">
        <v>4919.3381106729012</v>
      </c>
      <c r="AA112">
        <v>700</v>
      </c>
      <c r="AC112">
        <v>7868.180395446735</v>
      </c>
      <c r="AD112">
        <v>8318</v>
      </c>
      <c r="AE112">
        <v>7539.8788478410916</v>
      </c>
      <c r="AF112">
        <v>18043</v>
      </c>
      <c r="AG112">
        <v>7211.6587639798308</v>
      </c>
      <c r="AH112">
        <v>55849</v>
      </c>
      <c r="AJ112">
        <v>9504.8321175981491</v>
      </c>
      <c r="AK112">
        <v>178</v>
      </c>
      <c r="AL112">
        <v>9176.6248147781989</v>
      </c>
      <c r="AM112">
        <v>228</v>
      </c>
      <c r="AO112" s="5">
        <v>14.5</v>
      </c>
      <c r="AP112">
        <v>0</v>
      </c>
      <c r="AQ112" s="6">
        <v>519</v>
      </c>
    </row>
    <row r="113" spans="1:43">
      <c r="A113">
        <v>20.594000000000001</v>
      </c>
      <c r="B113">
        <v>578</v>
      </c>
      <c r="C113">
        <v>20.594000000000001</v>
      </c>
      <c r="D113">
        <v>317</v>
      </c>
      <c r="E113">
        <v>20.594000000000001</v>
      </c>
      <c r="F113">
        <v>591</v>
      </c>
      <c r="H113">
        <v>20.594000000000001</v>
      </c>
      <c r="I113">
        <v>6999</v>
      </c>
      <c r="J113">
        <v>20.594000000000001</v>
      </c>
      <c r="K113">
        <v>19859</v>
      </c>
      <c r="L113">
        <v>20.594000000000001</v>
      </c>
      <c r="M113">
        <v>41899</v>
      </c>
      <c r="N113" s="1">
        <v>20.594000000000001</v>
      </c>
      <c r="O113" s="1">
        <v>7309</v>
      </c>
      <c r="Q113">
        <v>20.594000000000001</v>
      </c>
      <c r="R113">
        <v>169</v>
      </c>
      <c r="S113">
        <v>20.594000000000001</v>
      </c>
      <c r="T113">
        <v>197</v>
      </c>
      <c r="V113">
        <v>5594.6298469081721</v>
      </c>
      <c r="W113">
        <v>578</v>
      </c>
      <c r="X113">
        <v>5265.1762812597071</v>
      </c>
      <c r="Y113">
        <v>317</v>
      </c>
      <c r="Z113">
        <v>4935.7390717224607</v>
      </c>
      <c r="AA113">
        <v>591</v>
      </c>
      <c r="AC113">
        <v>7894.4322555579638</v>
      </c>
      <c r="AD113">
        <v>6999</v>
      </c>
      <c r="AE113">
        <v>7565.0394563826694</v>
      </c>
      <c r="AF113">
        <v>19859</v>
      </c>
      <c r="AG113">
        <v>7235.7276658035753</v>
      </c>
      <c r="AH113">
        <v>41899</v>
      </c>
      <c r="AJ113">
        <v>9536.5652380438769</v>
      </c>
      <c r="AK113">
        <v>169</v>
      </c>
      <c r="AL113">
        <v>9207.2662324181747</v>
      </c>
      <c r="AM113">
        <v>197</v>
      </c>
      <c r="AO113" s="5">
        <v>14.5</v>
      </c>
      <c r="AP113">
        <v>0</v>
      </c>
      <c r="AQ113" s="6">
        <v>484</v>
      </c>
    </row>
    <row r="114" spans="1:43">
      <c r="A114">
        <v>20.777000000000001</v>
      </c>
      <c r="B114">
        <v>604</v>
      </c>
      <c r="C114">
        <v>20.777000000000001</v>
      </c>
      <c r="D114">
        <v>83</v>
      </c>
      <c r="E114">
        <v>20.777000000000001</v>
      </c>
      <c r="F114">
        <v>519</v>
      </c>
      <c r="H114">
        <v>20.777000000000001</v>
      </c>
      <c r="I114">
        <v>5208</v>
      </c>
      <c r="J114">
        <v>20.777000000000001</v>
      </c>
      <c r="K114">
        <v>19879</v>
      </c>
      <c r="L114">
        <v>20.777000000000001</v>
      </c>
      <c r="M114">
        <v>34468</v>
      </c>
      <c r="N114" s="1">
        <v>20.777000000000001</v>
      </c>
      <c r="O114" s="1">
        <v>11996</v>
      </c>
      <c r="Q114">
        <v>20.777000000000001</v>
      </c>
      <c r="R114">
        <v>427</v>
      </c>
      <c r="S114">
        <v>20.777000000000001</v>
      </c>
      <c r="T114">
        <v>328</v>
      </c>
      <c r="V114">
        <v>5613.2110858627366</v>
      </c>
      <c r="W114">
        <v>604</v>
      </c>
      <c r="X114">
        <v>5282.6664971003993</v>
      </c>
      <c r="Y114">
        <v>83</v>
      </c>
      <c r="Z114">
        <v>4952.1381737918009</v>
      </c>
      <c r="AA114">
        <v>519</v>
      </c>
      <c r="AC114">
        <v>7920.6810315228076</v>
      </c>
      <c r="AD114">
        <v>5208</v>
      </c>
      <c r="AE114">
        <v>7590.1970861003265</v>
      </c>
      <c r="AF114">
        <v>19879</v>
      </c>
      <c r="AG114">
        <v>7259.7936982172569</v>
      </c>
      <c r="AH114">
        <v>34468</v>
      </c>
      <c r="AJ114">
        <v>9568.2945155161106</v>
      </c>
      <c r="AK114">
        <v>427</v>
      </c>
      <c r="AL114">
        <v>9237.9039166931198</v>
      </c>
      <c r="AM114">
        <v>328</v>
      </c>
      <c r="AO114" s="5">
        <v>14.5</v>
      </c>
      <c r="AP114">
        <v>0</v>
      </c>
      <c r="AQ114" s="6">
        <v>452</v>
      </c>
    </row>
    <row r="115" spans="1:43">
      <c r="A115">
        <v>20.959</v>
      </c>
      <c r="B115">
        <v>269</v>
      </c>
      <c r="C115">
        <v>20.959</v>
      </c>
      <c r="D115">
        <v>113</v>
      </c>
      <c r="E115">
        <v>20.959</v>
      </c>
      <c r="F115">
        <v>484</v>
      </c>
      <c r="H115">
        <v>20.959</v>
      </c>
      <c r="I115">
        <v>4037</v>
      </c>
      <c r="J115">
        <v>20.959</v>
      </c>
      <c r="K115">
        <v>19978</v>
      </c>
      <c r="L115">
        <v>20.959</v>
      </c>
      <c r="M115">
        <v>29716</v>
      </c>
      <c r="N115" s="1">
        <v>20.959</v>
      </c>
      <c r="O115" s="1">
        <v>19281</v>
      </c>
      <c r="Q115">
        <v>20.959</v>
      </c>
      <c r="R115">
        <v>864</v>
      </c>
      <c r="S115">
        <v>20.959</v>
      </c>
      <c r="T115">
        <v>293</v>
      </c>
      <c r="V115">
        <v>5631.5886681414859</v>
      </c>
      <c r="W115">
        <v>269</v>
      </c>
      <c r="X115">
        <v>5299.9649969278089</v>
      </c>
      <c r="Y115">
        <v>113</v>
      </c>
      <c r="Z115">
        <v>4968.3575022873483</v>
      </c>
      <c r="AA115">
        <v>484</v>
      </c>
      <c r="AC115">
        <v>7946.6419522853903</v>
      </c>
      <c r="AD115">
        <v>4037</v>
      </c>
      <c r="AE115">
        <v>7615.0788043558014</v>
      </c>
      <c r="AF115">
        <v>19978</v>
      </c>
      <c r="AG115">
        <v>7283.5957717788106</v>
      </c>
      <c r="AH115">
        <v>29716</v>
      </c>
      <c r="AJ115">
        <v>9599.6757246697889</v>
      </c>
      <c r="AK115">
        <v>864</v>
      </c>
      <c r="AL115">
        <v>9268.2054854043454</v>
      </c>
      <c r="AM115">
        <v>293</v>
      </c>
      <c r="AO115" s="5">
        <v>14.5</v>
      </c>
      <c r="AP115">
        <v>0</v>
      </c>
      <c r="AQ115" s="6">
        <v>342</v>
      </c>
    </row>
    <row r="116" spans="1:43">
      <c r="A116">
        <v>21.140999999999998</v>
      </c>
      <c r="B116">
        <v>339</v>
      </c>
      <c r="C116">
        <v>21.140999999999998</v>
      </c>
      <c r="D116">
        <v>253</v>
      </c>
      <c r="E116">
        <v>21.140999999999998</v>
      </c>
      <c r="F116">
        <v>452</v>
      </c>
      <c r="H116">
        <v>21.140999999999998</v>
      </c>
      <c r="I116">
        <v>2958</v>
      </c>
      <c r="J116">
        <v>21.140999999999998</v>
      </c>
      <c r="K116">
        <v>19599</v>
      </c>
      <c r="L116">
        <v>21.140999999999998</v>
      </c>
      <c r="M116">
        <v>26682</v>
      </c>
      <c r="N116" s="1">
        <v>21.140999999999998</v>
      </c>
      <c r="O116" s="1">
        <v>25399</v>
      </c>
      <c r="Q116">
        <v>21.140999999999998</v>
      </c>
      <c r="R116">
        <v>1610</v>
      </c>
      <c r="S116">
        <v>21.140999999999998</v>
      </c>
      <c r="T116">
        <v>540</v>
      </c>
      <c r="V116">
        <v>5649.8658562127493</v>
      </c>
      <c r="W116">
        <v>339</v>
      </c>
      <c r="X116">
        <v>5317.168980547619</v>
      </c>
      <c r="Y116">
        <v>253</v>
      </c>
      <c r="Z116">
        <v>4984.4881938241761</v>
      </c>
      <c r="AA116">
        <v>452</v>
      </c>
      <c r="AC116">
        <v>7972.4608964523522</v>
      </c>
      <c r="AD116">
        <v>2958</v>
      </c>
      <c r="AE116">
        <v>7639.8244263559245</v>
      </c>
      <c r="AF116">
        <v>19599</v>
      </c>
      <c r="AG116">
        <v>7307.2676356670872</v>
      </c>
      <c r="AH116">
        <v>26682</v>
      </c>
      <c r="AJ116">
        <v>9630.8852056716678</v>
      </c>
      <c r="AK116">
        <v>1610</v>
      </c>
      <c r="AL116">
        <v>9298.3412127078445</v>
      </c>
      <c r="AM116">
        <v>540</v>
      </c>
      <c r="AO116" s="5">
        <v>14.5</v>
      </c>
      <c r="AP116">
        <v>0</v>
      </c>
      <c r="AQ116" s="6">
        <v>276</v>
      </c>
    </row>
    <row r="117" spans="1:43">
      <c r="A117">
        <v>21.323</v>
      </c>
      <c r="B117">
        <v>337</v>
      </c>
      <c r="C117">
        <v>21.323</v>
      </c>
      <c r="D117">
        <v>247</v>
      </c>
      <c r="E117">
        <v>21.323</v>
      </c>
      <c r="F117">
        <v>342</v>
      </c>
      <c r="H117">
        <v>21.323</v>
      </c>
      <c r="I117">
        <v>2186</v>
      </c>
      <c r="J117">
        <v>21.323</v>
      </c>
      <c r="K117">
        <v>18904</v>
      </c>
      <c r="L117">
        <v>21.323</v>
      </c>
      <c r="M117">
        <v>23258</v>
      </c>
      <c r="N117" s="1">
        <v>21.323</v>
      </c>
      <c r="O117" s="1">
        <v>30507</v>
      </c>
      <c r="Q117">
        <v>21.323</v>
      </c>
      <c r="R117">
        <v>2219</v>
      </c>
      <c r="S117">
        <v>21.323</v>
      </c>
      <c r="T117">
        <v>582</v>
      </c>
      <c r="V117">
        <v>5668.0440605154363</v>
      </c>
      <c r="W117">
        <v>337</v>
      </c>
      <c r="X117">
        <v>5334.2797760538151</v>
      </c>
      <c r="Y117">
        <v>247</v>
      </c>
      <c r="Z117">
        <v>5000.5314941232537</v>
      </c>
      <c r="AA117">
        <v>342</v>
      </c>
      <c r="AC117">
        <v>7998.1398608241325</v>
      </c>
      <c r="AD117">
        <v>2186</v>
      </c>
      <c r="AE117">
        <v>7664.4358665004356</v>
      </c>
      <c r="AF117">
        <v>18904</v>
      </c>
      <c r="AG117">
        <v>7330.811121740091</v>
      </c>
      <c r="AH117">
        <v>23258</v>
      </c>
      <c r="AJ117">
        <v>9661.9253752742861</v>
      </c>
      <c r="AK117">
        <v>2219</v>
      </c>
      <c r="AL117">
        <v>9328.3134328098204</v>
      </c>
      <c r="AM117">
        <v>582</v>
      </c>
      <c r="AO117" s="5">
        <v>14.5</v>
      </c>
      <c r="AP117">
        <v>0</v>
      </c>
      <c r="AQ117" s="6">
        <v>169</v>
      </c>
    </row>
    <row r="118" spans="1:43">
      <c r="A118">
        <v>21.506</v>
      </c>
      <c r="B118">
        <v>306</v>
      </c>
      <c r="C118">
        <v>21.506</v>
      </c>
      <c r="D118">
        <v>198</v>
      </c>
      <c r="E118">
        <v>21.506</v>
      </c>
      <c r="F118">
        <v>276</v>
      </c>
      <c r="H118">
        <v>21.506</v>
      </c>
      <c r="I118">
        <v>1849</v>
      </c>
      <c r="J118">
        <v>21.506</v>
      </c>
      <c r="K118">
        <v>16993</v>
      </c>
      <c r="L118">
        <v>21.506</v>
      </c>
      <c r="M118">
        <v>20350</v>
      </c>
      <c r="N118" s="1">
        <v>21.506</v>
      </c>
      <c r="O118" s="1">
        <v>30882</v>
      </c>
      <c r="Q118">
        <v>21.506</v>
      </c>
      <c r="R118">
        <v>3213</v>
      </c>
      <c r="S118">
        <v>21.506</v>
      </c>
      <c r="T118">
        <v>611</v>
      </c>
      <c r="V118">
        <v>5686.2237366060172</v>
      </c>
      <c r="W118">
        <v>306</v>
      </c>
      <c r="X118">
        <v>5351.3919406640553</v>
      </c>
      <c r="Y118">
        <v>198</v>
      </c>
      <c r="Z118">
        <v>5016.5760615712215</v>
      </c>
      <c r="AA118">
        <v>276</v>
      </c>
      <c r="AC118">
        <v>8023.8207543259205</v>
      </c>
      <c r="AD118">
        <v>1849</v>
      </c>
      <c r="AE118">
        <v>7689.0491347057714</v>
      </c>
      <c r="AF118">
        <v>16993</v>
      </c>
      <c r="AG118">
        <v>7354.3563384560584</v>
      </c>
      <c r="AH118">
        <v>20350</v>
      </c>
      <c r="AJ118">
        <v>9692.967771985961</v>
      </c>
      <c r="AK118">
        <v>3213</v>
      </c>
      <c r="AL118">
        <v>9358.2877827823158</v>
      </c>
      <c r="AM118">
        <v>611</v>
      </c>
      <c r="AO118" s="5">
        <v>14.5</v>
      </c>
      <c r="AP118">
        <v>0</v>
      </c>
      <c r="AQ118" s="6">
        <v>134</v>
      </c>
    </row>
    <row r="119" spans="1:43">
      <c r="A119">
        <v>21.687999999999999</v>
      </c>
      <c r="B119">
        <v>156</v>
      </c>
      <c r="C119">
        <v>21.687999999999999</v>
      </c>
      <c r="D119">
        <v>85</v>
      </c>
      <c r="E119">
        <v>21.687999999999999</v>
      </c>
      <c r="F119">
        <v>169</v>
      </c>
      <c r="H119">
        <v>21.687999999999999</v>
      </c>
      <c r="I119">
        <v>1281</v>
      </c>
      <c r="J119">
        <v>21.687999999999999</v>
      </c>
      <c r="K119">
        <v>14235</v>
      </c>
      <c r="L119">
        <v>21.687999999999999</v>
      </c>
      <c r="M119">
        <v>19355</v>
      </c>
      <c r="N119" s="1">
        <v>21.687999999999999</v>
      </c>
      <c r="O119" s="1">
        <v>28075</v>
      </c>
      <c r="Q119">
        <v>21.687999999999999</v>
      </c>
      <c r="R119">
        <v>3461</v>
      </c>
      <c r="S119">
        <v>21.687999999999999</v>
      </c>
      <c r="T119">
        <v>553</v>
      </c>
      <c r="V119">
        <v>5704.2075535743043</v>
      </c>
      <c r="W119">
        <v>156</v>
      </c>
      <c r="X119">
        <v>5368.3197311958365</v>
      </c>
      <c r="Y119">
        <v>85</v>
      </c>
      <c r="Z119">
        <v>5032.4477416231621</v>
      </c>
      <c r="AA119">
        <v>169</v>
      </c>
      <c r="AC119">
        <v>8049.224828364032</v>
      </c>
      <c r="AD119">
        <v>1281</v>
      </c>
      <c r="AE119">
        <v>7713.3970712972505</v>
      </c>
      <c r="AF119">
        <v>14235</v>
      </c>
      <c r="AG119">
        <v>7377.6477195840826</v>
      </c>
      <c r="AH119">
        <v>19355</v>
      </c>
      <c r="AJ119">
        <v>9723.6754546333668</v>
      </c>
      <c r="AK119">
        <v>3461</v>
      </c>
      <c r="AL119">
        <v>9387.9389148395367</v>
      </c>
      <c r="AM119">
        <v>553</v>
      </c>
      <c r="AO119" s="5">
        <v>14.5</v>
      </c>
      <c r="AP119">
        <v>0</v>
      </c>
      <c r="AQ119" s="6">
        <v>52</v>
      </c>
    </row>
    <row r="120" spans="1:43">
      <c r="A120">
        <v>21.87</v>
      </c>
      <c r="B120">
        <v>278</v>
      </c>
      <c r="C120">
        <v>21.87</v>
      </c>
      <c r="D120">
        <v>167</v>
      </c>
      <c r="E120">
        <v>21.87</v>
      </c>
      <c r="F120">
        <v>134</v>
      </c>
      <c r="H120">
        <v>21.87</v>
      </c>
      <c r="I120">
        <v>970</v>
      </c>
      <c r="J120">
        <v>21.87</v>
      </c>
      <c r="K120">
        <v>11887</v>
      </c>
      <c r="L120">
        <v>21.87</v>
      </c>
      <c r="M120">
        <v>19132</v>
      </c>
      <c r="N120" s="1">
        <v>21.87</v>
      </c>
      <c r="O120" s="1">
        <v>22446</v>
      </c>
      <c r="Q120">
        <v>21.87</v>
      </c>
      <c r="R120">
        <v>3548</v>
      </c>
      <c r="S120">
        <v>21.87</v>
      </c>
      <c r="T120">
        <v>1052</v>
      </c>
      <c r="V120">
        <v>5722.0964388102175</v>
      </c>
      <c r="W120">
        <v>278</v>
      </c>
      <c r="X120">
        <v>5385.1581490519866</v>
      </c>
      <c r="Y120">
        <v>167</v>
      </c>
      <c r="Z120">
        <v>5048.2356091977481</v>
      </c>
      <c r="AA120">
        <v>134</v>
      </c>
      <c r="AC120">
        <v>8074.4946589156752</v>
      </c>
      <c r="AD120">
        <v>970</v>
      </c>
      <c r="AE120">
        <v>7737.6163255862475</v>
      </c>
      <c r="AF120">
        <v>11887</v>
      </c>
      <c r="AG120">
        <v>7400.8159852961007</v>
      </c>
      <c r="AH120">
        <v>19132</v>
      </c>
      <c r="AJ120">
        <v>9754.2207684119148</v>
      </c>
      <c r="AK120">
        <v>3548</v>
      </c>
      <c r="AL120">
        <v>9417.4332450588317</v>
      </c>
      <c r="AM120">
        <v>1052</v>
      </c>
      <c r="AO120" s="5">
        <v>14.5</v>
      </c>
      <c r="AP120">
        <v>0</v>
      </c>
      <c r="AQ120" s="6">
        <v>52</v>
      </c>
    </row>
    <row r="121" spans="1:43">
      <c r="A121">
        <v>22.052</v>
      </c>
      <c r="B121">
        <v>704</v>
      </c>
      <c r="C121">
        <v>22.052</v>
      </c>
      <c r="D121">
        <v>158</v>
      </c>
      <c r="E121">
        <v>22.052</v>
      </c>
      <c r="F121">
        <v>52</v>
      </c>
      <c r="H121">
        <v>22.052</v>
      </c>
      <c r="I121">
        <v>657</v>
      </c>
      <c r="J121">
        <v>22.052</v>
      </c>
      <c r="K121">
        <v>9476</v>
      </c>
      <c r="L121">
        <v>22.052</v>
      </c>
      <c r="M121">
        <v>18437</v>
      </c>
      <c r="N121" s="1">
        <v>22.052</v>
      </c>
      <c r="O121" s="1">
        <v>17528</v>
      </c>
      <c r="Q121">
        <v>22.052</v>
      </c>
      <c r="R121">
        <v>2912</v>
      </c>
      <c r="S121">
        <v>22.052</v>
      </c>
      <c r="T121">
        <v>1930</v>
      </c>
      <c r="V121">
        <v>5739.8916814310514</v>
      </c>
      <c r="W121">
        <v>704</v>
      </c>
      <c r="X121">
        <v>5401.9084080687899</v>
      </c>
      <c r="Y121">
        <v>158</v>
      </c>
      <c r="Z121">
        <v>5063.940802825432</v>
      </c>
      <c r="AA121">
        <v>52</v>
      </c>
      <c r="AC121">
        <v>8099.6320708458315</v>
      </c>
      <c r="AD121">
        <v>657</v>
      </c>
      <c r="AE121">
        <v>7761.708647107569</v>
      </c>
      <c r="AF121">
        <v>9476</v>
      </c>
      <c r="AG121">
        <v>7423.862809672195</v>
      </c>
      <c r="AH121">
        <v>18437</v>
      </c>
      <c r="AJ121">
        <v>9784.6059218547871</v>
      </c>
      <c r="AK121">
        <v>2912</v>
      </c>
      <c r="AL121">
        <v>9446.772906514625</v>
      </c>
      <c r="AM121">
        <v>1930</v>
      </c>
      <c r="AO121" s="5">
        <v>14.5</v>
      </c>
      <c r="AP121">
        <v>0</v>
      </c>
      <c r="AQ121" s="6">
        <v>129</v>
      </c>
    </row>
    <row r="122" spans="1:43">
      <c r="A122">
        <v>22.234999999999999</v>
      </c>
      <c r="B122">
        <v>268</v>
      </c>
      <c r="C122">
        <v>22.234999999999999</v>
      </c>
      <c r="D122">
        <v>27</v>
      </c>
      <c r="E122">
        <v>22.234999999999999</v>
      </c>
      <c r="F122">
        <v>52</v>
      </c>
      <c r="H122">
        <v>22.234999999999999</v>
      </c>
      <c r="I122">
        <v>574</v>
      </c>
      <c r="J122">
        <v>22.234999999999999</v>
      </c>
      <c r="K122">
        <v>7470</v>
      </c>
      <c r="L122">
        <v>22.234999999999999</v>
      </c>
      <c r="M122">
        <v>16877</v>
      </c>
      <c r="N122" s="1">
        <v>22.234999999999999</v>
      </c>
      <c r="O122" s="1">
        <v>14199</v>
      </c>
      <c r="Q122">
        <v>22.234999999999999</v>
      </c>
      <c r="R122">
        <v>2297</v>
      </c>
      <c r="S122">
        <v>22.234999999999999</v>
      </c>
      <c r="T122">
        <v>2623</v>
      </c>
      <c r="V122">
        <v>5757.691558093491</v>
      </c>
      <c r="W122">
        <v>268</v>
      </c>
      <c r="X122">
        <v>5418.6630141229443</v>
      </c>
      <c r="Y122">
        <v>27</v>
      </c>
      <c r="Z122">
        <v>5079.6500571384468</v>
      </c>
      <c r="AA122">
        <v>52</v>
      </c>
      <c r="AC122">
        <v>8124.7758915696095</v>
      </c>
      <c r="AD122">
        <v>574</v>
      </c>
      <c r="AE122">
        <v>7785.8070918785206</v>
      </c>
      <c r="AF122">
        <v>7470</v>
      </c>
      <c r="AG122">
        <v>7446.9154750210555</v>
      </c>
      <c r="AH122">
        <v>16877</v>
      </c>
      <c r="AJ122">
        <v>9814.998726131309</v>
      </c>
      <c r="AK122">
        <v>2297</v>
      </c>
      <c r="AL122">
        <v>9476.1199366931796</v>
      </c>
      <c r="AM122">
        <v>2623</v>
      </c>
      <c r="AO122" s="5">
        <v>14.5</v>
      </c>
      <c r="AP122">
        <v>0</v>
      </c>
      <c r="AQ122" s="6">
        <v>166</v>
      </c>
    </row>
    <row r="123" spans="1:43">
      <c r="A123">
        <v>22.417000000000002</v>
      </c>
      <c r="B123">
        <v>388</v>
      </c>
      <c r="C123">
        <v>22.417000000000002</v>
      </c>
      <c r="D123">
        <v>214</v>
      </c>
      <c r="E123">
        <v>22.417000000000002</v>
      </c>
      <c r="F123">
        <v>129</v>
      </c>
      <c r="H123">
        <v>22.417000000000002</v>
      </c>
      <c r="I123">
        <v>474</v>
      </c>
      <c r="J123">
        <v>22.417000000000002</v>
      </c>
      <c r="K123">
        <v>5608</v>
      </c>
      <c r="L123">
        <v>22.417000000000002</v>
      </c>
      <c r="M123">
        <v>15258</v>
      </c>
      <c r="N123" s="1">
        <v>22.417000000000002</v>
      </c>
      <c r="O123" s="1">
        <v>11416</v>
      </c>
      <c r="Q123">
        <v>22.417000000000002</v>
      </c>
      <c r="R123">
        <v>2263</v>
      </c>
      <c r="S123">
        <v>22.417000000000002</v>
      </c>
      <c r="T123">
        <v>3055</v>
      </c>
      <c r="V123">
        <v>5775.3027741024307</v>
      </c>
      <c r="W123">
        <v>388</v>
      </c>
      <c r="X123">
        <v>5435.2400238509999</v>
      </c>
      <c r="Y123">
        <v>214</v>
      </c>
      <c r="Z123">
        <v>5095.1927809682174</v>
      </c>
      <c r="AA123">
        <v>129</v>
      </c>
      <c r="AC123">
        <v>8149.6530797445466</v>
      </c>
      <c r="AD123">
        <v>474</v>
      </c>
      <c r="AE123">
        <v>7809.6499709931586</v>
      </c>
      <c r="AF123">
        <v>5608</v>
      </c>
      <c r="AG123">
        <v>7469.7236491650001</v>
      </c>
      <c r="AH123">
        <v>15258</v>
      </c>
      <c r="AJ123">
        <v>9845.0691427790007</v>
      </c>
      <c r="AK123">
        <v>2263</v>
      </c>
      <c r="AL123">
        <v>9505.1556537982906</v>
      </c>
      <c r="AM123">
        <v>3055</v>
      </c>
      <c r="AO123" s="5">
        <v>14.5</v>
      </c>
      <c r="AP123">
        <v>0</v>
      </c>
      <c r="AQ123" s="6">
        <v>201</v>
      </c>
    </row>
    <row r="124" spans="1:43">
      <c r="A124">
        <v>22.599</v>
      </c>
      <c r="B124">
        <v>390</v>
      </c>
      <c r="C124">
        <v>22.599</v>
      </c>
      <c r="D124">
        <v>0</v>
      </c>
      <c r="E124">
        <v>22.599</v>
      </c>
      <c r="F124">
        <v>166</v>
      </c>
      <c r="H124">
        <v>22.599</v>
      </c>
      <c r="I124">
        <v>434</v>
      </c>
      <c r="J124">
        <v>22.599</v>
      </c>
      <c r="K124">
        <v>4094</v>
      </c>
      <c r="L124">
        <v>22.599</v>
      </c>
      <c r="M124">
        <v>13644</v>
      </c>
      <c r="N124" s="1">
        <v>22.599</v>
      </c>
      <c r="O124" s="1">
        <v>8716</v>
      </c>
      <c r="Q124">
        <v>22.599</v>
      </c>
      <c r="R124">
        <v>2038</v>
      </c>
      <c r="S124">
        <v>22.599</v>
      </c>
      <c r="T124">
        <v>3961</v>
      </c>
      <c r="V124">
        <v>5792.8240565434489</v>
      </c>
      <c r="W124">
        <v>390</v>
      </c>
      <c r="X124">
        <v>5451.7323671624972</v>
      </c>
      <c r="Y124">
        <v>0</v>
      </c>
      <c r="Z124">
        <v>5110.656106579233</v>
      </c>
      <c r="AA124">
        <v>166</v>
      </c>
      <c r="AC124">
        <v>8174.4030995585654</v>
      </c>
      <c r="AD124">
        <v>434</v>
      </c>
      <c r="AE124">
        <v>7833.3709508373586</v>
      </c>
      <c r="AF124">
        <v>4094</v>
      </c>
      <c r="AG124">
        <v>7492.415198354438</v>
      </c>
      <c r="AH124">
        <v>13644</v>
      </c>
      <c r="AJ124">
        <v>9874.9857530236768</v>
      </c>
      <c r="AK124">
        <v>2038</v>
      </c>
      <c r="AL124">
        <v>9534.0428389453609</v>
      </c>
      <c r="AM124">
        <v>3961</v>
      </c>
      <c r="AO124" s="5">
        <v>14.5</v>
      </c>
      <c r="AP124">
        <v>0</v>
      </c>
      <c r="AQ124" s="6">
        <v>102</v>
      </c>
    </row>
    <row r="125" spans="1:43">
      <c r="A125">
        <v>22.780999999999999</v>
      </c>
      <c r="B125">
        <v>172</v>
      </c>
      <c r="C125">
        <v>22.780999999999999</v>
      </c>
      <c r="D125">
        <v>25</v>
      </c>
      <c r="E125">
        <v>22.780999999999999</v>
      </c>
      <c r="F125">
        <v>201</v>
      </c>
      <c r="H125">
        <v>22.780999999999999</v>
      </c>
      <c r="I125">
        <v>257</v>
      </c>
      <c r="J125">
        <v>22.780999999999999</v>
      </c>
      <c r="K125">
        <v>2777</v>
      </c>
      <c r="L125">
        <v>22.780999999999999</v>
      </c>
      <c r="M125">
        <v>12223</v>
      </c>
      <c r="N125" s="1">
        <v>22.780999999999999</v>
      </c>
      <c r="O125" s="1">
        <v>6801</v>
      </c>
      <c r="Q125">
        <v>22.780999999999999</v>
      </c>
      <c r="R125">
        <v>2192</v>
      </c>
      <c r="S125">
        <v>22.780999999999999</v>
      </c>
      <c r="T125">
        <v>4643</v>
      </c>
      <c r="V125">
        <v>5810.2565871615179</v>
      </c>
      <c r="W125">
        <v>172</v>
      </c>
      <c r="X125">
        <v>5468.1411567752557</v>
      </c>
      <c r="Y125">
        <v>25</v>
      </c>
      <c r="Z125">
        <v>5126.0410776401259</v>
      </c>
      <c r="AA125">
        <v>201</v>
      </c>
      <c r="AC125">
        <v>8199.027623729653</v>
      </c>
      <c r="AD125">
        <v>257</v>
      </c>
      <c r="AE125">
        <v>7856.9716350584431</v>
      </c>
      <c r="AF125">
        <v>2777</v>
      </c>
      <c r="AG125">
        <v>7514.9916570555815</v>
      </c>
      <c r="AH125">
        <v>12223</v>
      </c>
      <c r="AJ125">
        <v>9904.7505811574338</v>
      </c>
      <c r="AK125">
        <v>2192</v>
      </c>
      <c r="AL125">
        <v>9562.7834472418308</v>
      </c>
      <c r="AM125">
        <v>4643</v>
      </c>
      <c r="AO125" s="5">
        <v>14.5</v>
      </c>
      <c r="AP125">
        <v>0</v>
      </c>
      <c r="AQ125" s="6">
        <v>65</v>
      </c>
    </row>
    <row r="126" spans="1:43">
      <c r="A126">
        <v>22.963000000000001</v>
      </c>
      <c r="B126">
        <v>207</v>
      </c>
      <c r="C126">
        <v>22.963000000000001</v>
      </c>
      <c r="D126">
        <v>76</v>
      </c>
      <c r="E126">
        <v>22.963000000000001</v>
      </c>
      <c r="F126">
        <v>102</v>
      </c>
      <c r="H126">
        <v>22.963000000000001</v>
      </c>
      <c r="I126">
        <v>291</v>
      </c>
      <c r="J126">
        <v>22.963000000000001</v>
      </c>
      <c r="K126">
        <v>1547</v>
      </c>
      <c r="L126">
        <v>22.963000000000001</v>
      </c>
      <c r="M126">
        <v>10606</v>
      </c>
      <c r="N126" s="1">
        <v>22.963000000000001</v>
      </c>
      <c r="O126" s="1">
        <v>5459</v>
      </c>
      <c r="Q126">
        <v>22.963000000000001</v>
      </c>
      <c r="R126">
        <v>1835</v>
      </c>
      <c r="S126">
        <v>22.963000000000001</v>
      </c>
      <c r="T126">
        <v>5592</v>
      </c>
      <c r="V126">
        <v>5827.6015228315428</v>
      </c>
      <c r="W126">
        <v>207</v>
      </c>
      <c r="X126">
        <v>5484.4674819858637</v>
      </c>
      <c r="Y126">
        <v>76</v>
      </c>
      <c r="Z126">
        <v>5141.3487158477819</v>
      </c>
      <c r="AA126">
        <v>102</v>
      </c>
      <c r="AC126">
        <v>8223.5282897375528</v>
      </c>
      <c r="AD126">
        <v>291</v>
      </c>
      <c r="AE126">
        <v>7880.45359351563</v>
      </c>
      <c r="AF126">
        <v>1547</v>
      </c>
      <c r="AG126">
        <v>7537.4545273998583</v>
      </c>
      <c r="AH126">
        <v>10606</v>
      </c>
      <c r="AJ126">
        <v>9934.3656088028583</v>
      </c>
      <c r="AK126">
        <v>1835</v>
      </c>
      <c r="AL126">
        <v>9591.3793925790487</v>
      </c>
      <c r="AM126">
        <v>5592</v>
      </c>
      <c r="AO126" s="5">
        <v>14.5</v>
      </c>
      <c r="AP126">
        <v>0</v>
      </c>
      <c r="AQ126" s="6">
        <v>46</v>
      </c>
    </row>
    <row r="127" spans="1:43">
      <c r="A127">
        <v>23.146000000000001</v>
      </c>
      <c r="B127">
        <v>116</v>
      </c>
      <c r="C127">
        <v>23.146000000000001</v>
      </c>
      <c r="D127">
        <v>177</v>
      </c>
      <c r="E127">
        <v>23.146000000000001</v>
      </c>
      <c r="F127">
        <v>65</v>
      </c>
      <c r="H127">
        <v>23.146000000000001</v>
      </c>
      <c r="I127">
        <v>235</v>
      </c>
      <c r="J127">
        <v>23.146000000000001</v>
      </c>
      <c r="K127">
        <v>1155</v>
      </c>
      <c r="L127">
        <v>23.146000000000001</v>
      </c>
      <c r="M127">
        <v>9705</v>
      </c>
      <c r="N127" s="1">
        <v>23.146000000000001</v>
      </c>
      <c r="O127" s="1">
        <v>5220</v>
      </c>
      <c r="Q127">
        <v>23.146000000000001</v>
      </c>
      <c r="R127">
        <v>1857</v>
      </c>
      <c r="S127">
        <v>23.146000000000001</v>
      </c>
      <c r="T127">
        <v>5307</v>
      </c>
      <c r="V127">
        <v>5844.9545862726454</v>
      </c>
      <c r="W127">
        <v>116</v>
      </c>
      <c r="X127">
        <v>5500.8014442770664</v>
      </c>
      <c r="Y127">
        <v>177</v>
      </c>
      <c r="Z127">
        <v>5156.6635010152931</v>
      </c>
      <c r="AA127">
        <v>65</v>
      </c>
      <c r="AC127">
        <v>8248.0403133579784</v>
      </c>
      <c r="AD127">
        <v>235</v>
      </c>
      <c r="AE127">
        <v>7903.9464201886958</v>
      </c>
      <c r="AF127">
        <v>1155</v>
      </c>
      <c r="AG127">
        <v>7559.9277794162335</v>
      </c>
      <c r="AH127">
        <v>9705</v>
      </c>
      <c r="AJ127">
        <v>9963.994278742859</v>
      </c>
      <c r="AK127">
        <v>1857</v>
      </c>
      <c r="AL127">
        <v>9619.9884938186478</v>
      </c>
      <c r="AM127">
        <v>5307</v>
      </c>
      <c r="AO127" s="5">
        <v>14.5</v>
      </c>
      <c r="AP127">
        <v>0</v>
      </c>
      <c r="AQ127" s="6">
        <v>31</v>
      </c>
    </row>
    <row r="128" spans="1:43">
      <c r="A128">
        <v>23.327999999999999</v>
      </c>
      <c r="B128">
        <v>316</v>
      </c>
      <c r="C128">
        <v>23.327999999999999</v>
      </c>
      <c r="D128">
        <v>304</v>
      </c>
      <c r="E128">
        <v>23.327999999999999</v>
      </c>
      <c r="F128">
        <v>46</v>
      </c>
      <c r="H128">
        <v>23.327999999999999</v>
      </c>
      <c r="I128">
        <v>288</v>
      </c>
      <c r="J128">
        <v>23.327999999999999</v>
      </c>
      <c r="K128">
        <v>999</v>
      </c>
      <c r="L128">
        <v>23.327999999999999</v>
      </c>
      <c r="M128">
        <v>7636</v>
      </c>
      <c r="N128" s="1">
        <v>23.327999999999999</v>
      </c>
      <c r="O128" s="1">
        <v>4893</v>
      </c>
      <c r="Q128">
        <v>23.327999999999999</v>
      </c>
      <c r="R128">
        <v>1476</v>
      </c>
      <c r="S128">
        <v>23.327999999999999</v>
      </c>
      <c r="T128">
        <v>4830</v>
      </c>
      <c r="V128">
        <v>5862.1272407986435</v>
      </c>
      <c r="W128">
        <v>316</v>
      </c>
      <c r="X128">
        <v>5516.965579582753</v>
      </c>
      <c r="Y128">
        <v>304</v>
      </c>
      <c r="Z128">
        <v>5171.8190425066459</v>
      </c>
      <c r="AA128">
        <v>46</v>
      </c>
      <c r="AC128">
        <v>8272.2973807455201</v>
      </c>
      <c r="AD128">
        <v>288</v>
      </c>
      <c r="AE128">
        <v>7927.194874859294</v>
      </c>
      <c r="AF128">
        <v>999</v>
      </c>
      <c r="AG128">
        <v>7582.1672505397319</v>
      </c>
      <c r="AH128">
        <v>7636</v>
      </c>
      <c r="AJ128">
        <v>9993.314688911234</v>
      </c>
      <c r="AK128">
        <v>1476</v>
      </c>
      <c r="AL128">
        <v>9648.2999264794544</v>
      </c>
      <c r="AM128">
        <v>4830</v>
      </c>
      <c r="AO128" s="5">
        <v>14.5</v>
      </c>
      <c r="AP128">
        <v>0</v>
      </c>
      <c r="AQ128" s="6">
        <v>98</v>
      </c>
    </row>
    <row r="129" spans="1:43">
      <c r="A129">
        <v>23.51</v>
      </c>
      <c r="B129">
        <v>496</v>
      </c>
      <c r="C129">
        <v>23.51</v>
      </c>
      <c r="D129">
        <v>0</v>
      </c>
      <c r="E129">
        <v>23.51</v>
      </c>
      <c r="F129">
        <v>31</v>
      </c>
      <c r="H129">
        <v>23.51</v>
      </c>
      <c r="I129">
        <v>224</v>
      </c>
      <c r="J129">
        <v>23.51</v>
      </c>
      <c r="K129">
        <v>1096</v>
      </c>
      <c r="L129">
        <v>23.51</v>
      </c>
      <c r="M129">
        <v>5917</v>
      </c>
      <c r="N129" s="1">
        <v>23.51</v>
      </c>
      <c r="O129" s="1">
        <v>4698</v>
      </c>
      <c r="Q129">
        <v>23.51</v>
      </c>
      <c r="R129">
        <v>1409</v>
      </c>
      <c r="S129">
        <v>23.51</v>
      </c>
      <c r="T129">
        <v>3896</v>
      </c>
      <c r="V129">
        <v>5879.2156347278096</v>
      </c>
      <c r="W129">
        <v>496</v>
      </c>
      <c r="X129">
        <v>5533.0503900414396</v>
      </c>
      <c r="Y129">
        <v>0</v>
      </c>
      <c r="Z129">
        <v>5186.9001958431518</v>
      </c>
      <c r="AA129">
        <v>31</v>
      </c>
      <c r="AC129">
        <v>8296.43530932469</v>
      </c>
      <c r="AD129">
        <v>224</v>
      </c>
      <c r="AE129">
        <v>7950.3291282051168</v>
      </c>
      <c r="AF129">
        <v>1096</v>
      </c>
      <c r="AG129">
        <v>7604.2974625255365</v>
      </c>
      <c r="AH129">
        <v>5917</v>
      </c>
      <c r="AJ129">
        <v>10022.491009656065</v>
      </c>
      <c r="AK129">
        <v>1409</v>
      </c>
      <c r="AL129">
        <v>9676.4722120161296</v>
      </c>
      <c r="AM129">
        <v>3896</v>
      </c>
      <c r="AO129" s="5">
        <v>14.5</v>
      </c>
      <c r="AP129">
        <v>0</v>
      </c>
      <c r="AQ129" s="6">
        <v>124</v>
      </c>
    </row>
    <row r="130" spans="1:43">
      <c r="A130">
        <v>23.692</v>
      </c>
      <c r="B130">
        <v>324</v>
      </c>
      <c r="C130">
        <v>23.692</v>
      </c>
      <c r="D130">
        <v>34</v>
      </c>
      <c r="E130">
        <v>23.692</v>
      </c>
      <c r="F130">
        <v>98</v>
      </c>
      <c r="H130">
        <v>23.692</v>
      </c>
      <c r="I130">
        <v>170</v>
      </c>
      <c r="J130">
        <v>23.692</v>
      </c>
      <c r="K130">
        <v>931</v>
      </c>
      <c r="L130">
        <v>23.692</v>
      </c>
      <c r="M130">
        <v>4521</v>
      </c>
      <c r="N130" s="1">
        <v>23.692</v>
      </c>
      <c r="O130" s="1">
        <v>3788</v>
      </c>
      <c r="Q130">
        <v>23.692</v>
      </c>
      <c r="R130">
        <v>1027</v>
      </c>
      <c r="S130">
        <v>23.692</v>
      </c>
      <c r="T130">
        <v>3307</v>
      </c>
      <c r="V130">
        <v>5896.2208322476645</v>
      </c>
      <c r="W130">
        <v>324</v>
      </c>
      <c r="X130">
        <v>5549.0568776630053</v>
      </c>
      <c r="Y130">
        <v>34</v>
      </c>
      <c r="Z130">
        <v>5201.907900837974</v>
      </c>
      <c r="AA130">
        <v>98</v>
      </c>
      <c r="AC130">
        <v>8320.4556052565822</v>
      </c>
      <c r="AD130">
        <v>170</v>
      </c>
      <c r="AE130">
        <v>7973.3506241720925</v>
      </c>
      <c r="AF130">
        <v>931</v>
      </c>
      <c r="AG130">
        <v>7626.3197970088277</v>
      </c>
      <c r="AH130">
        <v>4521</v>
      </c>
      <c r="AJ130">
        <v>10051.525063594569</v>
      </c>
      <c r="AK130">
        <v>1027</v>
      </c>
      <c r="AL130">
        <v>9704.5071107320946</v>
      </c>
      <c r="AM130">
        <v>3307</v>
      </c>
      <c r="AO130" s="5">
        <v>14.5</v>
      </c>
      <c r="AP130">
        <v>0</v>
      </c>
      <c r="AQ130" s="6">
        <v>113</v>
      </c>
    </row>
    <row r="131" spans="1:43">
      <c r="A131">
        <v>23.875</v>
      </c>
      <c r="B131">
        <v>360</v>
      </c>
      <c r="C131">
        <v>23.875</v>
      </c>
      <c r="D131">
        <v>25</v>
      </c>
      <c r="E131">
        <v>23.875</v>
      </c>
      <c r="F131">
        <v>124</v>
      </c>
      <c r="H131">
        <v>23.875</v>
      </c>
      <c r="I131">
        <v>151</v>
      </c>
      <c r="J131">
        <v>23.875</v>
      </c>
      <c r="K131">
        <v>819</v>
      </c>
      <c r="L131">
        <v>23.875</v>
      </c>
      <c r="M131">
        <v>3863</v>
      </c>
      <c r="N131" s="1">
        <v>23.875</v>
      </c>
      <c r="O131" s="1">
        <v>3465</v>
      </c>
      <c r="Q131">
        <v>23.875</v>
      </c>
      <c r="R131">
        <v>1107</v>
      </c>
      <c r="S131">
        <v>23.875</v>
      </c>
      <c r="T131">
        <v>3199</v>
      </c>
      <c r="V131">
        <v>5913.2366347289735</v>
      </c>
      <c r="W131">
        <v>360</v>
      </c>
      <c r="X131">
        <v>5565.0733351049794</v>
      </c>
      <c r="Y131">
        <v>25</v>
      </c>
      <c r="Z131">
        <v>5216.9249410246966</v>
      </c>
      <c r="AA131">
        <v>124</v>
      </c>
      <c r="AC131">
        <v>8344.49076743757</v>
      </c>
      <c r="AD131">
        <v>151</v>
      </c>
      <c r="AE131">
        <v>7996.3863524256567</v>
      </c>
      <c r="AF131">
        <v>819</v>
      </c>
      <c r="AG131">
        <v>7648.3557323819459</v>
      </c>
      <c r="AH131">
        <v>3863</v>
      </c>
      <c r="AJ131">
        <v>10080.577007493079</v>
      </c>
      <c r="AK131">
        <v>1107</v>
      </c>
      <c r="AL131">
        <v>9732.5592681529197</v>
      </c>
      <c r="AM131">
        <v>3199</v>
      </c>
      <c r="AO131" s="5">
        <v>14.5</v>
      </c>
      <c r="AP131">
        <v>0</v>
      </c>
      <c r="AQ131" s="6">
        <v>46</v>
      </c>
    </row>
    <row r="132" spans="1:43">
      <c r="A132">
        <v>24.056999999999999</v>
      </c>
      <c r="B132">
        <v>421</v>
      </c>
      <c r="C132">
        <v>24.056999999999999</v>
      </c>
      <c r="D132">
        <v>0</v>
      </c>
      <c r="E132">
        <v>24.056999999999999</v>
      </c>
      <c r="F132">
        <v>113</v>
      </c>
      <c r="H132">
        <v>24.056999999999999</v>
      </c>
      <c r="I132">
        <v>180</v>
      </c>
      <c r="J132">
        <v>24.056999999999999</v>
      </c>
      <c r="K132">
        <v>829</v>
      </c>
      <c r="L132">
        <v>24.056999999999999</v>
      </c>
      <c r="M132">
        <v>3065</v>
      </c>
      <c r="N132" s="1">
        <v>24.056999999999999</v>
      </c>
      <c r="O132" s="1">
        <v>3159</v>
      </c>
      <c r="Q132">
        <v>24.056999999999999</v>
      </c>
      <c r="R132">
        <v>918</v>
      </c>
      <c r="S132">
        <v>24.056999999999999</v>
      </c>
      <c r="T132">
        <v>2793</v>
      </c>
      <c r="V132">
        <v>5930.0781034630872</v>
      </c>
      <c r="W132">
        <v>421</v>
      </c>
      <c r="X132">
        <v>5580.9256854895029</v>
      </c>
      <c r="Y132">
        <v>0</v>
      </c>
      <c r="Z132">
        <v>5231.7881021273797</v>
      </c>
      <c r="AA132">
        <v>113</v>
      </c>
      <c r="AC132">
        <v>8368.2795690448056</v>
      </c>
      <c r="AD132">
        <v>180</v>
      </c>
      <c r="AE132">
        <v>8019.1859489096132</v>
      </c>
      <c r="AF132">
        <v>829</v>
      </c>
      <c r="AG132">
        <v>7670.1657711875705</v>
      </c>
      <c r="AH132">
        <v>3065</v>
      </c>
      <c r="AJ132">
        <v>10109.331091463804</v>
      </c>
      <c r="AK132">
        <v>918</v>
      </c>
      <c r="AL132">
        <v>9760.3238009168344</v>
      </c>
      <c r="AM132">
        <v>2793</v>
      </c>
      <c r="AO132" s="5">
        <v>14.5</v>
      </c>
      <c r="AP132">
        <v>0</v>
      </c>
      <c r="AQ132" s="6">
        <v>35</v>
      </c>
    </row>
    <row r="133" spans="1:43">
      <c r="A133">
        <v>24.239000000000001</v>
      </c>
      <c r="B133">
        <v>402</v>
      </c>
      <c r="C133">
        <v>24.239000000000001</v>
      </c>
      <c r="D133">
        <v>35</v>
      </c>
      <c r="E133">
        <v>24.239000000000001</v>
      </c>
      <c r="F133">
        <v>46</v>
      </c>
      <c r="H133">
        <v>24.239000000000001</v>
      </c>
      <c r="I133">
        <v>202</v>
      </c>
      <c r="J133">
        <v>24.239000000000001</v>
      </c>
      <c r="K133">
        <v>978</v>
      </c>
      <c r="L133">
        <v>24.239000000000001</v>
      </c>
      <c r="M133">
        <v>2068</v>
      </c>
      <c r="N133" s="1">
        <v>24.239000000000001</v>
      </c>
      <c r="O133" s="1">
        <v>2898</v>
      </c>
      <c r="Q133">
        <v>24.239000000000001</v>
      </c>
      <c r="R133">
        <v>1130</v>
      </c>
      <c r="S133">
        <v>24.239000000000001</v>
      </c>
      <c r="T133">
        <v>2496</v>
      </c>
      <c r="V133">
        <v>5946.8394469679433</v>
      </c>
      <c r="W133">
        <v>402</v>
      </c>
      <c r="X133">
        <v>5596.7026047575073</v>
      </c>
      <c r="Y133">
        <v>35</v>
      </c>
      <c r="Z133">
        <v>5246.5805270953242</v>
      </c>
      <c r="AA133">
        <v>46</v>
      </c>
      <c r="AC133">
        <v>8391.9550845219692</v>
      </c>
      <c r="AD133">
        <v>202</v>
      </c>
      <c r="AE133">
        <v>8041.8769549659464</v>
      </c>
      <c r="AF133">
        <v>978</v>
      </c>
      <c r="AG133">
        <v>7691.8719196043203</v>
      </c>
      <c r="AH133">
        <v>2068</v>
      </c>
      <c r="AJ133">
        <v>10137.948168262359</v>
      </c>
      <c r="AK133">
        <v>1130</v>
      </c>
      <c r="AL133">
        <v>9787.9560266480075</v>
      </c>
      <c r="AM133">
        <v>2496</v>
      </c>
      <c r="AO133" s="5">
        <v>14.5</v>
      </c>
      <c r="AP133">
        <v>0</v>
      </c>
      <c r="AQ133" s="6">
        <v>87</v>
      </c>
    </row>
    <row r="134" spans="1:43">
      <c r="A134">
        <v>24.420999999999999</v>
      </c>
      <c r="B134">
        <v>0</v>
      </c>
      <c r="C134">
        <v>24.420999999999999</v>
      </c>
      <c r="D134">
        <v>165</v>
      </c>
      <c r="E134">
        <v>24.420999999999999</v>
      </c>
      <c r="F134">
        <v>35</v>
      </c>
      <c r="H134">
        <v>24.420999999999999</v>
      </c>
      <c r="I134">
        <v>188</v>
      </c>
      <c r="J134">
        <v>24.420999999999999</v>
      </c>
      <c r="K134">
        <v>836</v>
      </c>
      <c r="L134">
        <v>24.420999999999999</v>
      </c>
      <c r="M134">
        <v>1558</v>
      </c>
      <c r="N134" s="1">
        <v>24.420999999999999</v>
      </c>
      <c r="O134" s="1">
        <v>2858</v>
      </c>
      <c r="Q134">
        <v>24.420999999999999</v>
      </c>
      <c r="R134">
        <v>896</v>
      </c>
      <c r="S134">
        <v>24.420999999999999</v>
      </c>
      <c r="T134">
        <v>1998</v>
      </c>
      <c r="V134">
        <v>5963.5216466917145</v>
      </c>
      <c r="W134">
        <v>0</v>
      </c>
      <c r="X134">
        <v>5612.40501700196</v>
      </c>
      <c r="Y134">
        <v>165</v>
      </c>
      <c r="Z134">
        <v>5261.3030826492268</v>
      </c>
      <c r="AA134">
        <v>35</v>
      </c>
      <c r="AC134">
        <v>8415.518702818903</v>
      </c>
      <c r="AD134">
        <v>188</v>
      </c>
      <c r="AE134">
        <v>8064.4607021558022</v>
      </c>
      <c r="AF134">
        <v>836</v>
      </c>
      <c r="AG134">
        <v>7713.4754517191986</v>
      </c>
      <c r="AH134">
        <v>1558</v>
      </c>
      <c r="AJ134">
        <v>10166.429918591481</v>
      </c>
      <c r="AK134">
        <v>896</v>
      </c>
      <c r="AL134">
        <v>9815.4575685723412</v>
      </c>
      <c r="AM134">
        <v>1998</v>
      </c>
      <c r="AO134" s="5">
        <v>14.5</v>
      </c>
      <c r="AP134">
        <v>0</v>
      </c>
      <c r="AQ134" s="6">
        <v>125</v>
      </c>
    </row>
    <row r="135" spans="1:43">
      <c r="A135">
        <v>24.603999999999999</v>
      </c>
      <c r="B135">
        <v>292</v>
      </c>
      <c r="C135">
        <v>24.603999999999999</v>
      </c>
      <c r="D135">
        <v>0</v>
      </c>
      <c r="E135">
        <v>24.603999999999999</v>
      </c>
      <c r="F135">
        <v>87</v>
      </c>
      <c r="H135">
        <v>24.603999999999999</v>
      </c>
      <c r="I135">
        <v>141</v>
      </c>
      <c r="J135">
        <v>24.603999999999999</v>
      </c>
      <c r="K135">
        <v>734</v>
      </c>
      <c r="L135">
        <v>24.603999999999999</v>
      </c>
      <c r="M135">
        <v>1317</v>
      </c>
      <c r="N135" s="1">
        <v>24.603999999999999</v>
      </c>
      <c r="O135" s="1">
        <v>2224</v>
      </c>
      <c r="Q135">
        <v>24.603999999999999</v>
      </c>
      <c r="R135">
        <v>691</v>
      </c>
      <c r="S135">
        <v>24.603999999999999</v>
      </c>
      <c r="T135">
        <v>1762</v>
      </c>
      <c r="V135">
        <v>5980.2166814730317</v>
      </c>
      <c r="W135">
        <v>292</v>
      </c>
      <c r="X135">
        <v>5628.1194991000193</v>
      </c>
      <c r="Y135">
        <v>0</v>
      </c>
      <c r="Z135">
        <v>5276.0369433147607</v>
      </c>
      <c r="AA135">
        <v>87</v>
      </c>
      <c r="AC135">
        <v>8439.1003458290106</v>
      </c>
      <c r="AD135">
        <v>141</v>
      </c>
      <c r="AE135">
        <v>8087.0617099315923</v>
      </c>
      <c r="AF135">
        <v>734</v>
      </c>
      <c r="AG135">
        <v>7735.0954826047828</v>
      </c>
      <c r="AH135">
        <v>1317</v>
      </c>
      <c r="AJ135">
        <v>10194.9333824806</v>
      </c>
      <c r="AK135">
        <v>691</v>
      </c>
      <c r="AL135">
        <v>9842.9800623742449</v>
      </c>
      <c r="AM135">
        <v>1762</v>
      </c>
      <c r="AO135" s="5">
        <v>14.5</v>
      </c>
      <c r="AP135">
        <v>0</v>
      </c>
      <c r="AQ135" s="6">
        <v>148</v>
      </c>
    </row>
    <row r="136" spans="1:43">
      <c r="A136">
        <v>24.786000000000001</v>
      </c>
      <c r="B136">
        <v>105</v>
      </c>
      <c r="C136">
        <v>24.786000000000001</v>
      </c>
      <c r="D136">
        <v>0</v>
      </c>
      <c r="E136">
        <v>24.786000000000001</v>
      </c>
      <c r="F136">
        <v>125</v>
      </c>
      <c r="H136">
        <v>24.786000000000001</v>
      </c>
      <c r="I136">
        <v>169</v>
      </c>
      <c r="J136">
        <v>24.786000000000001</v>
      </c>
      <c r="K136">
        <v>570</v>
      </c>
      <c r="L136">
        <v>24.786000000000001</v>
      </c>
      <c r="M136">
        <v>1336</v>
      </c>
      <c r="N136" s="1">
        <v>24.786000000000001</v>
      </c>
      <c r="O136" s="1">
        <v>1897</v>
      </c>
      <c r="Q136">
        <v>24.786000000000001</v>
      </c>
      <c r="R136">
        <v>302</v>
      </c>
      <c r="S136">
        <v>24.786000000000001</v>
      </c>
      <c r="T136">
        <v>1516</v>
      </c>
      <c r="V136">
        <v>5996.7430396269656</v>
      </c>
      <c r="W136">
        <v>105</v>
      </c>
      <c r="X136">
        <v>5643.6752004004247</v>
      </c>
      <c r="Y136">
        <v>0</v>
      </c>
      <c r="Z136">
        <v>5290.6219202094553</v>
      </c>
      <c r="AA136">
        <v>125</v>
      </c>
      <c r="AC136">
        <v>8462.4436318332919</v>
      </c>
      <c r="AD136">
        <v>169</v>
      </c>
      <c r="AE136">
        <v>8109.4342584783763</v>
      </c>
      <c r="AF136">
        <v>570</v>
      </c>
      <c r="AG136">
        <v>7756.4969580028401</v>
      </c>
      <c r="AH136">
        <v>1336</v>
      </c>
      <c r="AJ136">
        <v>10223.14866949701</v>
      </c>
      <c r="AK136">
        <v>302</v>
      </c>
      <c r="AL136">
        <v>9870.224283100817</v>
      </c>
      <c r="AM136">
        <v>1516</v>
      </c>
      <c r="AO136" s="5">
        <v>14.5</v>
      </c>
      <c r="AP136">
        <v>0</v>
      </c>
      <c r="AQ136" s="6">
        <v>167</v>
      </c>
    </row>
    <row r="137" spans="1:43">
      <c r="A137">
        <v>24.968</v>
      </c>
      <c r="B137">
        <v>29</v>
      </c>
      <c r="C137">
        <v>24.968</v>
      </c>
      <c r="D137">
        <v>365</v>
      </c>
      <c r="E137">
        <v>24.968</v>
      </c>
      <c r="F137">
        <v>148</v>
      </c>
      <c r="H137">
        <v>24.968</v>
      </c>
      <c r="I137">
        <v>202</v>
      </c>
      <c r="J137">
        <v>24.968</v>
      </c>
      <c r="K137">
        <v>518</v>
      </c>
      <c r="L137">
        <v>24.968</v>
      </c>
      <c r="M137">
        <v>1273</v>
      </c>
      <c r="N137" s="1">
        <v>24.968</v>
      </c>
      <c r="O137" s="1">
        <v>1260</v>
      </c>
      <c r="Q137">
        <v>24.968</v>
      </c>
      <c r="R137">
        <v>276</v>
      </c>
      <c r="S137">
        <v>24.968</v>
      </c>
      <c r="T137">
        <v>1343</v>
      </c>
      <c r="V137">
        <v>6013.1930898478031</v>
      </c>
      <c r="W137">
        <v>29</v>
      </c>
      <c r="X137">
        <v>5659.1590647839812</v>
      </c>
      <c r="Y137">
        <v>365</v>
      </c>
      <c r="Z137">
        <v>5305.1395320069532</v>
      </c>
      <c r="AA137">
        <v>148</v>
      </c>
      <c r="AC137">
        <v>8485.6790338130777</v>
      </c>
      <c r="AD137">
        <v>202</v>
      </c>
      <c r="AE137">
        <v>8131.7033954779436</v>
      </c>
      <c r="AF137">
        <v>518</v>
      </c>
      <c r="AG137">
        <v>7777.7994983385279</v>
      </c>
      <c r="AH137">
        <v>1273</v>
      </c>
      <c r="AJ137">
        <v>10251.23348607041</v>
      </c>
      <c r="AK137">
        <v>276</v>
      </c>
      <c r="AL137">
        <v>9897.3425099595734</v>
      </c>
      <c r="AM137">
        <v>1343</v>
      </c>
      <c r="AO137" s="5">
        <v>14.5</v>
      </c>
      <c r="AP137">
        <v>0</v>
      </c>
      <c r="AQ137" s="6">
        <v>136</v>
      </c>
    </row>
    <row r="138" spans="1:43">
      <c r="A138">
        <v>25.15</v>
      </c>
      <c r="B138">
        <v>477</v>
      </c>
      <c r="C138">
        <v>25.15</v>
      </c>
      <c r="D138">
        <v>398</v>
      </c>
      <c r="E138">
        <v>25.15</v>
      </c>
      <c r="F138">
        <v>167</v>
      </c>
      <c r="H138">
        <v>25.15</v>
      </c>
      <c r="I138">
        <v>243</v>
      </c>
      <c r="J138">
        <v>25.15</v>
      </c>
      <c r="K138">
        <v>347</v>
      </c>
      <c r="L138">
        <v>25.15</v>
      </c>
      <c r="M138">
        <v>1143</v>
      </c>
      <c r="N138" s="1">
        <v>25.15</v>
      </c>
      <c r="O138" s="1">
        <v>1235</v>
      </c>
      <c r="Q138">
        <v>25.15</v>
      </c>
      <c r="R138">
        <v>209</v>
      </c>
      <c r="S138">
        <v>25.15</v>
      </c>
      <c r="T138">
        <v>1232</v>
      </c>
      <c r="V138">
        <v>6029.5677394695931</v>
      </c>
      <c r="W138">
        <v>477</v>
      </c>
      <c r="X138">
        <v>5674.5719465504517</v>
      </c>
      <c r="Y138">
        <v>398</v>
      </c>
      <c r="Z138">
        <v>5319.5905799574084</v>
      </c>
      <c r="AA138">
        <v>167</v>
      </c>
      <c r="AC138">
        <v>8508.8078357367704</v>
      </c>
      <c r="AD138">
        <v>243</v>
      </c>
      <c r="AE138">
        <v>8153.8703518344537</v>
      </c>
      <c r="AF138">
        <v>347</v>
      </c>
      <c r="AG138">
        <v>7799.0042813750651</v>
      </c>
      <c r="AH138">
        <v>1143</v>
      </c>
      <c r="AJ138">
        <v>10279.189385804169</v>
      </c>
      <c r="AK138">
        <v>209</v>
      </c>
      <c r="AL138">
        <v>9924.3362434105475</v>
      </c>
      <c r="AM138">
        <v>1232</v>
      </c>
      <c r="AO138" s="5">
        <v>14.5</v>
      </c>
      <c r="AP138">
        <v>0</v>
      </c>
      <c r="AQ138" s="6">
        <v>144</v>
      </c>
    </row>
    <row r="139" spans="1:43">
      <c r="A139">
        <v>25.332999999999998</v>
      </c>
      <c r="B139">
        <v>203</v>
      </c>
      <c r="C139">
        <v>25.332999999999998</v>
      </c>
      <c r="D139">
        <v>0</v>
      </c>
      <c r="E139">
        <v>25.332999999999998</v>
      </c>
      <c r="F139">
        <v>136</v>
      </c>
      <c r="H139">
        <v>25.332999999999998</v>
      </c>
      <c r="I139">
        <v>280</v>
      </c>
      <c r="J139">
        <v>25.332999999999998</v>
      </c>
      <c r="K139">
        <v>374</v>
      </c>
      <c r="L139">
        <v>25.332999999999998</v>
      </c>
      <c r="M139">
        <v>1258</v>
      </c>
      <c r="N139" s="1">
        <v>25.332999999999998</v>
      </c>
      <c r="O139" s="1">
        <v>948</v>
      </c>
      <c r="Q139">
        <v>25.332999999999998</v>
      </c>
      <c r="R139">
        <v>303</v>
      </c>
      <c r="S139">
        <v>25.332999999999998</v>
      </c>
      <c r="T139">
        <v>1084</v>
      </c>
      <c r="V139">
        <v>6045.9572355340188</v>
      </c>
      <c r="W139">
        <v>203</v>
      </c>
      <c r="X139">
        <v>5689.9987922311266</v>
      </c>
      <c r="Y139">
        <v>0</v>
      </c>
      <c r="Z139">
        <v>5334.0547097107474</v>
      </c>
      <c r="AA139">
        <v>136</v>
      </c>
      <c r="AC139">
        <v>8531.9575109205089</v>
      </c>
      <c r="AD139">
        <v>280</v>
      </c>
      <c r="AE139">
        <v>8176.0572999090182</v>
      </c>
      <c r="AF139">
        <v>374</v>
      </c>
      <c r="AG139">
        <v>7820.2281766747519</v>
      </c>
      <c r="AH139">
        <v>1258</v>
      </c>
      <c r="AJ139">
        <v>10307.17044740448</v>
      </c>
      <c r="AK139">
        <v>303</v>
      </c>
      <c r="AL139">
        <v>9951.3542593981492</v>
      </c>
      <c r="AM139">
        <v>1084</v>
      </c>
      <c r="AO139" s="5">
        <v>14.5</v>
      </c>
      <c r="AP139">
        <v>0</v>
      </c>
      <c r="AQ139" s="6">
        <v>97</v>
      </c>
    </row>
    <row r="140" spans="1:43">
      <c r="A140">
        <v>25.515000000000001</v>
      </c>
      <c r="B140">
        <v>34</v>
      </c>
      <c r="C140">
        <v>25.515000000000001</v>
      </c>
      <c r="D140">
        <v>0</v>
      </c>
      <c r="E140">
        <v>25.515000000000001</v>
      </c>
      <c r="F140">
        <v>144</v>
      </c>
      <c r="H140">
        <v>25.515000000000001</v>
      </c>
      <c r="I140">
        <v>219</v>
      </c>
      <c r="J140">
        <v>25.515000000000001</v>
      </c>
      <c r="K140">
        <v>297</v>
      </c>
      <c r="L140">
        <v>25.515000000000001</v>
      </c>
      <c r="M140">
        <v>1089</v>
      </c>
      <c r="N140" s="1">
        <v>25.515000000000001</v>
      </c>
      <c r="O140" s="1">
        <v>753</v>
      </c>
      <c r="Q140">
        <v>25.515000000000001</v>
      </c>
      <c r="R140">
        <v>308</v>
      </c>
      <c r="S140">
        <v>25.515000000000001</v>
      </c>
      <c r="T140">
        <v>992</v>
      </c>
      <c r="V140">
        <v>6062.1833350241277</v>
      </c>
      <c r="W140">
        <v>34</v>
      </c>
      <c r="X140">
        <v>5705.2718283030117</v>
      </c>
      <c r="Y140">
        <v>0</v>
      </c>
      <c r="Z140">
        <v>5348.3746179396658</v>
      </c>
      <c r="AA140">
        <v>144</v>
      </c>
      <c r="AC140">
        <v>8554.8762986730362</v>
      </c>
      <c r="AD140">
        <v>219</v>
      </c>
      <c r="AE140">
        <v>8198.022949314367</v>
      </c>
      <c r="AF140">
        <v>297</v>
      </c>
      <c r="AG140">
        <v>7841.2403676404192</v>
      </c>
      <c r="AH140">
        <v>1089</v>
      </c>
      <c r="AJ140">
        <v>10334.872368770541</v>
      </c>
      <c r="AK140">
        <v>308</v>
      </c>
      <c r="AL140">
        <v>9978.1027295311505</v>
      </c>
      <c r="AM140">
        <v>992</v>
      </c>
      <c r="AO140" s="5">
        <v>14.5</v>
      </c>
      <c r="AP140">
        <v>0</v>
      </c>
      <c r="AQ140" s="6">
        <v>127</v>
      </c>
    </row>
    <row r="141" spans="1:43">
      <c r="A141">
        <v>25.696999999999999</v>
      </c>
      <c r="B141">
        <v>73</v>
      </c>
      <c r="C141">
        <v>25.696999999999999</v>
      </c>
      <c r="D141">
        <v>0</v>
      </c>
      <c r="E141">
        <v>25.696999999999999</v>
      </c>
      <c r="F141">
        <v>97</v>
      </c>
      <c r="H141">
        <v>25.696999999999999</v>
      </c>
      <c r="I141">
        <v>148</v>
      </c>
      <c r="J141">
        <v>25.696999999999999</v>
      </c>
      <c r="K141">
        <v>360</v>
      </c>
      <c r="L141">
        <v>25.696999999999999</v>
      </c>
      <c r="M141">
        <v>1091</v>
      </c>
      <c r="N141" s="1">
        <v>25.696999999999999</v>
      </c>
      <c r="O141" s="1">
        <v>513</v>
      </c>
      <c r="Q141">
        <v>25.696999999999999</v>
      </c>
      <c r="R141">
        <v>272</v>
      </c>
      <c r="S141">
        <v>25.696999999999999</v>
      </c>
      <c r="T141">
        <v>764</v>
      </c>
      <c r="V141">
        <v>6078.3366586201073</v>
      </c>
      <c r="W141">
        <v>73</v>
      </c>
      <c r="X141">
        <v>5720.4763530328755</v>
      </c>
      <c r="Y141">
        <v>0</v>
      </c>
      <c r="Z141">
        <v>5362.6302801230795</v>
      </c>
      <c r="AA141">
        <v>97</v>
      </c>
      <c r="AC141">
        <v>8577.6922004593853</v>
      </c>
      <c r="AD141">
        <v>148</v>
      </c>
      <c r="AE141">
        <v>8219.8899786513866</v>
      </c>
      <c r="AF141">
        <v>360</v>
      </c>
      <c r="AG141">
        <v>7862.1582081478628</v>
      </c>
      <c r="AH141">
        <v>1091</v>
      </c>
      <c r="AJ141">
        <v>10362.449867259465</v>
      </c>
      <c r="AK141">
        <v>272</v>
      </c>
      <c r="AL141">
        <v>10004.731046478266</v>
      </c>
      <c r="AM141">
        <v>764</v>
      </c>
      <c r="AO141" s="5">
        <v>14.5</v>
      </c>
      <c r="AP141">
        <v>0</v>
      </c>
      <c r="AQ141" s="6">
        <v>110</v>
      </c>
    </row>
    <row r="142" spans="1:43">
      <c r="A142">
        <v>25.879000000000001</v>
      </c>
      <c r="B142">
        <v>205</v>
      </c>
      <c r="C142">
        <v>25.879000000000001</v>
      </c>
      <c r="D142">
        <v>24</v>
      </c>
      <c r="E142">
        <v>25.879000000000001</v>
      </c>
      <c r="F142">
        <v>127</v>
      </c>
      <c r="H142">
        <v>25.879000000000001</v>
      </c>
      <c r="I142">
        <v>47</v>
      </c>
      <c r="J142">
        <v>25.879000000000001</v>
      </c>
      <c r="K142">
        <v>287</v>
      </c>
      <c r="L142">
        <v>25.879000000000001</v>
      </c>
      <c r="M142">
        <v>625</v>
      </c>
      <c r="N142" s="1">
        <v>25.879000000000001</v>
      </c>
      <c r="O142" s="1">
        <v>432</v>
      </c>
      <c r="Q142">
        <v>25.879000000000001</v>
      </c>
      <c r="R142">
        <v>257</v>
      </c>
      <c r="S142">
        <v>25.879000000000001</v>
      </c>
      <c r="T142">
        <v>815</v>
      </c>
      <c r="V142">
        <v>6094.4180470522524</v>
      </c>
      <c r="W142">
        <v>205</v>
      </c>
      <c r="X142">
        <v>5735.6131580007805</v>
      </c>
      <c r="Y142">
        <v>24</v>
      </c>
      <c r="Z142">
        <v>5376.8224386770444</v>
      </c>
      <c r="AA142">
        <v>127</v>
      </c>
      <c r="AC142">
        <v>8600.4064059141729</v>
      </c>
      <c r="AD142">
        <v>47</v>
      </c>
      <c r="AE142">
        <v>8241.6595283775732</v>
      </c>
      <c r="AF142">
        <v>287</v>
      </c>
      <c r="AG142">
        <v>7882.9827894084319</v>
      </c>
      <c r="AH142">
        <v>625</v>
      </c>
      <c r="AJ142">
        <v>10389.904382272722</v>
      </c>
      <c r="AK142">
        <v>257</v>
      </c>
      <c r="AL142">
        <v>10031.24060039269</v>
      </c>
      <c r="AM142">
        <v>815</v>
      </c>
      <c r="AO142" s="5">
        <v>14.5</v>
      </c>
      <c r="AP142">
        <v>0</v>
      </c>
      <c r="AQ142" s="6">
        <v>81</v>
      </c>
    </row>
    <row r="143" spans="1:43">
      <c r="A143">
        <v>26.062000000000001</v>
      </c>
      <c r="B143">
        <v>86</v>
      </c>
      <c r="C143">
        <v>26.062000000000001</v>
      </c>
      <c r="D143">
        <v>0</v>
      </c>
      <c r="E143">
        <v>26.062000000000001</v>
      </c>
      <c r="F143">
        <v>110</v>
      </c>
      <c r="H143">
        <v>26.062000000000001</v>
      </c>
      <c r="I143">
        <v>61</v>
      </c>
      <c r="J143">
        <v>26.062000000000001</v>
      </c>
      <c r="K143">
        <v>457</v>
      </c>
      <c r="L143">
        <v>26.062000000000001</v>
      </c>
      <c r="M143">
        <v>645</v>
      </c>
      <c r="N143" s="1">
        <v>26.062000000000001</v>
      </c>
      <c r="O143" s="1">
        <v>440</v>
      </c>
      <c r="Q143">
        <v>26.062000000000001</v>
      </c>
      <c r="R143">
        <v>206</v>
      </c>
      <c r="S143">
        <v>26.062000000000001</v>
      </c>
      <c r="T143">
        <v>634</v>
      </c>
      <c r="V143">
        <v>6110.5160991153898</v>
      </c>
      <c r="W143">
        <v>86</v>
      </c>
      <c r="X143">
        <v>5750.7656380602202</v>
      </c>
      <c r="Y143">
        <v>0</v>
      </c>
      <c r="Z143">
        <v>5391.0292841602859</v>
      </c>
      <c r="AA143">
        <v>110</v>
      </c>
      <c r="AC143">
        <v>8623.1440580221315</v>
      </c>
      <c r="AD143">
        <v>61</v>
      </c>
      <c r="AE143">
        <v>8263.4515371236848</v>
      </c>
      <c r="AF143">
        <v>457</v>
      </c>
      <c r="AG143">
        <v>7903.8288439427315</v>
      </c>
      <c r="AH143">
        <v>645</v>
      </c>
      <c r="AJ143">
        <v>10417.387174280799</v>
      </c>
      <c r="AK143">
        <v>206</v>
      </c>
      <c r="AL143">
        <v>10057.777445673786</v>
      </c>
      <c r="AM143">
        <v>634</v>
      </c>
      <c r="AO143" s="5">
        <v>14.5</v>
      </c>
      <c r="AP143">
        <v>0</v>
      </c>
      <c r="AQ143" s="6">
        <v>43</v>
      </c>
    </row>
    <row r="144" spans="1:43">
      <c r="A144">
        <v>26.244</v>
      </c>
      <c r="B144">
        <v>17</v>
      </c>
      <c r="C144">
        <v>26.244</v>
      </c>
      <c r="D144">
        <v>71</v>
      </c>
      <c r="E144">
        <v>26.244</v>
      </c>
      <c r="F144">
        <v>81</v>
      </c>
      <c r="H144">
        <v>26.244</v>
      </c>
      <c r="I144">
        <v>61</v>
      </c>
      <c r="J144">
        <v>26.244</v>
      </c>
      <c r="K144">
        <v>449</v>
      </c>
      <c r="L144">
        <v>26.244</v>
      </c>
      <c r="M144">
        <v>1077</v>
      </c>
      <c r="N144" s="1">
        <v>26.244</v>
      </c>
      <c r="O144" s="1">
        <v>508</v>
      </c>
      <c r="Q144">
        <v>26.244</v>
      </c>
      <c r="R144">
        <v>242</v>
      </c>
      <c r="S144">
        <v>26.244</v>
      </c>
      <c r="T144">
        <v>565</v>
      </c>
      <c r="V144">
        <v>6126.4556934709799</v>
      </c>
      <c r="W144">
        <v>17</v>
      </c>
      <c r="X144">
        <v>5765.7689584212922</v>
      </c>
      <c r="Y144">
        <v>71</v>
      </c>
      <c r="Z144">
        <v>5405.0962690022407</v>
      </c>
      <c r="AA144">
        <v>81</v>
      </c>
      <c r="AC144">
        <v>8645.6578091401771</v>
      </c>
      <c r="AD144">
        <v>61</v>
      </c>
      <c r="AE144">
        <v>8285.0289445495146</v>
      </c>
      <c r="AF144">
        <v>449</v>
      </c>
      <c r="AG144">
        <v>7924.4696020448491</v>
      </c>
      <c r="AH144">
        <v>1077</v>
      </c>
      <c r="AJ144">
        <v>10444.599277877005</v>
      </c>
      <c r="AK144">
        <v>242</v>
      </c>
      <c r="AL144">
        <v>10084.052907465324</v>
      </c>
      <c r="AM144">
        <v>565</v>
      </c>
      <c r="AO144" s="5">
        <v>14.5</v>
      </c>
      <c r="AP144">
        <v>0</v>
      </c>
      <c r="AQ144" s="6">
        <v>12</v>
      </c>
    </row>
    <row r="145" spans="1:43">
      <c r="A145">
        <v>26.425999999999998</v>
      </c>
      <c r="B145">
        <v>0</v>
      </c>
      <c r="C145">
        <v>26.425999999999998</v>
      </c>
      <c r="D145">
        <v>0</v>
      </c>
      <c r="E145">
        <v>26.425999999999998</v>
      </c>
      <c r="F145">
        <v>43</v>
      </c>
      <c r="H145">
        <v>26.425999999999998</v>
      </c>
      <c r="I145">
        <v>72</v>
      </c>
      <c r="J145">
        <v>26.425999999999998</v>
      </c>
      <c r="K145">
        <v>524</v>
      </c>
      <c r="L145">
        <v>26.425999999999998</v>
      </c>
      <c r="M145">
        <v>1099</v>
      </c>
      <c r="N145" s="1">
        <v>26.425999999999998</v>
      </c>
      <c r="O145" s="1">
        <v>558</v>
      </c>
      <c r="Q145">
        <v>26.425999999999998</v>
      </c>
      <c r="R145">
        <v>140</v>
      </c>
      <c r="S145">
        <v>26.425999999999998</v>
      </c>
      <c r="T145">
        <v>269</v>
      </c>
      <c r="V145">
        <v>6142.3257873294251</v>
      </c>
      <c r="W145">
        <v>0</v>
      </c>
      <c r="X145">
        <v>5780.7068513408803</v>
      </c>
      <c r="Y145">
        <v>0</v>
      </c>
      <c r="Z145">
        <v>5419.1019001496179</v>
      </c>
      <c r="AA145">
        <v>43</v>
      </c>
      <c r="AC145">
        <v>8668.0733088698198</v>
      </c>
      <c r="AD145">
        <v>72</v>
      </c>
      <c r="AE145">
        <v>8306.5121748847432</v>
      </c>
      <c r="AF145">
        <v>524</v>
      </c>
      <c r="AG145">
        <v>7945.020260800331</v>
      </c>
      <c r="AH145">
        <v>1099</v>
      </c>
      <c r="AJ145">
        <v>10471.692566135764</v>
      </c>
      <c r="AK145">
        <v>140</v>
      </c>
      <c r="AL145">
        <v>10110.213631736329</v>
      </c>
      <c r="AM145">
        <v>269</v>
      </c>
      <c r="AO145" s="5">
        <v>14.5</v>
      </c>
      <c r="AP145">
        <v>0</v>
      </c>
      <c r="AQ145" s="6">
        <v>85</v>
      </c>
    </row>
    <row r="146" spans="1:43">
      <c r="A146">
        <v>26.608000000000001</v>
      </c>
      <c r="B146">
        <v>18</v>
      </c>
      <c r="C146">
        <v>26.608000000000001</v>
      </c>
      <c r="D146">
        <v>25</v>
      </c>
      <c r="E146">
        <v>26.608000000000001</v>
      </c>
      <c r="F146">
        <v>12</v>
      </c>
      <c r="H146">
        <v>26.608000000000001</v>
      </c>
      <c r="I146">
        <v>122</v>
      </c>
      <c r="J146">
        <v>26.608000000000001</v>
      </c>
      <c r="K146">
        <v>383</v>
      </c>
      <c r="L146">
        <v>26.608000000000001</v>
      </c>
      <c r="M146">
        <v>1173</v>
      </c>
      <c r="N146" s="1">
        <v>26.608000000000001</v>
      </c>
      <c r="O146" s="1">
        <v>535</v>
      </c>
      <c r="Q146">
        <v>26.608000000000001</v>
      </c>
      <c r="R146">
        <v>145</v>
      </c>
      <c r="S146">
        <v>26.608000000000001</v>
      </c>
      <c r="T146">
        <v>187</v>
      </c>
      <c r="V146">
        <v>6158.1271613831941</v>
      </c>
      <c r="W146">
        <v>18</v>
      </c>
      <c r="X146">
        <v>5795.5800518632605</v>
      </c>
      <c r="Y146">
        <v>25</v>
      </c>
      <c r="Z146">
        <v>5433.0468669860475</v>
      </c>
      <c r="AA146">
        <v>12</v>
      </c>
      <c r="AC146">
        <v>8690.3916618194726</v>
      </c>
      <c r="AD146">
        <v>122</v>
      </c>
      <c r="AE146">
        <v>8327.9022870653607</v>
      </c>
      <c r="AF146">
        <v>383</v>
      </c>
      <c r="AG146">
        <v>7965.4818334104457</v>
      </c>
      <c r="AH146">
        <v>1173</v>
      </c>
      <c r="AJ146">
        <v>10498.668375530096</v>
      </c>
      <c r="AK146">
        <v>145</v>
      </c>
      <c r="AL146">
        <v>10136.260909223191</v>
      </c>
      <c r="AM146">
        <v>187</v>
      </c>
      <c r="AO146" s="5">
        <v>14.5</v>
      </c>
      <c r="AP146">
        <v>0</v>
      </c>
      <c r="AQ146" s="6">
        <v>130</v>
      </c>
    </row>
    <row r="147" spans="1:43">
      <c r="A147">
        <v>26.791</v>
      </c>
      <c r="B147">
        <v>0</v>
      </c>
      <c r="C147">
        <v>26.791</v>
      </c>
      <c r="D147">
        <v>0</v>
      </c>
      <c r="E147">
        <v>26.791</v>
      </c>
      <c r="F147">
        <v>85</v>
      </c>
      <c r="H147">
        <v>26.791</v>
      </c>
      <c r="I147">
        <v>171</v>
      </c>
      <c r="J147">
        <v>26.791</v>
      </c>
      <c r="K147">
        <v>362</v>
      </c>
      <c r="L147">
        <v>26.791</v>
      </c>
      <c r="M147">
        <v>691</v>
      </c>
      <c r="N147" s="1">
        <v>26.791</v>
      </c>
      <c r="O147" s="1">
        <v>428</v>
      </c>
      <c r="Q147">
        <v>26.791</v>
      </c>
      <c r="R147">
        <v>89</v>
      </c>
      <c r="S147">
        <v>26.791</v>
      </c>
      <c r="T147">
        <v>137</v>
      </c>
      <c r="V147">
        <v>6173.9468433171405</v>
      </c>
      <c r="W147">
        <v>0</v>
      </c>
      <c r="X147">
        <v>5810.4704757927539</v>
      </c>
      <c r="Y147">
        <v>0</v>
      </c>
      <c r="Z147">
        <v>5447.0079730981433</v>
      </c>
      <c r="AA147">
        <v>85</v>
      </c>
      <c r="AC147">
        <v>8712.735789803146</v>
      </c>
      <c r="AD147">
        <v>171</v>
      </c>
      <c r="AE147">
        <v>8349.3170906416326</v>
      </c>
      <c r="AF147">
        <v>362</v>
      </c>
      <c r="AG147">
        <v>7985.9670154865125</v>
      </c>
      <c r="AH147">
        <v>691</v>
      </c>
      <c r="AJ147">
        <v>10525.675280382364</v>
      </c>
      <c r="AK147">
        <v>89</v>
      </c>
      <c r="AL147">
        <v>10162.338200350139</v>
      </c>
      <c r="AM147">
        <v>137</v>
      </c>
      <c r="AO147" s="5">
        <v>14.5</v>
      </c>
      <c r="AP147">
        <v>0</v>
      </c>
      <c r="AQ147" s="6">
        <v>118</v>
      </c>
    </row>
    <row r="148" spans="1:43">
      <c r="A148">
        <v>26.972999999999999</v>
      </c>
      <c r="B148">
        <v>0</v>
      </c>
      <c r="C148">
        <v>26.972999999999999</v>
      </c>
      <c r="D148">
        <v>0</v>
      </c>
      <c r="E148">
        <v>26.972999999999999</v>
      </c>
      <c r="F148">
        <v>130</v>
      </c>
      <c r="H148">
        <v>26.972999999999999</v>
      </c>
      <c r="I148">
        <v>150</v>
      </c>
      <c r="J148">
        <v>26.972999999999999</v>
      </c>
      <c r="K148">
        <v>305</v>
      </c>
      <c r="L148">
        <v>26.972999999999999</v>
      </c>
      <c r="M148">
        <v>756</v>
      </c>
      <c r="N148" s="1">
        <v>26.972999999999999</v>
      </c>
      <c r="O148" s="1">
        <v>418</v>
      </c>
      <c r="Q148">
        <v>26.972999999999999</v>
      </c>
      <c r="R148">
        <v>68</v>
      </c>
      <c r="S148">
        <v>26.972999999999999</v>
      </c>
      <c r="T148">
        <v>157</v>
      </c>
      <c r="V148">
        <v>6189.6126967635591</v>
      </c>
      <c r="W148">
        <v>0</v>
      </c>
      <c r="X148">
        <v>5825.2160983594458</v>
      </c>
      <c r="Y148">
        <v>0</v>
      </c>
      <c r="Z148">
        <v>5460.8333059555589</v>
      </c>
      <c r="AA148">
        <v>130</v>
      </c>
      <c r="AC148">
        <v>8734.8625648062662</v>
      </c>
      <c r="AD148">
        <v>150</v>
      </c>
      <c r="AE148">
        <v>8370.5235698993765</v>
      </c>
      <c r="AF148">
        <v>305</v>
      </c>
      <c r="AG148">
        <v>8006.2529068021222</v>
      </c>
      <c r="AH148">
        <v>756</v>
      </c>
      <c r="AJ148">
        <v>10552.419417966596</v>
      </c>
      <c r="AK148">
        <v>68</v>
      </c>
      <c r="AL148">
        <v>10188.161757792197</v>
      </c>
      <c r="AM148">
        <v>157</v>
      </c>
      <c r="AO148" s="5">
        <v>14.5</v>
      </c>
      <c r="AP148">
        <v>0</v>
      </c>
      <c r="AQ148" s="6">
        <v>45</v>
      </c>
    </row>
    <row r="149" spans="1:43">
      <c r="A149">
        <v>27.155000000000001</v>
      </c>
      <c r="B149">
        <v>0</v>
      </c>
      <c r="C149">
        <v>27.155000000000001</v>
      </c>
      <c r="D149">
        <v>0</v>
      </c>
      <c r="E149">
        <v>27.155000000000001</v>
      </c>
      <c r="F149">
        <v>118</v>
      </c>
      <c r="H149">
        <v>27.155000000000001</v>
      </c>
      <c r="I149">
        <v>93</v>
      </c>
      <c r="J149">
        <v>27.155000000000001</v>
      </c>
      <c r="K149">
        <v>282</v>
      </c>
      <c r="L149">
        <v>27.155000000000001</v>
      </c>
      <c r="M149">
        <v>773</v>
      </c>
      <c r="N149" s="1">
        <v>27.155000000000001</v>
      </c>
      <c r="O149" s="1">
        <v>319</v>
      </c>
      <c r="Q149">
        <v>27.155000000000001</v>
      </c>
      <c r="R149">
        <v>54</v>
      </c>
      <c r="S149">
        <v>27.155000000000001</v>
      </c>
      <c r="T149">
        <v>157</v>
      </c>
      <c r="V149">
        <v>6205.2120935198081</v>
      </c>
      <c r="W149">
        <v>0</v>
      </c>
      <c r="X149">
        <v>5839.8991593050787</v>
      </c>
      <c r="Y149">
        <v>0</v>
      </c>
      <c r="Z149">
        <v>5474.5999729042105</v>
      </c>
      <c r="AA149">
        <v>118</v>
      </c>
      <c r="AC149">
        <v>8756.8953950292453</v>
      </c>
      <c r="AD149">
        <v>93</v>
      </c>
      <c r="AE149">
        <v>8391.6400005948417</v>
      </c>
      <c r="AF149">
        <v>282</v>
      </c>
      <c r="AG149">
        <v>8026.4526489790369</v>
      </c>
      <c r="AH149">
        <v>773</v>
      </c>
      <c r="AJ149">
        <v>10579.049950737213</v>
      </c>
      <c r="AK149">
        <v>54</v>
      </c>
      <c r="AL149">
        <v>10213.875609909828</v>
      </c>
      <c r="AM149">
        <v>157</v>
      </c>
      <c r="AO149" s="5">
        <v>14.5</v>
      </c>
      <c r="AP149">
        <v>0</v>
      </c>
      <c r="AQ149" s="6">
        <v>17</v>
      </c>
    </row>
    <row r="150" spans="1:43">
      <c r="A150">
        <v>27.337</v>
      </c>
      <c r="B150">
        <v>0</v>
      </c>
      <c r="C150">
        <v>27.337</v>
      </c>
      <c r="D150">
        <v>59</v>
      </c>
      <c r="E150">
        <v>27.337</v>
      </c>
      <c r="F150">
        <v>45</v>
      </c>
      <c r="H150">
        <v>27.337</v>
      </c>
      <c r="I150">
        <v>113</v>
      </c>
      <c r="J150">
        <v>27.337</v>
      </c>
      <c r="K150">
        <v>280</v>
      </c>
      <c r="L150">
        <v>27.337</v>
      </c>
      <c r="M150">
        <v>775</v>
      </c>
      <c r="N150" s="1">
        <v>27.337</v>
      </c>
      <c r="O150" s="1">
        <v>336</v>
      </c>
      <c r="Q150">
        <v>27.337</v>
      </c>
      <c r="R150">
        <v>53</v>
      </c>
      <c r="S150">
        <v>27.337</v>
      </c>
      <c r="T150">
        <v>129</v>
      </c>
      <c r="V150">
        <v>6220.7457600026773</v>
      </c>
      <c r="W150">
        <v>0</v>
      </c>
      <c r="X150">
        <v>5854.5203425649051</v>
      </c>
      <c r="Y150">
        <v>59</v>
      </c>
      <c r="Z150">
        <v>5488.308615386527</v>
      </c>
      <c r="AA150">
        <v>45</v>
      </c>
      <c r="AC150">
        <v>8778.8353082214617</v>
      </c>
      <c r="AD150">
        <v>113</v>
      </c>
      <c r="AE150">
        <v>8412.6673679740034</v>
      </c>
      <c r="AF150">
        <v>280</v>
      </c>
      <c r="AG150">
        <v>8046.56718470342</v>
      </c>
      <c r="AH150">
        <v>775</v>
      </c>
      <c r="AJ150">
        <v>10605.568122130308</v>
      </c>
      <c r="AK150">
        <v>53</v>
      </c>
      <c r="AL150">
        <v>10239.480957577609</v>
      </c>
      <c r="AM150">
        <v>129</v>
      </c>
      <c r="AO150" s="5">
        <v>14.5</v>
      </c>
      <c r="AP150">
        <v>0</v>
      </c>
      <c r="AQ150" s="6">
        <v>17</v>
      </c>
    </row>
    <row r="151" spans="1:43">
      <c r="A151">
        <v>27.52</v>
      </c>
      <c r="B151">
        <v>0</v>
      </c>
      <c r="C151">
        <v>27.52</v>
      </c>
      <c r="D151">
        <v>74</v>
      </c>
      <c r="E151">
        <v>27.52</v>
      </c>
      <c r="F151">
        <v>17</v>
      </c>
      <c r="H151">
        <v>27.52</v>
      </c>
      <c r="I151">
        <v>157</v>
      </c>
      <c r="J151">
        <v>27.52</v>
      </c>
      <c r="K151">
        <v>218</v>
      </c>
      <c r="L151">
        <v>27.52</v>
      </c>
      <c r="M151">
        <v>829</v>
      </c>
      <c r="N151" s="1">
        <v>27.52</v>
      </c>
      <c r="O151" s="1">
        <v>276</v>
      </c>
      <c r="Q151">
        <v>27.52</v>
      </c>
      <c r="R151">
        <v>57</v>
      </c>
      <c r="S151">
        <v>27.52</v>
      </c>
      <c r="T151">
        <v>28</v>
      </c>
      <c r="V151">
        <v>6236.2992241788279</v>
      </c>
      <c r="W151">
        <v>0</v>
      </c>
      <c r="X151">
        <v>5869.1601521125767</v>
      </c>
      <c r="Y151">
        <v>74</v>
      </c>
      <c r="Z151">
        <v>5502.0347130610235</v>
      </c>
      <c r="AA151">
        <v>17</v>
      </c>
      <c r="AC151">
        <v>8800.8031060491121</v>
      </c>
      <c r="AD151">
        <v>157</v>
      </c>
      <c r="AE151">
        <v>8433.721449353925</v>
      </c>
      <c r="AF151">
        <v>218</v>
      </c>
      <c r="AG151">
        <v>8066.7072653430378</v>
      </c>
      <c r="AH151">
        <v>829</v>
      </c>
      <c r="AJ151">
        <v>10632.119942555437</v>
      </c>
      <c r="AK151">
        <v>57</v>
      </c>
      <c r="AL151">
        <v>10265.118785298218</v>
      </c>
      <c r="AM151">
        <v>28</v>
      </c>
      <c r="AO151" s="5">
        <v>14.5</v>
      </c>
      <c r="AP151">
        <v>0</v>
      </c>
      <c r="AQ151" s="6">
        <v>17</v>
      </c>
    </row>
    <row r="152" spans="1:43">
      <c r="A152">
        <v>27.702000000000002</v>
      </c>
      <c r="B152">
        <v>0</v>
      </c>
      <c r="C152">
        <v>27.702000000000002</v>
      </c>
      <c r="D152">
        <v>50</v>
      </c>
      <c r="E152">
        <v>27.702000000000002</v>
      </c>
      <c r="F152">
        <v>17</v>
      </c>
      <c r="H152">
        <v>27.702000000000002</v>
      </c>
      <c r="I152">
        <v>122</v>
      </c>
      <c r="J152">
        <v>27.702000000000002</v>
      </c>
      <c r="K152">
        <v>258</v>
      </c>
      <c r="L152">
        <v>27.702000000000002</v>
      </c>
      <c r="M152">
        <v>700</v>
      </c>
      <c r="N152" s="1">
        <v>27.702000000000002</v>
      </c>
      <c r="O152" s="1">
        <v>212</v>
      </c>
      <c r="Q152">
        <v>27.702000000000002</v>
      </c>
      <c r="R152">
        <v>26</v>
      </c>
      <c r="S152">
        <v>27.702000000000002</v>
      </c>
      <c r="T152">
        <v>10</v>
      </c>
      <c r="V152">
        <v>6251.7032072686206</v>
      </c>
      <c r="W152">
        <v>0</v>
      </c>
      <c r="X152">
        <v>5883.6592532656723</v>
      </c>
      <c r="Y152">
        <v>50</v>
      </c>
      <c r="Z152">
        <v>5515.6288759573299</v>
      </c>
      <c r="AA152">
        <v>17</v>
      </c>
      <c r="AC152">
        <v>8822.5596999099598</v>
      </c>
      <c r="AD152">
        <v>122</v>
      </c>
      <c r="AE152">
        <v>8454.5731008843068</v>
      </c>
      <c r="AF152">
        <v>258</v>
      </c>
      <c r="AG152">
        <v>8086.6536948526009</v>
      </c>
      <c r="AH152">
        <v>700</v>
      </c>
      <c r="AJ152">
        <v>10658.416433935736</v>
      </c>
      <c r="AK152">
        <v>26</v>
      </c>
      <c r="AL152">
        <v>10290.510062710355</v>
      </c>
      <c r="AM152">
        <v>10</v>
      </c>
      <c r="AO152" s="5">
        <v>14.5</v>
      </c>
      <c r="AP152">
        <v>0</v>
      </c>
      <c r="AQ152" s="6">
        <v>0</v>
      </c>
    </row>
    <row r="153" spans="1:43">
      <c r="A153">
        <v>27.884</v>
      </c>
      <c r="B153">
        <v>0</v>
      </c>
      <c r="C153">
        <v>27.884</v>
      </c>
      <c r="D153">
        <v>0</v>
      </c>
      <c r="E153">
        <v>27.884</v>
      </c>
      <c r="F153">
        <v>17</v>
      </c>
      <c r="H153">
        <v>27.884</v>
      </c>
      <c r="I153">
        <v>136</v>
      </c>
      <c r="J153">
        <v>27.884</v>
      </c>
      <c r="K153">
        <v>195</v>
      </c>
      <c r="L153">
        <v>27.884</v>
      </c>
      <c r="M153">
        <v>676</v>
      </c>
      <c r="N153" s="1">
        <v>27.884</v>
      </c>
      <c r="O153" s="1">
        <v>248</v>
      </c>
      <c r="Q153">
        <v>27.884</v>
      </c>
      <c r="R153">
        <v>18</v>
      </c>
      <c r="S153">
        <v>27.884</v>
      </c>
      <c r="T153">
        <v>26</v>
      </c>
      <c r="V153">
        <v>6267.0435678994363</v>
      </c>
      <c r="W153">
        <v>0</v>
      </c>
      <c r="X153">
        <v>5898.0984612708171</v>
      </c>
      <c r="Y153">
        <v>0</v>
      </c>
      <c r="Z153">
        <v>5529.166875616319</v>
      </c>
      <c r="AA153">
        <v>17</v>
      </c>
      <c r="AC153">
        <v>8844.2263588308433</v>
      </c>
      <c r="AD153">
        <v>136</v>
      </c>
      <c r="AE153">
        <v>8475.3385478501204</v>
      </c>
      <c r="AF153">
        <v>195</v>
      </c>
      <c r="AG153">
        <v>8106.5176531608085</v>
      </c>
      <c r="AH153">
        <v>676</v>
      </c>
      <c r="AJ153">
        <v>10684.604171798534</v>
      </c>
      <c r="AK153">
        <v>18</v>
      </c>
      <c r="AL153">
        <v>10315.796320027239</v>
      </c>
      <c r="AM153">
        <v>26</v>
      </c>
      <c r="AO153" s="5">
        <v>14.5</v>
      </c>
      <c r="AP153">
        <v>0</v>
      </c>
      <c r="AQ153" s="6">
        <v>0</v>
      </c>
    </row>
    <row r="154" spans="1:43">
      <c r="A154">
        <v>28.065999999999999</v>
      </c>
      <c r="B154">
        <v>0</v>
      </c>
      <c r="C154">
        <v>28.065999999999999</v>
      </c>
      <c r="D154">
        <v>0</v>
      </c>
      <c r="E154">
        <v>28.065999999999999</v>
      </c>
      <c r="F154">
        <v>0</v>
      </c>
      <c r="H154">
        <v>28.065999999999999</v>
      </c>
      <c r="I154">
        <v>150</v>
      </c>
      <c r="J154">
        <v>28.065999999999999</v>
      </c>
      <c r="K154">
        <v>200</v>
      </c>
      <c r="L154">
        <v>28.065999999999999</v>
      </c>
      <c r="M154">
        <v>584</v>
      </c>
      <c r="N154" s="1">
        <v>28.065999999999999</v>
      </c>
      <c r="O154" s="1">
        <v>258</v>
      </c>
      <c r="Q154">
        <v>28.065999999999999</v>
      </c>
      <c r="R154">
        <v>10</v>
      </c>
      <c r="S154">
        <v>28.065999999999999</v>
      </c>
      <c r="T154">
        <v>47</v>
      </c>
      <c r="V154">
        <v>6282.3209832872726</v>
      </c>
      <c r="W154">
        <v>0</v>
      </c>
      <c r="X154">
        <v>5912.4784137336637</v>
      </c>
      <c r="Y154">
        <v>0</v>
      </c>
      <c r="Z154">
        <v>5542.6493100230609</v>
      </c>
      <c r="AA154">
        <v>0</v>
      </c>
      <c r="AC154">
        <v>8865.8040408944235</v>
      </c>
      <c r="AD154">
        <v>150</v>
      </c>
      <c r="AE154">
        <v>8496.0187087038903</v>
      </c>
      <c r="AF154">
        <v>200</v>
      </c>
      <c r="AG154">
        <v>8126.3000190388584</v>
      </c>
      <c r="AH154">
        <v>584</v>
      </c>
      <c r="AJ154">
        <v>10710.684315253284</v>
      </c>
      <c r="AK154">
        <v>10</v>
      </c>
      <c r="AL154">
        <v>10340.978676675461</v>
      </c>
      <c r="AM154">
        <v>47</v>
      </c>
      <c r="AO154" s="5">
        <v>14.5</v>
      </c>
      <c r="AP154">
        <v>0</v>
      </c>
      <c r="AQ154" s="6">
        <v>0</v>
      </c>
    </row>
    <row r="155" spans="1:43">
      <c r="A155">
        <v>28.248999999999999</v>
      </c>
      <c r="B155">
        <v>313</v>
      </c>
      <c r="C155">
        <v>28.248999999999999</v>
      </c>
      <c r="D155">
        <v>0</v>
      </c>
      <c r="E155">
        <v>28.248999999999999</v>
      </c>
      <c r="F155">
        <v>0</v>
      </c>
      <c r="H155">
        <v>28.248999999999999</v>
      </c>
      <c r="I155">
        <v>150</v>
      </c>
      <c r="J155">
        <v>28.248999999999999</v>
      </c>
      <c r="K155">
        <v>206</v>
      </c>
      <c r="L155">
        <v>28.248999999999999</v>
      </c>
      <c r="M155">
        <v>491</v>
      </c>
      <c r="N155" s="1">
        <v>28.248999999999999</v>
      </c>
      <c r="O155" s="1">
        <v>289</v>
      </c>
      <c r="Q155">
        <v>28.248999999999999</v>
      </c>
      <c r="R155">
        <v>15</v>
      </c>
      <c r="S155">
        <v>28.248999999999999</v>
      </c>
      <c r="T155">
        <v>57</v>
      </c>
      <c r="V155">
        <v>6297.6195479083763</v>
      </c>
      <c r="W155">
        <v>313</v>
      </c>
      <c r="X155">
        <v>5926.8782651528372</v>
      </c>
      <c r="Y155">
        <v>0</v>
      </c>
      <c r="Z155">
        <v>5556.1503933904023</v>
      </c>
      <c r="AA155">
        <v>0</v>
      </c>
      <c r="AC155">
        <v>8887.4115213280311</v>
      </c>
      <c r="AD155">
        <v>150</v>
      </c>
      <c r="AE155">
        <v>8516.7274183641985</v>
      </c>
      <c r="AF155">
        <v>206</v>
      </c>
      <c r="AG155">
        <v>8146.1096855661199</v>
      </c>
      <c r="AH155">
        <v>491</v>
      </c>
      <c r="AJ155">
        <v>10736.800424177703</v>
      </c>
      <c r="AK155">
        <v>15</v>
      </c>
      <c r="AL155">
        <v>10366.195750737381</v>
      </c>
      <c r="AM155">
        <v>57</v>
      </c>
      <c r="AO155" s="5">
        <v>14.5</v>
      </c>
      <c r="AP155">
        <v>0</v>
      </c>
      <c r="AQ155" s="6">
        <v>0</v>
      </c>
    </row>
    <row r="156" spans="1:43">
      <c r="A156">
        <v>28.431000000000001</v>
      </c>
      <c r="B156">
        <v>0</v>
      </c>
      <c r="C156">
        <v>28.431000000000001</v>
      </c>
      <c r="D156">
        <v>167</v>
      </c>
      <c r="E156">
        <v>28.431000000000001</v>
      </c>
      <c r="F156">
        <v>0</v>
      </c>
      <c r="H156">
        <v>28.431000000000001</v>
      </c>
      <c r="I156">
        <v>69</v>
      </c>
      <c r="J156">
        <v>28.431000000000001</v>
      </c>
      <c r="K156">
        <v>250</v>
      </c>
      <c r="L156">
        <v>28.431000000000001</v>
      </c>
      <c r="M156">
        <v>479</v>
      </c>
      <c r="N156" s="1">
        <v>28.431000000000001</v>
      </c>
      <c r="O156" s="1">
        <v>174</v>
      </c>
      <c r="Q156">
        <v>28.431000000000001</v>
      </c>
      <c r="R156">
        <v>5</v>
      </c>
      <c r="S156">
        <v>28.431000000000001</v>
      </c>
      <c r="T156">
        <v>48</v>
      </c>
      <c r="V156">
        <v>6312.7727216655931</v>
      </c>
      <c r="W156">
        <v>0</v>
      </c>
      <c r="X156">
        <v>5941.1412589832998</v>
      </c>
      <c r="Y156">
        <v>167</v>
      </c>
      <c r="Z156">
        <v>5569.5231533150718</v>
      </c>
      <c r="AA156">
        <v>0</v>
      </c>
      <c r="AC156">
        <v>8908.8135827279821</v>
      </c>
      <c r="AD156">
        <v>69</v>
      </c>
      <c r="AE156">
        <v>8537.2392435897345</v>
      </c>
      <c r="AF156">
        <v>250</v>
      </c>
      <c r="AG156">
        <v>8165.7310065912343</v>
      </c>
      <c r="AH156">
        <v>479</v>
      </c>
      <c r="AJ156">
        <v>10762.668201639768</v>
      </c>
      <c r="AK156">
        <v>5</v>
      </c>
      <c r="AL156">
        <v>10391.173032279068</v>
      </c>
      <c r="AM156">
        <v>48</v>
      </c>
      <c r="AO156" s="5">
        <v>14.5</v>
      </c>
      <c r="AP156">
        <v>0</v>
      </c>
      <c r="AQ156" s="6">
        <v>0</v>
      </c>
    </row>
    <row r="157" spans="1:43">
      <c r="A157">
        <v>28.613</v>
      </c>
      <c r="B157">
        <v>0</v>
      </c>
      <c r="C157">
        <v>28.613</v>
      </c>
      <c r="D157">
        <v>0</v>
      </c>
      <c r="E157">
        <v>28.613</v>
      </c>
      <c r="F157">
        <v>0</v>
      </c>
      <c r="H157">
        <v>28.613</v>
      </c>
      <c r="I157">
        <v>28</v>
      </c>
      <c r="J157">
        <v>28.613</v>
      </c>
      <c r="K157">
        <v>419</v>
      </c>
      <c r="L157">
        <v>28.613</v>
      </c>
      <c r="M157">
        <v>407</v>
      </c>
      <c r="N157" s="1">
        <v>28.613</v>
      </c>
      <c r="O157" s="1">
        <v>152</v>
      </c>
      <c r="Q157">
        <v>28.613</v>
      </c>
      <c r="R157">
        <v>15</v>
      </c>
      <c r="S157">
        <v>28.613</v>
      </c>
      <c r="T157">
        <v>26</v>
      </c>
      <c r="V157">
        <v>6327.8649170321996</v>
      </c>
      <c r="W157">
        <v>0</v>
      </c>
      <c r="X157">
        <v>5955.3468490742271</v>
      </c>
      <c r="Y157">
        <v>0</v>
      </c>
      <c r="Z157">
        <v>5582.8420847112884</v>
      </c>
      <c r="AA157">
        <v>0</v>
      </c>
      <c r="AC157">
        <v>8930.1294497717063</v>
      </c>
      <c r="AD157">
        <v>28</v>
      </c>
      <c r="AE157">
        <v>8557.6684500980427</v>
      </c>
      <c r="AF157">
        <v>419</v>
      </c>
      <c r="AG157">
        <v>8185.2732873279674</v>
      </c>
      <c r="AH157">
        <v>407</v>
      </c>
      <c r="AJ157">
        <v>10788.431750970085</v>
      </c>
      <c r="AK157">
        <v>15</v>
      </c>
      <c r="AL157">
        <v>10416.049664170991</v>
      </c>
      <c r="AM157">
        <v>26</v>
      </c>
      <c r="AO157" s="5">
        <v>14.5</v>
      </c>
      <c r="AP157">
        <v>0</v>
      </c>
      <c r="AQ157" s="6">
        <v>0</v>
      </c>
    </row>
    <row r="158" spans="1:43">
      <c r="A158">
        <v>28.795000000000002</v>
      </c>
      <c r="B158">
        <v>0</v>
      </c>
      <c r="C158">
        <v>28.795000000000002</v>
      </c>
      <c r="D158">
        <v>0</v>
      </c>
      <c r="E158">
        <v>28.795000000000002</v>
      </c>
      <c r="F158">
        <v>0</v>
      </c>
      <c r="H158">
        <v>28.795000000000002</v>
      </c>
      <c r="I158">
        <v>113</v>
      </c>
      <c r="J158">
        <v>28.795000000000002</v>
      </c>
      <c r="K158">
        <v>453</v>
      </c>
      <c r="L158">
        <v>28.795000000000002</v>
      </c>
      <c r="M158">
        <v>433</v>
      </c>
      <c r="N158" s="1">
        <v>28.795000000000002</v>
      </c>
      <c r="O158" s="1">
        <v>217</v>
      </c>
      <c r="Q158">
        <v>28.795000000000002</v>
      </c>
      <c r="R158">
        <v>40</v>
      </c>
      <c r="S158">
        <v>28.795000000000002</v>
      </c>
      <c r="T158">
        <v>16</v>
      </c>
      <c r="V158">
        <v>6342.8967665082164</v>
      </c>
      <c r="W158">
        <v>0</v>
      </c>
      <c r="X158">
        <v>5969.4956309253148</v>
      </c>
      <c r="Y158">
        <v>0</v>
      </c>
      <c r="Z158">
        <v>5596.1077460691058</v>
      </c>
      <c r="AA158">
        <v>0</v>
      </c>
      <c r="AC158">
        <v>8951.3600172305232</v>
      </c>
      <c r="AD158">
        <v>113</v>
      </c>
      <c r="AE158">
        <v>8578.015895642151</v>
      </c>
      <c r="AF158">
        <v>453</v>
      </c>
      <c r="AG158">
        <v>8204.7373484644813</v>
      </c>
      <c r="AH158">
        <v>433</v>
      </c>
      <c r="AJ158">
        <v>10814.092154647702</v>
      </c>
      <c r="AK158">
        <v>40</v>
      </c>
      <c r="AL158">
        <v>10440.82669182594</v>
      </c>
      <c r="AM158">
        <v>16</v>
      </c>
      <c r="AO158" s="5">
        <v>14.5</v>
      </c>
      <c r="AP158">
        <v>0</v>
      </c>
      <c r="AQ158" s="6">
        <v>31</v>
      </c>
    </row>
    <row r="159" spans="1:43">
      <c r="A159">
        <v>28.978000000000002</v>
      </c>
      <c r="B159">
        <v>0</v>
      </c>
      <c r="C159">
        <v>28.978000000000002</v>
      </c>
      <c r="D159">
        <v>0</v>
      </c>
      <c r="E159">
        <v>28.978000000000002</v>
      </c>
      <c r="F159">
        <v>0</v>
      </c>
      <c r="H159">
        <v>28.978000000000002</v>
      </c>
      <c r="I159">
        <v>152</v>
      </c>
      <c r="J159">
        <v>28.978000000000002</v>
      </c>
      <c r="K159">
        <v>505</v>
      </c>
      <c r="L159">
        <v>28.978000000000002</v>
      </c>
      <c r="M159">
        <v>454</v>
      </c>
      <c r="N159" s="1">
        <v>28.978000000000002</v>
      </c>
      <c r="O159" s="1">
        <v>228</v>
      </c>
      <c r="Q159">
        <v>28.978000000000002</v>
      </c>
      <c r="R159">
        <v>40</v>
      </c>
      <c r="S159">
        <v>28.978000000000002</v>
      </c>
      <c r="T159">
        <v>29</v>
      </c>
      <c r="V159">
        <v>6357.9509926506707</v>
      </c>
      <c r="W159">
        <v>0</v>
      </c>
      <c r="X159">
        <v>5983.6654675308437</v>
      </c>
      <c r="Y159">
        <v>0</v>
      </c>
      <c r="Z159">
        <v>5609.3931405249159</v>
      </c>
      <c r="AA159">
        <v>0</v>
      </c>
      <c r="AC159">
        <v>8972.6221210072345</v>
      </c>
      <c r="AD159">
        <v>152</v>
      </c>
      <c r="AE159">
        <v>8598.3935562541228</v>
      </c>
      <c r="AF159">
        <v>505</v>
      </c>
      <c r="AG159">
        <v>8224.2303046964971</v>
      </c>
      <c r="AH159">
        <v>454</v>
      </c>
      <c r="AJ159">
        <v>10839.790627416445</v>
      </c>
      <c r="AK159">
        <v>40</v>
      </c>
      <c r="AL159">
        <v>10465.640468696547</v>
      </c>
      <c r="AM159">
        <v>29</v>
      </c>
      <c r="AO159" s="5">
        <v>14.5</v>
      </c>
      <c r="AP159">
        <v>0</v>
      </c>
      <c r="AQ159" s="6">
        <v>31</v>
      </c>
    </row>
    <row r="160" spans="1:43">
      <c r="A160">
        <v>29.16</v>
      </c>
      <c r="B160">
        <v>0</v>
      </c>
      <c r="C160">
        <v>29.16</v>
      </c>
      <c r="D160">
        <v>0</v>
      </c>
      <c r="E160">
        <v>29.16</v>
      </c>
      <c r="F160">
        <v>31</v>
      </c>
      <c r="H160">
        <v>29.16</v>
      </c>
      <c r="I160">
        <v>208</v>
      </c>
      <c r="J160">
        <v>29.16</v>
      </c>
      <c r="K160">
        <v>358</v>
      </c>
      <c r="L160">
        <v>29.16</v>
      </c>
      <c r="M160">
        <v>450</v>
      </c>
      <c r="N160" s="1">
        <v>29.16</v>
      </c>
      <c r="O160" s="1">
        <v>240</v>
      </c>
      <c r="Q160">
        <v>29.16</v>
      </c>
      <c r="R160">
        <v>30</v>
      </c>
      <c r="S160">
        <v>29.16</v>
      </c>
      <c r="T160">
        <v>19</v>
      </c>
      <c r="V160">
        <v>6372.8636828638255</v>
      </c>
      <c r="W160">
        <v>0</v>
      </c>
      <c r="X160">
        <v>5997.7020758066046</v>
      </c>
      <c r="Y160">
        <v>0</v>
      </c>
      <c r="Z160">
        <v>5622.5536150721009</v>
      </c>
      <c r="AA160">
        <v>31</v>
      </c>
      <c r="AC160">
        <v>8993.6842576188465</v>
      </c>
      <c r="AD160">
        <v>208</v>
      </c>
      <c r="AE160">
        <v>8618.5795585313826</v>
      </c>
      <c r="AF160">
        <v>358</v>
      </c>
      <c r="AG160">
        <v>8243.5399155119976</v>
      </c>
      <c r="AH160">
        <v>450</v>
      </c>
      <c r="AJ160">
        <v>10865.247363220795</v>
      </c>
      <c r="AK160">
        <v>30</v>
      </c>
      <c r="AL160">
        <v>10490.220821523833</v>
      </c>
      <c r="AM160">
        <v>19</v>
      </c>
      <c r="AO160" s="5">
        <v>14.5</v>
      </c>
      <c r="AP160">
        <v>0</v>
      </c>
      <c r="AQ160" s="6">
        <v>31</v>
      </c>
    </row>
    <row r="161" spans="1:43">
      <c r="A161">
        <v>29.341999999999999</v>
      </c>
      <c r="B161">
        <v>0</v>
      </c>
      <c r="C161">
        <v>29.341999999999999</v>
      </c>
      <c r="D161">
        <v>118</v>
      </c>
      <c r="E161">
        <v>29.341999999999999</v>
      </c>
      <c r="F161">
        <v>31</v>
      </c>
      <c r="H161">
        <v>29.341999999999999</v>
      </c>
      <c r="I161">
        <v>123</v>
      </c>
      <c r="J161">
        <v>29.341999999999999</v>
      </c>
      <c r="K161">
        <v>300</v>
      </c>
      <c r="L161">
        <v>29.341999999999999</v>
      </c>
      <c r="M161">
        <v>424</v>
      </c>
      <c r="N161" s="1">
        <v>29.341999999999999</v>
      </c>
      <c r="O161" s="1">
        <v>199</v>
      </c>
      <c r="Q161">
        <v>29.341999999999999</v>
      </c>
      <c r="R161">
        <v>0</v>
      </c>
      <c r="S161">
        <v>29.341999999999999</v>
      </c>
      <c r="T161">
        <v>19</v>
      </c>
      <c r="V161">
        <v>6387.7178657680788</v>
      </c>
      <c r="W161">
        <v>0</v>
      </c>
      <c r="X161">
        <v>6011.6836068623616</v>
      </c>
      <c r="Y161">
        <v>118</v>
      </c>
      <c r="Z161">
        <v>5635.6624430121146</v>
      </c>
      <c r="AA161">
        <v>31</v>
      </c>
      <c r="AC161">
        <v>9014.6636955407648</v>
      </c>
      <c r="AD161">
        <v>123</v>
      </c>
      <c r="AE161">
        <v>8638.6862931263367</v>
      </c>
      <c r="AF161">
        <v>300</v>
      </c>
      <c r="AG161">
        <v>8262.7736922621334</v>
      </c>
      <c r="AH161">
        <v>424</v>
      </c>
      <c r="AJ161">
        <v>10890.604099842538</v>
      </c>
      <c r="AK161">
        <v>0</v>
      </c>
      <c r="AL161">
        <v>10514.70460883327</v>
      </c>
      <c r="AM161">
        <v>19</v>
      </c>
      <c r="AO161" s="5">
        <v>14.5</v>
      </c>
      <c r="AP161">
        <v>0</v>
      </c>
      <c r="AQ161" s="6">
        <v>0</v>
      </c>
    </row>
    <row r="162" spans="1:43">
      <c r="A162">
        <v>29.524000000000001</v>
      </c>
      <c r="B162">
        <v>0</v>
      </c>
      <c r="C162">
        <v>29.524000000000001</v>
      </c>
      <c r="D162">
        <v>0</v>
      </c>
      <c r="E162">
        <v>29.524000000000001</v>
      </c>
      <c r="F162">
        <v>31</v>
      </c>
      <c r="H162">
        <v>29.524000000000001</v>
      </c>
      <c r="I162">
        <v>89</v>
      </c>
      <c r="J162">
        <v>29.524000000000001</v>
      </c>
      <c r="K162">
        <v>214</v>
      </c>
      <c r="L162">
        <v>29.524000000000001</v>
      </c>
      <c r="M162">
        <v>355</v>
      </c>
      <c r="N162" s="1">
        <v>29.524000000000001</v>
      </c>
      <c r="O162" s="1">
        <v>235</v>
      </c>
      <c r="Q162">
        <v>29.524000000000001</v>
      </c>
      <c r="R162">
        <v>0</v>
      </c>
      <c r="S162">
        <v>29.524000000000001</v>
      </c>
      <c r="T162">
        <v>0</v>
      </c>
      <c r="V162">
        <v>6402.5141331236064</v>
      </c>
      <c r="W162">
        <v>0</v>
      </c>
      <c r="X162">
        <v>6025.6106178363725</v>
      </c>
      <c r="Y162">
        <v>0</v>
      </c>
      <c r="Z162">
        <v>5648.720146852791</v>
      </c>
      <c r="AA162">
        <v>31</v>
      </c>
      <c r="AC162">
        <v>9035.5612718669236</v>
      </c>
      <c r="AD162">
        <v>89</v>
      </c>
      <c r="AE162">
        <v>8658.7145624946697</v>
      </c>
      <c r="AF162">
        <v>214</v>
      </c>
      <c r="AG162">
        <v>8281.9324027218408</v>
      </c>
      <c r="AH162">
        <v>355</v>
      </c>
      <c r="AJ162">
        <v>10915.861849952544</v>
      </c>
      <c r="AK162">
        <v>0</v>
      </c>
      <c r="AL162">
        <v>10539.092808613736</v>
      </c>
      <c r="AM162">
        <v>0</v>
      </c>
      <c r="AO162" s="5">
        <v>14.5</v>
      </c>
      <c r="AP162">
        <v>0</v>
      </c>
      <c r="AQ162" s="6">
        <v>22</v>
      </c>
    </row>
    <row r="163" spans="1:43">
      <c r="A163">
        <v>29.707000000000001</v>
      </c>
      <c r="B163">
        <v>0</v>
      </c>
      <c r="C163">
        <v>29.707000000000001</v>
      </c>
      <c r="D163">
        <v>0</v>
      </c>
      <c r="E163">
        <v>29.707000000000001</v>
      </c>
      <c r="F163">
        <v>0</v>
      </c>
      <c r="H163">
        <v>29.707000000000001</v>
      </c>
      <c r="I163">
        <v>43</v>
      </c>
      <c r="J163">
        <v>29.707000000000001</v>
      </c>
      <c r="K163">
        <v>221</v>
      </c>
      <c r="L163">
        <v>29.707000000000001</v>
      </c>
      <c r="M163">
        <v>394</v>
      </c>
      <c r="N163" s="1">
        <v>29.707000000000001</v>
      </c>
      <c r="O163" s="1">
        <v>245</v>
      </c>
      <c r="Q163">
        <v>29.707000000000001</v>
      </c>
      <c r="R163">
        <v>11</v>
      </c>
      <c r="S163">
        <v>29.707000000000001</v>
      </c>
      <c r="T163">
        <v>0</v>
      </c>
      <c r="V163">
        <v>6417.3338929278361</v>
      </c>
      <c r="W163">
        <v>0</v>
      </c>
      <c r="X163">
        <v>6039.5597342234105</v>
      </c>
      <c r="Y163">
        <v>0</v>
      </c>
      <c r="Z163">
        <v>5661.7985693032451</v>
      </c>
      <c r="AA163">
        <v>0</v>
      </c>
      <c r="AC163">
        <v>9056.4919643260728</v>
      </c>
      <c r="AD163">
        <v>43</v>
      </c>
      <c r="AE163">
        <v>8678.7745615759104</v>
      </c>
      <c r="AF163">
        <v>221</v>
      </c>
      <c r="AG163">
        <v>8301.1214576363345</v>
      </c>
      <c r="AH163">
        <v>394</v>
      </c>
      <c r="AJ163">
        <v>10941.159581339551</v>
      </c>
      <c r="AK163">
        <v>11</v>
      </c>
      <c r="AL163">
        <v>10563.519604505942</v>
      </c>
      <c r="AM163">
        <v>0</v>
      </c>
      <c r="AO163" s="5">
        <v>14.5</v>
      </c>
      <c r="AP163">
        <v>0</v>
      </c>
      <c r="AQ163" s="6">
        <v>22</v>
      </c>
    </row>
    <row r="164" spans="1:43">
      <c r="A164">
        <v>29.888999999999999</v>
      </c>
      <c r="B164">
        <v>0</v>
      </c>
      <c r="C164">
        <v>29.888999999999999</v>
      </c>
      <c r="D164">
        <v>0</v>
      </c>
      <c r="E164">
        <v>29.888999999999999</v>
      </c>
      <c r="F164">
        <v>22</v>
      </c>
      <c r="H164">
        <v>29.888999999999999</v>
      </c>
      <c r="I164">
        <v>43</v>
      </c>
      <c r="J164">
        <v>29.888999999999999</v>
      </c>
      <c r="K164">
        <v>227</v>
      </c>
      <c r="L164">
        <v>29.888999999999999</v>
      </c>
      <c r="M164">
        <v>382</v>
      </c>
      <c r="N164" s="1">
        <v>29.888999999999999</v>
      </c>
      <c r="O164" s="1">
        <v>275</v>
      </c>
      <c r="Q164">
        <v>29.888999999999999</v>
      </c>
      <c r="R164">
        <v>24</v>
      </c>
      <c r="S164">
        <v>29.888999999999999</v>
      </c>
      <c r="T164">
        <v>0</v>
      </c>
      <c r="V164">
        <v>6432.0157559595464</v>
      </c>
      <c r="W164">
        <v>0</v>
      </c>
      <c r="X164">
        <v>6053.3790483658086</v>
      </c>
      <c r="Y164">
        <v>0</v>
      </c>
      <c r="Z164">
        <v>5674.7552848133282</v>
      </c>
      <c r="AA164">
        <v>22</v>
      </c>
      <c r="AC164">
        <v>9077.2278360642977</v>
      </c>
      <c r="AD164">
        <v>43</v>
      </c>
      <c r="AE164">
        <v>8698.6478356100652</v>
      </c>
      <c r="AF164">
        <v>227</v>
      </c>
      <c r="AG164">
        <v>8320.1318870395753</v>
      </c>
      <c r="AH164">
        <v>382</v>
      </c>
      <c r="AJ164">
        <v>10966.221800642326</v>
      </c>
      <c r="AK164">
        <v>24</v>
      </c>
      <c r="AL164">
        <v>10587.718987846663</v>
      </c>
      <c r="AM164">
        <v>0</v>
      </c>
      <c r="AO164" s="5">
        <v>14.5</v>
      </c>
      <c r="AP164">
        <v>0</v>
      </c>
      <c r="AQ164" s="6">
        <v>22</v>
      </c>
    </row>
    <row r="165" spans="1:43">
      <c r="A165">
        <v>30.071000000000002</v>
      </c>
      <c r="B165">
        <v>0</v>
      </c>
      <c r="C165">
        <v>30.071000000000002</v>
      </c>
      <c r="D165">
        <v>0</v>
      </c>
      <c r="E165">
        <v>30.071000000000002</v>
      </c>
      <c r="F165">
        <v>22</v>
      </c>
      <c r="H165">
        <v>30.071000000000002</v>
      </c>
      <c r="I165">
        <v>38</v>
      </c>
      <c r="J165">
        <v>30.071000000000002</v>
      </c>
      <c r="K165">
        <v>212</v>
      </c>
      <c r="L165">
        <v>30.071000000000002</v>
      </c>
      <c r="M165">
        <v>422</v>
      </c>
      <c r="N165" s="1">
        <v>30.071000000000002</v>
      </c>
      <c r="O165" s="1">
        <v>219</v>
      </c>
      <c r="Q165">
        <v>30.071000000000002</v>
      </c>
      <c r="R165">
        <v>24</v>
      </c>
      <c r="S165">
        <v>30.071000000000002</v>
      </c>
      <c r="T165">
        <v>0</v>
      </c>
      <c r="V165">
        <v>6446.6414250226044</v>
      </c>
      <c r="W165">
        <v>0</v>
      </c>
      <c r="X165">
        <v>6067.1454632759242</v>
      </c>
      <c r="Y165">
        <v>0</v>
      </c>
      <c r="Z165">
        <v>5687.6623963184848</v>
      </c>
      <c r="AA165">
        <v>22</v>
      </c>
      <c r="AC165">
        <v>9097.8842814630334</v>
      </c>
      <c r="AD165">
        <v>38</v>
      </c>
      <c r="AE165">
        <v>8718.4449788963848</v>
      </c>
      <c r="AF165">
        <v>212</v>
      </c>
      <c r="AG165">
        <v>8339.0694837315968</v>
      </c>
      <c r="AH165">
        <v>422</v>
      </c>
      <c r="AJ165">
        <v>10991.187979431257</v>
      </c>
      <c r="AK165">
        <v>24</v>
      </c>
      <c r="AL165">
        <v>10611.825628753173</v>
      </c>
      <c r="AM165">
        <v>0</v>
      </c>
      <c r="AO165" s="5">
        <v>14.5</v>
      </c>
      <c r="AP165">
        <v>0</v>
      </c>
      <c r="AQ165" s="6">
        <v>26</v>
      </c>
    </row>
    <row r="166" spans="1:43">
      <c r="A166">
        <v>30.253</v>
      </c>
      <c r="B166">
        <v>0</v>
      </c>
      <c r="C166">
        <v>30.253</v>
      </c>
      <c r="D166">
        <v>0</v>
      </c>
      <c r="E166">
        <v>30.253</v>
      </c>
      <c r="F166">
        <v>22</v>
      </c>
      <c r="H166">
        <v>30.253</v>
      </c>
      <c r="I166">
        <v>27</v>
      </c>
      <c r="J166">
        <v>30.253</v>
      </c>
      <c r="K166">
        <v>194</v>
      </c>
      <c r="L166">
        <v>30.253</v>
      </c>
      <c r="M166">
        <v>338</v>
      </c>
      <c r="N166" s="1">
        <v>30.253</v>
      </c>
      <c r="O166" s="1">
        <v>154</v>
      </c>
      <c r="Q166">
        <v>30.253</v>
      </c>
      <c r="R166">
        <v>23</v>
      </c>
      <c r="S166">
        <v>30.253</v>
      </c>
      <c r="T166">
        <v>0</v>
      </c>
      <c r="V166">
        <v>6461.2114546732637</v>
      </c>
      <c r="W166">
        <v>0</v>
      </c>
      <c r="X166">
        <v>6080.8595010604777</v>
      </c>
      <c r="Y166">
        <v>0</v>
      </c>
      <c r="Z166">
        <v>5700.5203934681276</v>
      </c>
      <c r="AA166">
        <v>22</v>
      </c>
      <c r="AC166">
        <v>9118.4620849485655</v>
      </c>
      <c r="AD166">
        <v>27</v>
      </c>
      <c r="AE166">
        <v>8738.1667433967486</v>
      </c>
      <c r="AF166">
        <v>194</v>
      </c>
      <c r="AG166">
        <v>8357.9349671710079</v>
      </c>
      <c r="AH166">
        <v>338</v>
      </c>
      <c r="AJ166">
        <v>11016.059066635078</v>
      </c>
      <c r="AK166">
        <v>23</v>
      </c>
      <c r="AL166">
        <v>10635.840443649815</v>
      </c>
      <c r="AM166">
        <v>0</v>
      </c>
      <c r="AO166" s="5">
        <v>14.5</v>
      </c>
      <c r="AP166">
        <v>0</v>
      </c>
      <c r="AQ166" s="6">
        <v>56</v>
      </c>
    </row>
    <row r="167" spans="1:43">
      <c r="A167">
        <v>30.436</v>
      </c>
      <c r="B167">
        <v>0</v>
      </c>
      <c r="C167">
        <v>30.436</v>
      </c>
      <c r="D167">
        <v>0</v>
      </c>
      <c r="E167">
        <v>30.436</v>
      </c>
      <c r="F167">
        <v>26</v>
      </c>
      <c r="H167">
        <v>30.436</v>
      </c>
      <c r="I167">
        <v>27</v>
      </c>
      <c r="J167">
        <v>30.436</v>
      </c>
      <c r="K167">
        <v>191</v>
      </c>
      <c r="L167">
        <v>30.436</v>
      </c>
      <c r="M167">
        <v>377</v>
      </c>
      <c r="N167" s="1">
        <v>30.436</v>
      </c>
      <c r="O167" s="1">
        <v>217</v>
      </c>
      <c r="Q167">
        <v>30.436</v>
      </c>
      <c r="R167">
        <v>10</v>
      </c>
      <c r="S167">
        <v>30.436</v>
      </c>
      <c r="T167">
        <v>0</v>
      </c>
      <c r="V167">
        <v>6475.8059918890331</v>
      </c>
      <c r="W167">
        <v>0</v>
      </c>
      <c r="X167">
        <v>6094.5966001225725</v>
      </c>
      <c r="Y167">
        <v>0</v>
      </c>
      <c r="Z167">
        <v>5713.4000058192951</v>
      </c>
      <c r="AA167">
        <v>26</v>
      </c>
      <c r="AC167">
        <v>9139.0744418172744</v>
      </c>
      <c r="AD167">
        <v>27</v>
      </c>
      <c r="AE167">
        <v>8757.9216155664581</v>
      </c>
      <c r="AF167">
        <v>191</v>
      </c>
      <c r="AG167">
        <v>8376.8321136234463</v>
      </c>
      <c r="AH167">
        <v>377</v>
      </c>
      <c r="AJ167">
        <v>11040.971874719347</v>
      </c>
      <c r="AK167">
        <v>10</v>
      </c>
      <c r="AL167">
        <v>10659.895534859827</v>
      </c>
      <c r="AM167">
        <v>0</v>
      </c>
      <c r="AO167" s="5">
        <v>14.5</v>
      </c>
      <c r="AP167">
        <v>0</v>
      </c>
      <c r="AQ167" s="6">
        <v>56</v>
      </c>
    </row>
    <row r="168" spans="1:43">
      <c r="A168">
        <v>30.617999999999999</v>
      </c>
      <c r="B168">
        <v>22</v>
      </c>
      <c r="C168">
        <v>30.617999999999999</v>
      </c>
      <c r="D168">
        <v>0</v>
      </c>
      <c r="E168">
        <v>30.617999999999999</v>
      </c>
      <c r="F168">
        <v>56</v>
      </c>
      <c r="H168">
        <v>30.617999999999999</v>
      </c>
      <c r="I168">
        <v>73</v>
      </c>
      <c r="J168">
        <v>30.617999999999999</v>
      </c>
      <c r="K168">
        <v>233</v>
      </c>
      <c r="L168">
        <v>30.617999999999999</v>
      </c>
      <c r="M168">
        <v>372</v>
      </c>
      <c r="N168" s="1">
        <v>30.617999999999999</v>
      </c>
      <c r="O168" s="1">
        <v>320</v>
      </c>
      <c r="Q168">
        <v>30.617999999999999</v>
      </c>
      <c r="R168">
        <v>10</v>
      </c>
      <c r="S168">
        <v>30.617999999999999</v>
      </c>
      <c r="T168">
        <v>0</v>
      </c>
      <c r="V168">
        <v>6490.2660731520464</v>
      </c>
      <c r="W168">
        <v>22</v>
      </c>
      <c r="X168">
        <v>6108.2071362755005</v>
      </c>
      <c r="Y168">
        <v>0</v>
      </c>
      <c r="Z168">
        <v>5726.1609490396431</v>
      </c>
      <c r="AA168">
        <v>56</v>
      </c>
      <c r="AC168">
        <v>9159.496843691164</v>
      </c>
      <c r="AD168">
        <v>73</v>
      </c>
      <c r="AE168">
        <v>8777.494426853098</v>
      </c>
      <c r="AF168">
        <v>233</v>
      </c>
      <c r="AG168">
        <v>8395.5550969587821</v>
      </c>
      <c r="AH168">
        <v>372</v>
      </c>
      <c r="AJ168">
        <v>11065.655055894485</v>
      </c>
      <c r="AK168">
        <v>10</v>
      </c>
      <c r="AL168">
        <v>10683.728896918194</v>
      </c>
      <c r="AM168">
        <v>0</v>
      </c>
      <c r="AO168" s="5">
        <v>14.5</v>
      </c>
      <c r="AP168">
        <v>0</v>
      </c>
      <c r="AQ168" s="6">
        <v>30</v>
      </c>
    </row>
    <row r="169" spans="1:43">
      <c r="A169">
        <v>30.8</v>
      </c>
      <c r="B169">
        <v>0</v>
      </c>
      <c r="C169">
        <v>30.8</v>
      </c>
      <c r="D169">
        <v>0</v>
      </c>
      <c r="E169">
        <v>30.8</v>
      </c>
      <c r="F169">
        <v>56</v>
      </c>
      <c r="H169">
        <v>30.8</v>
      </c>
      <c r="I169">
        <v>45</v>
      </c>
      <c r="J169">
        <v>30.8</v>
      </c>
      <c r="K169">
        <v>186</v>
      </c>
      <c r="L169">
        <v>30.8</v>
      </c>
      <c r="M169">
        <v>401</v>
      </c>
      <c r="N169" s="1">
        <v>30.8</v>
      </c>
      <c r="O169" s="1">
        <v>339</v>
      </c>
      <c r="Q169">
        <v>30.8</v>
      </c>
      <c r="R169">
        <v>7</v>
      </c>
      <c r="S169">
        <v>30.8</v>
      </c>
      <c r="T169">
        <v>0</v>
      </c>
      <c r="V169">
        <v>6504.672129617129</v>
      </c>
      <c r="W169">
        <v>0</v>
      </c>
      <c r="X169">
        <v>6121.7668154331532</v>
      </c>
      <c r="Y169">
        <v>0</v>
      </c>
      <c r="Z169">
        <v>5738.8742035282048</v>
      </c>
      <c r="AA169">
        <v>56</v>
      </c>
      <c r="AC169">
        <v>9179.8428874876972</v>
      </c>
      <c r="AD169">
        <v>45</v>
      </c>
      <c r="AE169">
        <v>8796.9940486626729</v>
      </c>
      <c r="AF169">
        <v>186</v>
      </c>
      <c r="AG169">
        <v>8414.2080617117008</v>
      </c>
      <c r="AH169">
        <v>401</v>
      </c>
      <c r="AJ169">
        <v>11090.245908226216</v>
      </c>
      <c r="AK169">
        <v>7</v>
      </c>
      <c r="AL169">
        <v>10707.473101066487</v>
      </c>
      <c r="AM169">
        <v>0</v>
      </c>
      <c r="AO169" s="5">
        <v>14.5</v>
      </c>
      <c r="AP169">
        <v>0</v>
      </c>
      <c r="AQ169" s="6">
        <v>0</v>
      </c>
    </row>
    <row r="170" spans="1:43">
      <c r="A170">
        <v>30.983000000000001</v>
      </c>
      <c r="B170">
        <v>38</v>
      </c>
      <c r="C170">
        <v>30.983000000000001</v>
      </c>
      <c r="D170">
        <v>0</v>
      </c>
      <c r="E170">
        <v>30.983000000000001</v>
      </c>
      <c r="F170">
        <v>30</v>
      </c>
      <c r="H170">
        <v>30.983000000000001</v>
      </c>
      <c r="I170">
        <v>45</v>
      </c>
      <c r="J170">
        <v>30.983000000000001</v>
      </c>
      <c r="K170">
        <v>120</v>
      </c>
      <c r="L170">
        <v>30.983000000000001</v>
      </c>
      <c r="M170">
        <v>289</v>
      </c>
      <c r="N170" s="1">
        <v>30.983000000000001</v>
      </c>
      <c r="O170" s="1">
        <v>265</v>
      </c>
      <c r="Q170">
        <v>30.983000000000001</v>
      </c>
      <c r="R170">
        <v>49</v>
      </c>
      <c r="S170">
        <v>30.983000000000001</v>
      </c>
      <c r="T170">
        <v>0</v>
      </c>
      <c r="V170">
        <v>6519.1033951195041</v>
      </c>
      <c r="W170">
        <v>38</v>
      </c>
      <c r="X170">
        <v>6135.3502163940266</v>
      </c>
      <c r="Y170">
        <v>0</v>
      </c>
      <c r="Z170">
        <v>5751.6096927831313</v>
      </c>
      <c r="AA170">
        <v>30</v>
      </c>
      <c r="AC170">
        <v>9200.2244778277836</v>
      </c>
      <c r="AD170">
        <v>45</v>
      </c>
      <c r="AE170">
        <v>8816.5277303267212</v>
      </c>
      <c r="AF170">
        <v>120</v>
      </c>
      <c r="AG170">
        <v>8432.893600615771</v>
      </c>
      <c r="AH170">
        <v>289</v>
      </c>
      <c r="AJ170">
        <v>11114.879683516996</v>
      </c>
      <c r="AK170">
        <v>49</v>
      </c>
      <c r="AL170">
        <v>10731.258742557249</v>
      </c>
      <c r="AM170">
        <v>0</v>
      </c>
      <c r="AO170" s="5">
        <v>14.5</v>
      </c>
      <c r="AP170">
        <v>0</v>
      </c>
      <c r="AQ170" s="6">
        <v>0</v>
      </c>
    </row>
    <row r="171" spans="1:43">
      <c r="A171">
        <v>31.164999999999999</v>
      </c>
      <c r="B171">
        <v>0</v>
      </c>
      <c r="C171">
        <v>31.164999999999999</v>
      </c>
      <c r="D171">
        <v>0</v>
      </c>
      <c r="E171">
        <v>31.164999999999999</v>
      </c>
      <c r="F171">
        <v>0</v>
      </c>
      <c r="H171">
        <v>31.164999999999999</v>
      </c>
      <c r="I171">
        <v>25</v>
      </c>
      <c r="J171">
        <v>31.164999999999999</v>
      </c>
      <c r="K171">
        <v>74</v>
      </c>
      <c r="L171">
        <v>31.164999999999999</v>
      </c>
      <c r="M171">
        <v>287</v>
      </c>
      <c r="N171" s="1">
        <v>31.164999999999999</v>
      </c>
      <c r="O171" s="1">
        <v>202</v>
      </c>
      <c r="Q171">
        <v>31.164999999999999</v>
      </c>
      <c r="R171">
        <v>56</v>
      </c>
      <c r="S171">
        <v>31.164999999999999</v>
      </c>
      <c r="T171">
        <v>14</v>
      </c>
      <c r="V171">
        <v>6533.402665694648</v>
      </c>
      <c r="W171">
        <v>0</v>
      </c>
      <c r="X171">
        <v>6148.8093713457383</v>
      </c>
      <c r="Y171">
        <v>0</v>
      </c>
      <c r="Z171">
        <v>5764.2286856526225</v>
      </c>
      <c r="AA171">
        <v>0</v>
      </c>
      <c r="AC171">
        <v>9220.419593214865</v>
      </c>
      <c r="AD171">
        <v>25</v>
      </c>
      <c r="AE171">
        <v>8835.8826869698223</v>
      </c>
      <c r="AF171">
        <v>74</v>
      </c>
      <c r="AG171">
        <v>8451.4081679399951</v>
      </c>
      <c r="AH171">
        <v>287</v>
      </c>
      <c r="AJ171">
        <v>11139.288040968595</v>
      </c>
      <c r="AK171">
        <v>56</v>
      </c>
      <c r="AL171">
        <v>10754.826719637749</v>
      </c>
      <c r="AM171">
        <v>14</v>
      </c>
      <c r="AO171" s="5">
        <v>14.5</v>
      </c>
      <c r="AP171">
        <v>0</v>
      </c>
      <c r="AQ171" s="6">
        <v>0</v>
      </c>
    </row>
    <row r="172" spans="1:43">
      <c r="A172">
        <v>31.347000000000001</v>
      </c>
      <c r="B172">
        <v>0</v>
      </c>
      <c r="C172">
        <v>31.347000000000001</v>
      </c>
      <c r="D172">
        <v>0</v>
      </c>
      <c r="E172">
        <v>31.347000000000001</v>
      </c>
      <c r="F172">
        <v>0</v>
      </c>
      <c r="H172">
        <v>31.347000000000001</v>
      </c>
      <c r="I172">
        <v>83</v>
      </c>
      <c r="J172">
        <v>31.347000000000001</v>
      </c>
      <c r="K172">
        <v>69</v>
      </c>
      <c r="L172">
        <v>31.347000000000001</v>
      </c>
      <c r="M172">
        <v>294</v>
      </c>
      <c r="N172" s="1">
        <v>31.347000000000001</v>
      </c>
      <c r="O172" s="1">
        <v>233</v>
      </c>
      <c r="Q172">
        <v>31.347000000000001</v>
      </c>
      <c r="R172">
        <v>49</v>
      </c>
      <c r="S172">
        <v>31.347000000000001</v>
      </c>
      <c r="T172">
        <v>14</v>
      </c>
      <c r="V172">
        <v>6547.6494517647197</v>
      </c>
      <c r="W172">
        <v>0</v>
      </c>
      <c r="X172">
        <v>6162.2191194516399</v>
      </c>
      <c r="Y172">
        <v>0</v>
      </c>
      <c r="Z172">
        <v>5776.8013497754355</v>
      </c>
      <c r="AA172">
        <v>0</v>
      </c>
      <c r="AC172">
        <v>9240.5405291569932</v>
      </c>
      <c r="AD172">
        <v>83</v>
      </c>
      <c r="AE172">
        <v>8855.1665425848969</v>
      </c>
      <c r="AF172">
        <v>69</v>
      </c>
      <c r="AG172">
        <v>8469.8547148427551</v>
      </c>
      <c r="AH172">
        <v>294</v>
      </c>
      <c r="AJ172">
        <v>11163.606705000599</v>
      </c>
      <c r="AK172">
        <v>49</v>
      </c>
      <c r="AL172">
        <v>10778.308083940932</v>
      </c>
      <c r="AM172">
        <v>14</v>
      </c>
      <c r="AO172" s="5">
        <v>14.5</v>
      </c>
      <c r="AP172">
        <v>0</v>
      </c>
      <c r="AQ172" s="6">
        <v>0</v>
      </c>
    </row>
    <row r="173" spans="1:43">
      <c r="A173">
        <v>31.529</v>
      </c>
      <c r="B173">
        <v>0</v>
      </c>
      <c r="C173">
        <v>31.529</v>
      </c>
      <c r="D173">
        <v>0</v>
      </c>
      <c r="E173">
        <v>31.529</v>
      </c>
      <c r="F173">
        <v>0</v>
      </c>
      <c r="H173">
        <v>31.529</v>
      </c>
      <c r="I173">
        <v>83</v>
      </c>
      <c r="J173">
        <v>31.529</v>
      </c>
      <c r="K173">
        <v>59</v>
      </c>
      <c r="L173">
        <v>31.529</v>
      </c>
      <c r="M173">
        <v>275</v>
      </c>
      <c r="N173" s="1">
        <v>31.529</v>
      </c>
      <c r="O173" s="1">
        <v>186</v>
      </c>
      <c r="Q173">
        <v>31.529</v>
      </c>
      <c r="R173">
        <v>7</v>
      </c>
      <c r="S173">
        <v>31.529</v>
      </c>
      <c r="T173">
        <v>14</v>
      </c>
      <c r="V173">
        <v>6561.844250154908</v>
      </c>
      <c r="W173">
        <v>0</v>
      </c>
      <c r="X173">
        <v>6175.579928459194</v>
      </c>
      <c r="Y173">
        <v>0</v>
      </c>
      <c r="Z173">
        <v>5789.3281238146164</v>
      </c>
      <c r="AA173">
        <v>0</v>
      </c>
      <c r="AC173">
        <v>9260.5879883610996</v>
      </c>
      <c r="AD173">
        <v>83</v>
      </c>
      <c r="AE173">
        <v>8874.3799707884173</v>
      </c>
      <c r="AF173">
        <v>59</v>
      </c>
      <c r="AG173">
        <v>8488.2338858166968</v>
      </c>
      <c r="AH173">
        <v>275</v>
      </c>
      <c r="AJ173">
        <v>11187.836525644369</v>
      </c>
      <c r="AK173">
        <v>7</v>
      </c>
      <c r="AL173">
        <v>10801.703656373384</v>
      </c>
      <c r="AM173">
        <v>14</v>
      </c>
      <c r="AO173" s="5">
        <v>14.5</v>
      </c>
      <c r="AP173">
        <v>0</v>
      </c>
      <c r="AQ173" s="6">
        <v>0</v>
      </c>
    </row>
    <row r="174" spans="1:43">
      <c r="A174">
        <v>31.712</v>
      </c>
      <c r="B174">
        <v>0</v>
      </c>
      <c r="C174">
        <v>31.712</v>
      </c>
      <c r="D174">
        <v>0</v>
      </c>
      <c r="E174">
        <v>31.712</v>
      </c>
      <c r="F174">
        <v>0</v>
      </c>
      <c r="H174">
        <v>31.712</v>
      </c>
      <c r="I174">
        <v>91</v>
      </c>
      <c r="J174">
        <v>31.712</v>
      </c>
      <c r="K174">
        <v>77</v>
      </c>
      <c r="L174">
        <v>31.712</v>
      </c>
      <c r="M174">
        <v>200</v>
      </c>
      <c r="N174" s="1">
        <v>31.712</v>
      </c>
      <c r="O174" s="1">
        <v>148</v>
      </c>
      <c r="Q174">
        <v>31.712</v>
      </c>
      <c r="R174">
        <v>7</v>
      </c>
      <c r="S174">
        <v>31.712</v>
      </c>
      <c r="T174">
        <v>0</v>
      </c>
      <c r="V174">
        <v>6576.0651192174228</v>
      </c>
      <c r="W174">
        <v>0</v>
      </c>
      <c r="X174">
        <v>6188.9652706075894</v>
      </c>
      <c r="Y174">
        <v>0</v>
      </c>
      <c r="Z174">
        <v>5801.8778936428243</v>
      </c>
      <c r="AA174">
        <v>0</v>
      </c>
      <c r="AC174">
        <v>9280.6722140141756</v>
      </c>
      <c r="AD174">
        <v>91</v>
      </c>
      <c r="AE174">
        <v>8893.6286284192738</v>
      </c>
      <c r="AF174">
        <v>77</v>
      </c>
      <c r="AG174">
        <v>8506.6467500943727</v>
      </c>
      <c r="AH174">
        <v>200</v>
      </c>
      <c r="AJ174">
        <v>11212.110745756165</v>
      </c>
      <c r="AK174">
        <v>7</v>
      </c>
      <c r="AL174">
        <v>10825.142092233948</v>
      </c>
      <c r="AM174">
        <v>0</v>
      </c>
      <c r="AO174" s="5">
        <v>14.5</v>
      </c>
      <c r="AP174">
        <v>0</v>
      </c>
      <c r="AQ174" s="6">
        <v>0</v>
      </c>
    </row>
    <row r="175" spans="1:43">
      <c r="A175">
        <v>31.893999999999998</v>
      </c>
      <c r="B175">
        <v>0</v>
      </c>
      <c r="C175">
        <v>31.893999999999998</v>
      </c>
      <c r="D175">
        <v>0</v>
      </c>
      <c r="E175">
        <v>31.893999999999998</v>
      </c>
      <c r="F175">
        <v>0</v>
      </c>
      <c r="H175">
        <v>31.893999999999998</v>
      </c>
      <c r="I175">
        <v>33</v>
      </c>
      <c r="J175">
        <v>31.893999999999998</v>
      </c>
      <c r="K175">
        <v>92</v>
      </c>
      <c r="L175">
        <v>31.893999999999998</v>
      </c>
      <c r="M175">
        <v>205</v>
      </c>
      <c r="N175" s="1">
        <v>31.893999999999998</v>
      </c>
      <c r="O175" s="1">
        <v>160</v>
      </c>
      <c r="Q175">
        <v>31.893999999999998</v>
      </c>
      <c r="R175">
        <v>16</v>
      </c>
      <c r="S175">
        <v>31.893999999999998</v>
      </c>
      <c r="T175">
        <v>0</v>
      </c>
      <c r="V175">
        <v>6590.1571236912896</v>
      </c>
      <c r="W175">
        <v>0</v>
      </c>
      <c r="X175">
        <v>6202.2293137444931</v>
      </c>
      <c r="Y175">
        <v>0</v>
      </c>
      <c r="Z175">
        <v>5814.3139307061774</v>
      </c>
      <c r="AA175">
        <v>0</v>
      </c>
      <c r="AC175">
        <v>9300.5743910373476</v>
      </c>
      <c r="AD175">
        <v>33</v>
      </c>
      <c r="AE175">
        <v>8912.702803944263</v>
      </c>
      <c r="AF175">
        <v>92</v>
      </c>
      <c r="AG175">
        <v>8524.8927021187537</v>
      </c>
      <c r="AH175">
        <v>205</v>
      </c>
      <c r="AJ175">
        <v>11236.164901497052</v>
      </c>
      <c r="AK175">
        <v>16</v>
      </c>
      <c r="AL175">
        <v>10848.368033559469</v>
      </c>
      <c r="AM175">
        <v>0</v>
      </c>
      <c r="AO175" s="5">
        <v>14.5</v>
      </c>
      <c r="AP175">
        <v>0</v>
      </c>
      <c r="AQ175" s="6">
        <v>0</v>
      </c>
    </row>
    <row r="176" spans="1:43">
      <c r="A176">
        <v>32.076000000000001</v>
      </c>
      <c r="B176">
        <v>0</v>
      </c>
      <c r="C176">
        <v>32.076000000000001</v>
      </c>
      <c r="D176">
        <v>0</v>
      </c>
      <c r="E176">
        <v>32.076000000000001</v>
      </c>
      <c r="F176">
        <v>0</v>
      </c>
      <c r="H176">
        <v>32.076000000000001</v>
      </c>
      <c r="I176">
        <v>61</v>
      </c>
      <c r="J176">
        <v>32.076000000000001</v>
      </c>
      <c r="K176">
        <v>206</v>
      </c>
      <c r="L176">
        <v>32.076000000000001</v>
      </c>
      <c r="M176">
        <v>206</v>
      </c>
      <c r="N176" s="1">
        <v>32.076000000000001</v>
      </c>
      <c r="O176" s="1">
        <v>161</v>
      </c>
      <c r="Q176">
        <v>32.076000000000001</v>
      </c>
      <c r="R176">
        <v>32</v>
      </c>
      <c r="S176">
        <v>32.076000000000001</v>
      </c>
      <c r="T176">
        <v>0</v>
      </c>
      <c r="V176">
        <v>6604.1985888796553</v>
      </c>
      <c r="W176">
        <v>0</v>
      </c>
      <c r="X176">
        <v>6215.4457814022062</v>
      </c>
      <c r="Y176">
        <v>0</v>
      </c>
      <c r="Z176">
        <v>5826.7053565105625</v>
      </c>
      <c r="AA176">
        <v>0</v>
      </c>
      <c r="AC176">
        <v>9320.4051398783486</v>
      </c>
      <c r="AD176">
        <v>61</v>
      </c>
      <c r="AE176">
        <v>8931.7085158017271</v>
      </c>
      <c r="AF176">
        <v>206</v>
      </c>
      <c r="AG176">
        <v>8543.0731570503249</v>
      </c>
      <c r="AH176">
        <v>206</v>
      </c>
      <c r="AJ176">
        <v>11260.132691859091</v>
      </c>
      <c r="AK176">
        <v>32</v>
      </c>
      <c r="AL176">
        <v>10871.510576112936</v>
      </c>
      <c r="AM176">
        <v>0</v>
      </c>
      <c r="AO176" s="5">
        <v>14.5</v>
      </c>
      <c r="AP176">
        <v>0</v>
      </c>
      <c r="AQ176" s="6">
        <v>0</v>
      </c>
    </row>
    <row r="177" spans="1:43">
      <c r="A177">
        <v>32.258000000000003</v>
      </c>
      <c r="B177">
        <v>0</v>
      </c>
      <c r="C177">
        <v>32.258000000000003</v>
      </c>
      <c r="D177">
        <v>0</v>
      </c>
      <c r="E177">
        <v>32.258000000000003</v>
      </c>
      <c r="F177">
        <v>0</v>
      </c>
      <c r="H177">
        <v>32.258000000000003</v>
      </c>
      <c r="I177">
        <v>28</v>
      </c>
      <c r="J177">
        <v>32.258000000000003</v>
      </c>
      <c r="K177">
        <v>205</v>
      </c>
      <c r="L177">
        <v>32.258000000000003</v>
      </c>
      <c r="M177">
        <v>271</v>
      </c>
      <c r="N177" s="1">
        <v>32.258000000000003</v>
      </c>
      <c r="O177" s="1">
        <v>146</v>
      </c>
      <c r="Q177">
        <v>32.258000000000003</v>
      </c>
      <c r="R177">
        <v>25</v>
      </c>
      <c r="S177">
        <v>32.258000000000003</v>
      </c>
      <c r="T177">
        <v>5</v>
      </c>
      <c r="V177">
        <v>6618.1899823006743</v>
      </c>
      <c r="W177">
        <v>0</v>
      </c>
      <c r="X177">
        <v>6228.615113733239</v>
      </c>
      <c r="Y177">
        <v>0</v>
      </c>
      <c r="Z177">
        <v>5839.0525838367012</v>
      </c>
      <c r="AA177">
        <v>0</v>
      </c>
      <c r="AC177">
        <v>9340.1651217631334</v>
      </c>
      <c r="AD177">
        <v>28</v>
      </c>
      <c r="AE177">
        <v>8950.6463978403081</v>
      </c>
      <c r="AF177">
        <v>205</v>
      </c>
      <c r="AG177">
        <v>8561.1887213297359</v>
      </c>
      <c r="AH177">
        <v>271</v>
      </c>
      <c r="AJ177">
        <v>11284.014916675609</v>
      </c>
      <c r="AK177">
        <v>25</v>
      </c>
      <c r="AL177">
        <v>10894.570492318824</v>
      </c>
      <c r="AM177">
        <v>5</v>
      </c>
      <c r="AO177" s="5">
        <v>14.5</v>
      </c>
      <c r="AP177">
        <v>0</v>
      </c>
      <c r="AQ177" s="6">
        <v>0</v>
      </c>
    </row>
    <row r="178" spans="1:43">
      <c r="A178">
        <v>32.44</v>
      </c>
      <c r="B178">
        <v>88</v>
      </c>
      <c r="C178">
        <v>32.44</v>
      </c>
      <c r="D178">
        <v>0</v>
      </c>
      <c r="E178">
        <v>32.44</v>
      </c>
      <c r="F178">
        <v>0</v>
      </c>
      <c r="H178">
        <v>32.44</v>
      </c>
      <c r="I178">
        <v>90</v>
      </c>
      <c r="J178">
        <v>32.44</v>
      </c>
      <c r="K178">
        <v>236</v>
      </c>
      <c r="L178">
        <v>32.44</v>
      </c>
      <c r="M178">
        <v>198</v>
      </c>
      <c r="N178" s="1">
        <v>32.44</v>
      </c>
      <c r="O178" s="1">
        <v>121</v>
      </c>
      <c r="Q178">
        <v>32.44</v>
      </c>
      <c r="R178">
        <v>40</v>
      </c>
      <c r="S178">
        <v>32.44</v>
      </c>
      <c r="T178">
        <v>25</v>
      </c>
      <c r="V178">
        <v>6632.131764529473</v>
      </c>
      <c r="W178">
        <v>88</v>
      </c>
      <c r="X178">
        <v>6241.7377443527184</v>
      </c>
      <c r="Y178">
        <v>0</v>
      </c>
      <c r="Z178">
        <v>5851.3560193337034</v>
      </c>
      <c r="AA178">
        <v>0</v>
      </c>
      <c r="AC178">
        <v>9359.8549880909122</v>
      </c>
      <c r="AD178">
        <v>90</v>
      </c>
      <c r="AE178">
        <v>8969.5170744878124</v>
      </c>
      <c r="AF178">
        <v>236</v>
      </c>
      <c r="AG178">
        <v>8579.2399923833182</v>
      </c>
      <c r="AH178">
        <v>198</v>
      </c>
      <c r="AJ178">
        <v>11307.81236388843</v>
      </c>
      <c r="AK178">
        <v>40</v>
      </c>
      <c r="AL178">
        <v>10917.548543116649</v>
      </c>
      <c r="AM178">
        <v>25</v>
      </c>
      <c r="AO178" s="5">
        <v>14.5</v>
      </c>
      <c r="AP178">
        <v>0</v>
      </c>
      <c r="AQ178" s="6">
        <v>0</v>
      </c>
    </row>
    <row r="179" spans="1:43">
      <c r="A179">
        <v>32.622999999999998</v>
      </c>
      <c r="B179">
        <v>0</v>
      </c>
      <c r="C179">
        <v>32.622999999999998</v>
      </c>
      <c r="D179">
        <v>0</v>
      </c>
      <c r="E179">
        <v>32.622999999999998</v>
      </c>
      <c r="F179">
        <v>0</v>
      </c>
      <c r="H179">
        <v>32.622999999999998</v>
      </c>
      <c r="I179">
        <v>106</v>
      </c>
      <c r="J179">
        <v>32.622999999999998</v>
      </c>
      <c r="K179">
        <v>187</v>
      </c>
      <c r="L179">
        <v>32.622999999999998</v>
      </c>
      <c r="M179">
        <v>273</v>
      </c>
      <c r="N179" s="1">
        <v>32.622999999999998</v>
      </c>
      <c r="O179" s="1">
        <v>119</v>
      </c>
      <c r="Q179">
        <v>32.622999999999998</v>
      </c>
      <c r="R179">
        <v>35</v>
      </c>
      <c r="S179">
        <v>32.622999999999998</v>
      </c>
      <c r="T179">
        <v>52</v>
      </c>
      <c r="V179">
        <v>6646.1005874818629</v>
      </c>
      <c r="W179">
        <v>0</v>
      </c>
      <c r="X179">
        <v>6254.8858215361561</v>
      </c>
      <c r="Y179">
        <v>0</v>
      </c>
      <c r="Z179">
        <v>5863.6833073950384</v>
      </c>
      <c r="AA179">
        <v>0</v>
      </c>
      <c r="AC179">
        <v>9379.5829942505407</v>
      </c>
      <c r="AD179">
        <v>106</v>
      </c>
      <c r="AE179">
        <v>8988.4242972779721</v>
      </c>
      <c r="AF179">
        <v>187</v>
      </c>
      <c r="AG179">
        <v>8597.326216690115</v>
      </c>
      <c r="AH179">
        <v>273</v>
      </c>
      <c r="AJ179">
        <v>11331.655872826173</v>
      </c>
      <c r="AK179">
        <v>35</v>
      </c>
      <c r="AL179">
        <v>10940.571062830204</v>
      </c>
      <c r="AM179">
        <v>52</v>
      </c>
      <c r="AO179" s="5">
        <v>14.5</v>
      </c>
      <c r="AP179">
        <v>0</v>
      </c>
      <c r="AQ179" s="6">
        <v>0</v>
      </c>
    </row>
    <row r="180" spans="1:43">
      <c r="A180">
        <v>32.805</v>
      </c>
      <c r="B180">
        <v>0</v>
      </c>
      <c r="C180">
        <v>32.805</v>
      </c>
      <c r="D180">
        <v>0</v>
      </c>
      <c r="E180">
        <v>32.805</v>
      </c>
      <c r="F180">
        <v>0</v>
      </c>
      <c r="H180">
        <v>32.805</v>
      </c>
      <c r="I180">
        <v>115</v>
      </c>
      <c r="J180">
        <v>32.805</v>
      </c>
      <c r="K180">
        <v>260</v>
      </c>
      <c r="L180">
        <v>32.805</v>
      </c>
      <c r="M180">
        <v>244</v>
      </c>
      <c r="N180" s="1">
        <v>32.805</v>
      </c>
      <c r="O180" s="1">
        <v>158</v>
      </c>
      <c r="Q180">
        <v>32.805</v>
      </c>
      <c r="R180">
        <v>35</v>
      </c>
      <c r="S180">
        <v>32.805</v>
      </c>
      <c r="T180">
        <v>47</v>
      </c>
      <c r="V180">
        <v>6659.9442355675419</v>
      </c>
      <c r="W180">
        <v>0</v>
      </c>
      <c r="X180">
        <v>6267.9160733001872</v>
      </c>
      <c r="Y180">
        <v>0</v>
      </c>
      <c r="Z180">
        <v>5875.9001201122846</v>
      </c>
      <c r="AA180">
        <v>0</v>
      </c>
      <c r="AC180">
        <v>9399.1341688322282</v>
      </c>
      <c r="AD180">
        <v>115</v>
      </c>
      <c r="AE180">
        <v>9007.1620388078845</v>
      </c>
      <c r="AF180">
        <v>260</v>
      </c>
      <c r="AG180">
        <v>8615.2503131760968</v>
      </c>
      <c r="AH180">
        <v>244</v>
      </c>
      <c r="AJ180">
        <v>11355.285627047369</v>
      </c>
      <c r="AK180">
        <v>35</v>
      </c>
      <c r="AL180">
        <v>10963.387181244889</v>
      </c>
      <c r="AM180">
        <v>47</v>
      </c>
      <c r="AO180" s="5">
        <v>14.5</v>
      </c>
      <c r="AP180">
        <v>0</v>
      </c>
      <c r="AQ180" s="6">
        <v>0</v>
      </c>
    </row>
    <row r="181" spans="1:43">
      <c r="A181">
        <v>32.987000000000002</v>
      </c>
      <c r="B181">
        <v>18</v>
      </c>
      <c r="C181">
        <v>32.987000000000002</v>
      </c>
      <c r="D181">
        <v>0</v>
      </c>
      <c r="E181">
        <v>32.987000000000002</v>
      </c>
      <c r="F181">
        <v>0</v>
      </c>
      <c r="H181">
        <v>32.987000000000002</v>
      </c>
      <c r="I181">
        <v>53</v>
      </c>
      <c r="J181">
        <v>32.987000000000002</v>
      </c>
      <c r="K181">
        <v>253</v>
      </c>
      <c r="L181">
        <v>32.987000000000002</v>
      </c>
      <c r="M181">
        <v>265</v>
      </c>
      <c r="N181" s="1">
        <v>32.987000000000002</v>
      </c>
      <c r="O181" s="1">
        <v>128</v>
      </c>
      <c r="Q181">
        <v>32.987000000000002</v>
      </c>
      <c r="R181">
        <v>11</v>
      </c>
      <c r="S181">
        <v>32.987000000000002</v>
      </c>
      <c r="T181">
        <v>27</v>
      </c>
      <c r="V181">
        <v>6673.7396163286094</v>
      </c>
      <c r="W181">
        <v>18</v>
      </c>
      <c r="X181">
        <v>6280.9008885519761</v>
      </c>
      <c r="Y181">
        <v>0</v>
      </c>
      <c r="Z181">
        <v>5888.0743275140294</v>
      </c>
      <c r="AA181">
        <v>0</v>
      </c>
      <c r="AC181">
        <v>9418.6171284717566</v>
      </c>
      <c r="AD181">
        <v>53</v>
      </c>
      <c r="AE181">
        <v>9025.8343968603858</v>
      </c>
      <c r="AF181">
        <v>253</v>
      </c>
      <c r="AG181">
        <v>8633.1118595620046</v>
      </c>
      <c r="AH181">
        <v>265</v>
      </c>
      <c r="AJ181">
        <v>11378.832902647895</v>
      </c>
      <c r="AK181">
        <v>11</v>
      </c>
      <c r="AL181">
        <v>10986.123654444242</v>
      </c>
      <c r="AM181">
        <v>27</v>
      </c>
      <c r="AO181" s="5">
        <v>14.5</v>
      </c>
      <c r="AP181">
        <v>0</v>
      </c>
      <c r="AQ181" s="6">
        <v>0</v>
      </c>
    </row>
    <row r="182" spans="1:43">
      <c r="A182">
        <v>33.168999999999997</v>
      </c>
      <c r="B182">
        <v>0</v>
      </c>
      <c r="C182">
        <v>33.168999999999997</v>
      </c>
      <c r="D182">
        <v>0</v>
      </c>
      <c r="E182">
        <v>33.168999999999997</v>
      </c>
      <c r="F182">
        <v>0</v>
      </c>
      <c r="H182">
        <v>33.168999999999997</v>
      </c>
      <c r="I182">
        <v>71</v>
      </c>
      <c r="J182">
        <v>33.168999999999997</v>
      </c>
      <c r="K182">
        <v>339</v>
      </c>
      <c r="L182">
        <v>33.168999999999997</v>
      </c>
      <c r="M182">
        <v>222</v>
      </c>
      <c r="N182" s="1">
        <v>33.168999999999997</v>
      </c>
      <c r="O182" s="1">
        <v>112</v>
      </c>
      <c r="Q182">
        <v>33.168999999999997</v>
      </c>
      <c r="R182">
        <v>0</v>
      </c>
      <c r="S182">
        <v>33.168999999999997</v>
      </c>
      <c r="T182">
        <v>0</v>
      </c>
      <c r="V182">
        <v>6687.4871639128132</v>
      </c>
      <c r="W182">
        <v>0</v>
      </c>
      <c r="X182">
        <v>6293.8406760234393</v>
      </c>
      <c r="Y182">
        <v>0</v>
      </c>
      <c r="Z182">
        <v>5900.2063129107964</v>
      </c>
      <c r="AA182">
        <v>0</v>
      </c>
      <c r="AC182">
        <v>9438.0324871659905</v>
      </c>
      <c r="AD182">
        <v>71</v>
      </c>
      <c r="AE182">
        <v>9044.44196000601</v>
      </c>
      <c r="AF182">
        <v>339</v>
      </c>
      <c r="AG182">
        <v>8650.911418964346</v>
      </c>
      <c r="AH182">
        <v>222</v>
      </c>
      <c r="AJ182">
        <v>11402.298442309206</v>
      </c>
      <c r="AK182">
        <v>0</v>
      </c>
      <c r="AL182">
        <v>11008.781199654923</v>
      </c>
      <c r="AM182">
        <v>0</v>
      </c>
      <c r="AO182" s="5">
        <v>14.5</v>
      </c>
      <c r="AP182">
        <v>0</v>
      </c>
      <c r="AQ182" s="6">
        <v>0</v>
      </c>
    </row>
    <row r="183" spans="1:43">
      <c r="A183">
        <v>33.351999999999997</v>
      </c>
      <c r="B183">
        <v>0</v>
      </c>
      <c r="C183">
        <v>33.351999999999997</v>
      </c>
      <c r="D183">
        <v>0</v>
      </c>
      <c r="E183">
        <v>33.351999999999997</v>
      </c>
      <c r="F183">
        <v>0</v>
      </c>
      <c r="H183">
        <v>33.351999999999997</v>
      </c>
      <c r="I183">
        <v>78</v>
      </c>
      <c r="J183">
        <v>33.351999999999997</v>
      </c>
      <c r="K183">
        <v>230</v>
      </c>
      <c r="L183">
        <v>33.351999999999997</v>
      </c>
      <c r="M183">
        <v>166</v>
      </c>
      <c r="N183" s="1">
        <v>33.351999999999997</v>
      </c>
      <c r="O183" s="1">
        <v>136</v>
      </c>
      <c r="Q183">
        <v>33.351999999999997</v>
      </c>
      <c r="R183">
        <v>0</v>
      </c>
      <c r="S183">
        <v>33.351999999999997</v>
      </c>
      <c r="T183">
        <v>0</v>
      </c>
      <c r="V183">
        <v>6701.2624515365897</v>
      </c>
      <c r="W183">
        <v>0</v>
      </c>
      <c r="X183">
        <v>6306.8065685503461</v>
      </c>
      <c r="Y183">
        <v>0</v>
      </c>
      <c r="Z183">
        <v>5912.3627685247602</v>
      </c>
      <c r="AA183">
        <v>0</v>
      </c>
      <c r="AC183">
        <v>9457.4869757638808</v>
      </c>
      <c r="AD183">
        <v>78</v>
      </c>
      <c r="AE183">
        <v>9063.0870185132771</v>
      </c>
      <c r="AF183">
        <v>230</v>
      </c>
      <c r="AG183">
        <v>8668.7468399154077</v>
      </c>
      <c r="AH183">
        <v>166</v>
      </c>
      <c r="AJ183">
        <v>11425.811242010574</v>
      </c>
      <c r="AK183">
        <v>0</v>
      </c>
      <c r="AL183">
        <v>11031.484371170518</v>
      </c>
      <c r="AM183">
        <v>0</v>
      </c>
      <c r="AO183" s="5">
        <v>14.5</v>
      </c>
      <c r="AP183">
        <v>0</v>
      </c>
      <c r="AQ183" s="6">
        <v>0</v>
      </c>
    </row>
    <row r="184" spans="1:43">
      <c r="A184">
        <v>33.533999999999999</v>
      </c>
      <c r="B184">
        <v>0</v>
      </c>
      <c r="C184">
        <v>33.533999999999999</v>
      </c>
      <c r="D184">
        <v>0</v>
      </c>
      <c r="E184">
        <v>33.533999999999999</v>
      </c>
      <c r="F184">
        <v>0</v>
      </c>
      <c r="H184">
        <v>33.533999999999999</v>
      </c>
      <c r="I184">
        <v>78</v>
      </c>
      <c r="J184">
        <v>33.533999999999999</v>
      </c>
      <c r="K184">
        <v>255</v>
      </c>
      <c r="L184">
        <v>33.533999999999999</v>
      </c>
      <c r="M184">
        <v>130</v>
      </c>
      <c r="N184" s="1">
        <v>33.533999999999999</v>
      </c>
      <c r="O184" s="1">
        <v>203</v>
      </c>
      <c r="Q184">
        <v>33.533999999999999</v>
      </c>
      <c r="R184">
        <v>0</v>
      </c>
      <c r="S184">
        <v>33.533999999999999</v>
      </c>
      <c r="T184">
        <v>0</v>
      </c>
      <c r="V184">
        <v>6714.9153532568334</v>
      </c>
      <c r="W184">
        <v>0</v>
      </c>
      <c r="X184">
        <v>6319.657261235142</v>
      </c>
      <c r="Y184">
        <v>0</v>
      </c>
      <c r="Z184">
        <v>5924.411210955569</v>
      </c>
      <c r="AA184">
        <v>0</v>
      </c>
      <c r="AC184">
        <v>9476.7685760396835</v>
      </c>
      <c r="AD184">
        <v>78</v>
      </c>
      <c r="AE184">
        <v>9081.5663755743335</v>
      </c>
      <c r="AF184">
        <v>255</v>
      </c>
      <c r="AG184">
        <v>8686.4237492658776</v>
      </c>
      <c r="AH184">
        <v>130</v>
      </c>
      <c r="AJ184">
        <v>11449.115055960958</v>
      </c>
      <c r="AK184">
        <v>0</v>
      </c>
      <c r="AL184">
        <v>11053.985746755376</v>
      </c>
      <c r="AM184">
        <v>0</v>
      </c>
      <c r="AO184" s="5">
        <v>14.5</v>
      </c>
      <c r="AP184">
        <v>0</v>
      </c>
      <c r="AQ184" s="6">
        <v>0</v>
      </c>
    </row>
    <row r="185" spans="1:43">
      <c r="A185">
        <v>33.716000000000001</v>
      </c>
      <c r="B185">
        <v>0</v>
      </c>
      <c r="C185">
        <v>33.716000000000001</v>
      </c>
      <c r="D185">
        <v>0</v>
      </c>
      <c r="E185">
        <v>33.716000000000001</v>
      </c>
      <c r="F185">
        <v>0</v>
      </c>
      <c r="H185">
        <v>33.716000000000001</v>
      </c>
      <c r="I185">
        <v>71</v>
      </c>
      <c r="J185">
        <v>33.716000000000001</v>
      </c>
      <c r="K185">
        <v>126</v>
      </c>
      <c r="L185">
        <v>33.716000000000001</v>
      </c>
      <c r="M185">
        <v>149</v>
      </c>
      <c r="N185" s="1">
        <v>33.716000000000001</v>
      </c>
      <c r="O185" s="1">
        <v>226</v>
      </c>
      <c r="Q185">
        <v>33.716000000000001</v>
      </c>
      <c r="R185">
        <v>39</v>
      </c>
      <c r="S185">
        <v>33.716000000000001</v>
      </c>
      <c r="T185">
        <v>0</v>
      </c>
      <c r="V185">
        <v>6728.5216893851366</v>
      </c>
      <c r="W185">
        <v>0</v>
      </c>
      <c r="X185">
        <v>6332.4641195137829</v>
      </c>
      <c r="Y185">
        <v>0</v>
      </c>
      <c r="Z185">
        <v>5936.4185505287869</v>
      </c>
      <c r="AA185">
        <v>0</v>
      </c>
      <c r="AC185">
        <v>9495.9843680261056</v>
      </c>
      <c r="AD185">
        <v>71</v>
      </c>
      <c r="AE185">
        <v>9099.982656143442</v>
      </c>
      <c r="AF185">
        <v>126</v>
      </c>
      <c r="AG185">
        <v>8704.0403157267174</v>
      </c>
      <c r="AH185">
        <v>149</v>
      </c>
      <c r="AJ185">
        <v>11472.339302316856</v>
      </c>
      <c r="AK185">
        <v>39</v>
      </c>
      <c r="AL185">
        <v>11076.410288373128</v>
      </c>
      <c r="AM185">
        <v>0</v>
      </c>
      <c r="AO185" s="5">
        <v>14.5</v>
      </c>
      <c r="AP185">
        <v>0</v>
      </c>
      <c r="AQ185" s="6">
        <v>0</v>
      </c>
    </row>
    <row r="186" spans="1:43">
      <c r="A186">
        <v>33.898000000000003</v>
      </c>
      <c r="B186">
        <v>0</v>
      </c>
      <c r="C186">
        <v>33.898000000000003</v>
      </c>
      <c r="D186">
        <v>0</v>
      </c>
      <c r="E186">
        <v>33.898000000000003</v>
      </c>
      <c r="F186">
        <v>0</v>
      </c>
      <c r="H186">
        <v>33.898000000000003</v>
      </c>
      <c r="I186">
        <v>71</v>
      </c>
      <c r="J186">
        <v>33.898000000000003</v>
      </c>
      <c r="K186">
        <v>159</v>
      </c>
      <c r="L186">
        <v>33.898000000000003</v>
      </c>
      <c r="M186">
        <v>124</v>
      </c>
      <c r="N186" s="1">
        <v>33.898000000000003</v>
      </c>
      <c r="O186" s="1">
        <v>181</v>
      </c>
      <c r="Q186">
        <v>33.898000000000003</v>
      </c>
      <c r="R186">
        <v>39</v>
      </c>
      <c r="S186">
        <v>33.898000000000003</v>
      </c>
      <c r="T186">
        <v>0</v>
      </c>
      <c r="V186">
        <v>6742.0818696905544</v>
      </c>
      <c r="W186">
        <v>0</v>
      </c>
      <c r="X186">
        <v>6345.2275291641517</v>
      </c>
      <c r="Y186">
        <v>0</v>
      </c>
      <c r="Z186">
        <v>5948.3851490259949</v>
      </c>
      <c r="AA186">
        <v>0</v>
      </c>
      <c r="AC186">
        <v>9515.1349312190723</v>
      </c>
      <c r="AD186">
        <v>71</v>
      </c>
      <c r="AE186">
        <v>9118.3364157157084</v>
      </c>
      <c r="AF186">
        <v>159</v>
      </c>
      <c r="AG186">
        <v>8721.5970707666293</v>
      </c>
      <c r="AH186">
        <v>124</v>
      </c>
      <c r="AJ186">
        <v>11495.484682011711</v>
      </c>
      <c r="AK186">
        <v>39</v>
      </c>
      <c r="AL186">
        <v>11098.758672930131</v>
      </c>
      <c r="AM186">
        <v>0</v>
      </c>
      <c r="AO186" s="5">
        <v>14.5</v>
      </c>
      <c r="AP186">
        <v>0</v>
      </c>
      <c r="AQ186" s="6">
        <v>0</v>
      </c>
    </row>
    <row r="187" spans="1:43">
      <c r="A187">
        <v>34.081000000000003</v>
      </c>
      <c r="B187">
        <v>0</v>
      </c>
      <c r="C187">
        <v>34.081000000000003</v>
      </c>
      <c r="D187">
        <v>0</v>
      </c>
      <c r="E187">
        <v>34.081000000000003</v>
      </c>
      <c r="F187">
        <v>0</v>
      </c>
      <c r="H187">
        <v>34.081000000000003</v>
      </c>
      <c r="I187">
        <v>71</v>
      </c>
      <c r="J187">
        <v>34.081000000000003</v>
      </c>
      <c r="K187">
        <v>82</v>
      </c>
      <c r="L187">
        <v>34.081000000000003</v>
      </c>
      <c r="M187">
        <v>136</v>
      </c>
      <c r="N187" s="1">
        <v>34.081000000000003</v>
      </c>
      <c r="O187" s="1">
        <v>239</v>
      </c>
      <c r="Q187">
        <v>34.081000000000003</v>
      </c>
      <c r="R187">
        <v>44</v>
      </c>
      <c r="S187">
        <v>34.081000000000003</v>
      </c>
      <c r="T187">
        <v>18</v>
      </c>
      <c r="V187">
        <v>6755.6704276087139</v>
      </c>
      <c r="W187">
        <v>0</v>
      </c>
      <c r="X187">
        <v>6358.0176442227666</v>
      </c>
      <c r="Y187">
        <v>0</v>
      </c>
      <c r="Z187">
        <v>5960.3767808599632</v>
      </c>
      <c r="AA187">
        <v>0</v>
      </c>
      <c r="AC187">
        <v>9534.3255269711553</v>
      </c>
      <c r="AD187">
        <v>71</v>
      </c>
      <c r="AE187">
        <v>9136.728536058894</v>
      </c>
      <c r="AF187">
        <v>82</v>
      </c>
      <c r="AG187">
        <v>8739.1905154539963</v>
      </c>
      <c r="AH187">
        <v>136</v>
      </c>
      <c r="AJ187">
        <v>11518.678414257098</v>
      </c>
      <c r="AK187">
        <v>44</v>
      </c>
      <c r="AL187">
        <v>11121.153738989717</v>
      </c>
      <c r="AM187">
        <v>18</v>
      </c>
      <c r="AO187" s="5">
        <v>14.5</v>
      </c>
      <c r="AP187">
        <v>0</v>
      </c>
      <c r="AQ187" s="6">
        <v>0</v>
      </c>
    </row>
    <row r="188" spans="1:43">
      <c r="A188">
        <v>34.262999999999998</v>
      </c>
      <c r="B188">
        <v>0</v>
      </c>
      <c r="C188">
        <v>34.262999999999998</v>
      </c>
      <c r="D188">
        <v>0</v>
      </c>
      <c r="E188">
        <v>34.262999999999998</v>
      </c>
      <c r="F188">
        <v>0</v>
      </c>
      <c r="H188">
        <v>34.262999999999998</v>
      </c>
      <c r="I188">
        <v>15</v>
      </c>
      <c r="J188">
        <v>34.262999999999998</v>
      </c>
      <c r="K188">
        <v>145</v>
      </c>
      <c r="L188">
        <v>34.262999999999998</v>
      </c>
      <c r="M188">
        <v>92</v>
      </c>
      <c r="N188" s="1">
        <v>34.262999999999998</v>
      </c>
      <c r="O188" s="1">
        <v>309</v>
      </c>
      <c r="Q188">
        <v>34.262999999999998</v>
      </c>
      <c r="R188">
        <v>5</v>
      </c>
      <c r="S188">
        <v>34.262999999999998</v>
      </c>
      <c r="T188">
        <v>18</v>
      </c>
      <c r="V188">
        <v>6769.1392544206701</v>
      </c>
      <c r="W188">
        <v>0</v>
      </c>
      <c r="X188">
        <v>6370.6950586952698</v>
      </c>
      <c r="Y188">
        <v>0</v>
      </c>
      <c r="Z188">
        <v>5972.2627431971123</v>
      </c>
      <c r="AA188">
        <v>0</v>
      </c>
      <c r="AC188">
        <v>9553.346987821662</v>
      </c>
      <c r="AD188">
        <v>15</v>
      </c>
      <c r="AE188">
        <v>9154.9585527832969</v>
      </c>
      <c r="AF188">
        <v>145</v>
      </c>
      <c r="AG188">
        <v>8756.6288906339232</v>
      </c>
      <c r="AH188">
        <v>92</v>
      </c>
      <c r="AJ188">
        <v>11541.667700031991</v>
      </c>
      <c r="AK188">
        <v>5</v>
      </c>
      <c r="AL188">
        <v>11143.351392661491</v>
      </c>
      <c r="AM188">
        <v>18</v>
      </c>
      <c r="AO188" s="5">
        <v>14.5</v>
      </c>
      <c r="AP188">
        <v>0</v>
      </c>
      <c r="AQ188" s="6">
        <v>0</v>
      </c>
    </row>
    <row r="189" spans="1:43">
      <c r="A189">
        <v>34.445</v>
      </c>
      <c r="B189">
        <v>0</v>
      </c>
      <c r="C189">
        <v>34.445</v>
      </c>
      <c r="D189">
        <v>0</v>
      </c>
      <c r="E189">
        <v>34.445</v>
      </c>
      <c r="F189">
        <v>0</v>
      </c>
      <c r="H189">
        <v>34.445</v>
      </c>
      <c r="I189">
        <v>0</v>
      </c>
      <c r="J189">
        <v>34.445</v>
      </c>
      <c r="K189">
        <v>315</v>
      </c>
      <c r="L189">
        <v>34.445</v>
      </c>
      <c r="M189">
        <v>133</v>
      </c>
      <c r="N189" s="1">
        <v>34.445</v>
      </c>
      <c r="O189" s="1">
        <v>327</v>
      </c>
      <c r="Q189">
        <v>34.445</v>
      </c>
      <c r="R189">
        <v>5</v>
      </c>
      <c r="S189">
        <v>34.445</v>
      </c>
      <c r="T189">
        <v>18</v>
      </c>
      <c r="V189">
        <v>6782.5631225635225</v>
      </c>
      <c r="W189">
        <v>0</v>
      </c>
      <c r="X189">
        <v>6383.3301515987396</v>
      </c>
      <c r="Y189">
        <v>0</v>
      </c>
      <c r="Z189">
        <v>5984.1090214081332</v>
      </c>
      <c r="AA189">
        <v>0</v>
      </c>
      <c r="AC189">
        <v>9572.3049128625953</v>
      </c>
      <c r="AD189">
        <v>0</v>
      </c>
      <c r="AE189">
        <v>9173.1276713723546</v>
      </c>
      <c r="AF189">
        <v>315</v>
      </c>
      <c r="AG189">
        <v>8774.0090070580864</v>
      </c>
      <c r="AH189">
        <v>133</v>
      </c>
      <c r="AJ189">
        <v>11564.580166883876</v>
      </c>
      <c r="AK189">
        <v>5</v>
      </c>
      <c r="AL189">
        <v>11165.474866812245</v>
      </c>
      <c r="AM189">
        <v>18</v>
      </c>
      <c r="AO189" s="5">
        <v>14.5</v>
      </c>
      <c r="AP189">
        <v>0</v>
      </c>
      <c r="AQ189" s="6">
        <v>0</v>
      </c>
    </row>
    <row r="190" spans="1:43">
      <c r="A190">
        <v>34.627000000000002</v>
      </c>
      <c r="B190">
        <v>0</v>
      </c>
      <c r="C190">
        <v>34.627000000000002</v>
      </c>
      <c r="D190">
        <v>0</v>
      </c>
      <c r="E190">
        <v>34.627000000000002</v>
      </c>
      <c r="F190">
        <v>0</v>
      </c>
      <c r="H190">
        <v>34.627000000000002</v>
      </c>
      <c r="I190">
        <v>29</v>
      </c>
      <c r="J190">
        <v>34.627000000000002</v>
      </c>
      <c r="K190">
        <v>492</v>
      </c>
      <c r="L190">
        <v>34.627000000000002</v>
      </c>
      <c r="M190">
        <v>162</v>
      </c>
      <c r="N190" s="1">
        <v>34.627000000000002</v>
      </c>
      <c r="O190" s="1">
        <v>188</v>
      </c>
      <c r="Q190">
        <v>34.627000000000002</v>
      </c>
      <c r="R190">
        <v>0</v>
      </c>
      <c r="S190">
        <v>34.627000000000002</v>
      </c>
      <c r="T190">
        <v>0</v>
      </c>
      <c r="V190">
        <v>6795.9424192779607</v>
      </c>
      <c r="W190">
        <v>0</v>
      </c>
      <c r="X190">
        <v>6395.9232874994159</v>
      </c>
      <c r="Y190">
        <v>0</v>
      </c>
      <c r="Z190">
        <v>5995.9159573800662</v>
      </c>
      <c r="AA190">
        <v>0</v>
      </c>
      <c r="AC190">
        <v>9591.1998497092791</v>
      </c>
      <c r="AD190">
        <v>29</v>
      </c>
      <c r="AE190">
        <v>9191.2364167580345</v>
      </c>
      <c r="AF190">
        <v>492</v>
      </c>
      <c r="AG190">
        <v>8791.3313669514537</v>
      </c>
      <c r="AH190">
        <v>162</v>
      </c>
      <c r="AJ190">
        <v>11587.416477170143</v>
      </c>
      <c r="AK190">
        <v>0</v>
      </c>
      <c r="AL190">
        <v>11187.524801091722</v>
      </c>
      <c r="AM190">
        <v>0</v>
      </c>
      <c r="AO190" s="5">
        <v>14.5</v>
      </c>
      <c r="AP190">
        <v>0</v>
      </c>
      <c r="AQ190" s="6">
        <v>0</v>
      </c>
    </row>
    <row r="191" spans="1:43">
      <c r="A191">
        <v>34.81</v>
      </c>
      <c r="B191">
        <v>13</v>
      </c>
      <c r="C191">
        <v>34.81</v>
      </c>
      <c r="D191">
        <v>0</v>
      </c>
      <c r="E191">
        <v>34.81</v>
      </c>
      <c r="F191">
        <v>0</v>
      </c>
      <c r="H191">
        <v>34.81</v>
      </c>
      <c r="I191">
        <v>29</v>
      </c>
      <c r="J191">
        <v>34.81</v>
      </c>
      <c r="K191">
        <v>464</v>
      </c>
      <c r="L191">
        <v>34.81</v>
      </c>
      <c r="M191">
        <v>135</v>
      </c>
      <c r="N191" s="1">
        <v>34.81</v>
      </c>
      <c r="O191" s="1">
        <v>125</v>
      </c>
      <c r="Q191">
        <v>34.81</v>
      </c>
      <c r="R191">
        <v>0</v>
      </c>
      <c r="S191">
        <v>34.81</v>
      </c>
      <c r="T191">
        <v>0</v>
      </c>
      <c r="V191">
        <v>6809.3506748985865</v>
      </c>
      <c r="W191">
        <v>13</v>
      </c>
      <c r="X191">
        <v>6408.5436761670671</v>
      </c>
      <c r="Y191">
        <v>0</v>
      </c>
      <c r="Z191">
        <v>6007.7484401010261</v>
      </c>
      <c r="AA191">
        <v>0</v>
      </c>
      <c r="AC191">
        <v>9610.1356420927768</v>
      </c>
      <c r="AD191">
        <v>29</v>
      </c>
      <c r="AE191">
        <v>9209.3843119340399</v>
      </c>
      <c r="AF191">
        <v>464</v>
      </c>
      <c r="AG191">
        <v>8808.6911714947073</v>
      </c>
      <c r="AH191">
        <v>135</v>
      </c>
      <c r="AJ191">
        <v>11610.302136081877</v>
      </c>
      <c r="AK191">
        <v>0</v>
      </c>
      <c r="AL191">
        <v>11209.622378929669</v>
      </c>
      <c r="AM191">
        <v>0</v>
      </c>
      <c r="AO191" s="5">
        <v>14.5</v>
      </c>
      <c r="AP191">
        <v>0</v>
      </c>
      <c r="AQ191" s="6">
        <v>0</v>
      </c>
    </row>
    <row r="192" spans="1:43">
      <c r="A192">
        <v>34.991999999999997</v>
      </c>
      <c r="B192">
        <v>0</v>
      </c>
      <c r="C192">
        <v>34.991999999999997</v>
      </c>
      <c r="D192">
        <v>0</v>
      </c>
      <c r="E192">
        <v>34.991999999999997</v>
      </c>
      <c r="F192">
        <v>0</v>
      </c>
      <c r="H192">
        <v>34.991999999999997</v>
      </c>
      <c r="I192">
        <v>29</v>
      </c>
      <c r="J192">
        <v>34.991999999999997</v>
      </c>
      <c r="K192">
        <v>322</v>
      </c>
      <c r="L192">
        <v>34.991999999999997</v>
      </c>
      <c r="M192">
        <v>233</v>
      </c>
      <c r="N192" s="1">
        <v>34.991999999999997</v>
      </c>
      <c r="O192" s="1">
        <v>110</v>
      </c>
      <c r="Q192">
        <v>34.991999999999997</v>
      </c>
      <c r="R192">
        <v>19</v>
      </c>
      <c r="S192">
        <v>34.991999999999997</v>
      </c>
      <c r="T192">
        <v>0</v>
      </c>
      <c r="V192">
        <v>6822.6417294537232</v>
      </c>
      <c r="W192">
        <v>0</v>
      </c>
      <c r="X192">
        <v>6421.0537460433907</v>
      </c>
      <c r="Y192">
        <v>0</v>
      </c>
      <c r="Z192">
        <v>6019.4774868476497</v>
      </c>
      <c r="AA192">
        <v>0</v>
      </c>
      <c r="AC192">
        <v>9628.9058764825531</v>
      </c>
      <c r="AD192">
        <v>29</v>
      </c>
      <c r="AE192">
        <v>9227.3735321052663</v>
      </c>
      <c r="AF192">
        <v>322</v>
      </c>
      <c r="AG192">
        <v>8825.8991867192326</v>
      </c>
      <c r="AH192">
        <v>233</v>
      </c>
      <c r="AJ192">
        <v>11632.987674244394</v>
      </c>
      <c r="AK192">
        <v>19</v>
      </c>
      <c r="AL192">
        <v>11231.526721672826</v>
      </c>
      <c r="AM192">
        <v>0</v>
      </c>
      <c r="AO192" s="5">
        <v>14.5</v>
      </c>
      <c r="AP192">
        <v>0</v>
      </c>
      <c r="AQ192" s="6">
        <v>0</v>
      </c>
    </row>
    <row r="193" spans="1:43">
      <c r="A193">
        <v>35.173999999999999</v>
      </c>
      <c r="B193">
        <v>0</v>
      </c>
      <c r="C193">
        <v>35.173999999999999</v>
      </c>
      <c r="D193">
        <v>0</v>
      </c>
      <c r="E193">
        <v>35.173999999999999</v>
      </c>
      <c r="F193">
        <v>0</v>
      </c>
      <c r="H193">
        <v>35.173999999999999</v>
      </c>
      <c r="I193">
        <v>0</v>
      </c>
      <c r="J193">
        <v>35.173999999999999</v>
      </c>
      <c r="K193">
        <v>164</v>
      </c>
      <c r="L193">
        <v>35.173999999999999</v>
      </c>
      <c r="M193">
        <v>254</v>
      </c>
      <c r="N193" s="1">
        <v>35.173999999999999</v>
      </c>
      <c r="O193" s="1">
        <v>122</v>
      </c>
      <c r="Q193">
        <v>35.173999999999999</v>
      </c>
      <c r="R193">
        <v>19</v>
      </c>
      <c r="S193">
        <v>35.173999999999999</v>
      </c>
      <c r="T193">
        <v>0</v>
      </c>
      <c r="V193">
        <v>6835.8893445938966</v>
      </c>
      <c r="W193">
        <v>0</v>
      </c>
      <c r="X193">
        <v>6433.5229246433555</v>
      </c>
      <c r="Y193">
        <v>0</v>
      </c>
      <c r="Z193">
        <v>6031.1681907808907</v>
      </c>
      <c r="AA193">
        <v>0</v>
      </c>
      <c r="AC193">
        <v>9647.6147234821983</v>
      </c>
      <c r="AD193">
        <v>0</v>
      </c>
      <c r="AE193">
        <v>9245.3039135645249</v>
      </c>
      <c r="AF193">
        <v>164</v>
      </c>
      <c r="AG193">
        <v>8843.0509135232314</v>
      </c>
      <c r="AH193">
        <v>254</v>
      </c>
      <c r="AJ193">
        <v>11655.598992041945</v>
      </c>
      <c r="AK193">
        <v>19</v>
      </c>
      <c r="AL193">
        <v>11253.359394362418</v>
      </c>
      <c r="AM193">
        <v>0</v>
      </c>
      <c r="AO193" s="5">
        <v>14.5</v>
      </c>
      <c r="AP193">
        <v>0</v>
      </c>
      <c r="AQ193" s="6">
        <v>0</v>
      </c>
    </row>
    <row r="194" spans="1:43">
      <c r="A194">
        <v>35.356000000000002</v>
      </c>
      <c r="B194">
        <v>0</v>
      </c>
      <c r="C194">
        <v>35.356000000000002</v>
      </c>
      <c r="D194">
        <v>0</v>
      </c>
      <c r="E194">
        <v>35.356000000000002</v>
      </c>
      <c r="F194">
        <v>0</v>
      </c>
      <c r="H194">
        <v>35.356000000000002</v>
      </c>
      <c r="I194">
        <v>28</v>
      </c>
      <c r="J194">
        <v>35.356000000000002</v>
      </c>
      <c r="K194">
        <v>146</v>
      </c>
      <c r="L194">
        <v>35.356000000000002</v>
      </c>
      <c r="M194">
        <v>275</v>
      </c>
      <c r="N194" s="1">
        <v>35.356000000000002</v>
      </c>
      <c r="O194" s="1">
        <v>82</v>
      </c>
      <c r="Q194">
        <v>35.356000000000002</v>
      </c>
      <c r="R194">
        <v>52</v>
      </c>
      <c r="S194">
        <v>35.356000000000002</v>
      </c>
      <c r="T194">
        <v>0</v>
      </c>
      <c r="V194">
        <v>6849.0938867062878</v>
      </c>
      <c r="W194">
        <v>0</v>
      </c>
      <c r="X194">
        <v>6445.9515568986881</v>
      </c>
      <c r="Y194">
        <v>0</v>
      </c>
      <c r="Z194">
        <v>6042.8208753726185</v>
      </c>
      <c r="AA194">
        <v>0</v>
      </c>
      <c r="AC194">
        <v>9666.2627011980967</v>
      </c>
      <c r="AD194">
        <v>28</v>
      </c>
      <c r="AE194">
        <v>9263.1759529545343</v>
      </c>
      <c r="AF194">
        <v>146</v>
      </c>
      <c r="AG194">
        <v>8860.1468270638215</v>
      </c>
      <c r="AH194">
        <v>275</v>
      </c>
      <c r="AJ194">
        <v>11678.136716126693</v>
      </c>
      <c r="AK194">
        <v>52</v>
      </c>
      <c r="AL194">
        <v>11275.121002164437</v>
      </c>
      <c r="AM194">
        <v>0</v>
      </c>
      <c r="AO194" s="5">
        <v>14.5</v>
      </c>
      <c r="AP194">
        <v>0</v>
      </c>
      <c r="AQ194" s="6">
        <v>0</v>
      </c>
    </row>
    <row r="195" spans="1:43">
      <c r="A195">
        <v>35.539000000000001</v>
      </c>
      <c r="B195">
        <v>0</v>
      </c>
      <c r="C195">
        <v>35.539000000000001</v>
      </c>
      <c r="D195">
        <v>134</v>
      </c>
      <c r="E195">
        <v>35.539000000000001</v>
      </c>
      <c r="F195">
        <v>0</v>
      </c>
      <c r="H195">
        <v>35.539000000000001</v>
      </c>
      <c r="I195">
        <v>28</v>
      </c>
      <c r="J195">
        <v>35.539000000000001</v>
      </c>
      <c r="K195">
        <v>94</v>
      </c>
      <c r="L195">
        <v>35.539000000000001</v>
      </c>
      <c r="M195">
        <v>152</v>
      </c>
      <c r="N195" s="1">
        <v>35.539000000000001</v>
      </c>
      <c r="O195" s="1">
        <v>54</v>
      </c>
      <c r="Q195">
        <v>35.539000000000001</v>
      </c>
      <c r="R195">
        <v>76</v>
      </c>
      <c r="S195">
        <v>35.539000000000001</v>
      </c>
      <c r="T195">
        <v>0</v>
      </c>
      <c r="V195">
        <v>6862.3279176408996</v>
      </c>
      <c r="W195">
        <v>0</v>
      </c>
      <c r="X195">
        <v>6458.4079409021306</v>
      </c>
      <c r="Y195">
        <v>134</v>
      </c>
      <c r="Z195">
        <v>6054.499574748872</v>
      </c>
      <c r="AA195">
        <v>0</v>
      </c>
      <c r="AC195">
        <v>9684.9522846945438</v>
      </c>
      <c r="AD195">
        <v>28</v>
      </c>
      <c r="AE195">
        <v>9281.0878614221456</v>
      </c>
      <c r="AF195">
        <v>94</v>
      </c>
      <c r="AG195">
        <v>8877.2808735314993</v>
      </c>
      <c r="AH195">
        <v>152</v>
      </c>
      <c r="AJ195">
        <v>11700.724696882868</v>
      </c>
      <c r="AK195">
        <v>76</v>
      </c>
      <c r="AL195">
        <v>11296.931130558914</v>
      </c>
      <c r="AM195">
        <v>0</v>
      </c>
      <c r="AO195" s="5">
        <v>14.5</v>
      </c>
      <c r="AP195">
        <v>0</v>
      </c>
      <c r="AQ195" s="6">
        <v>0</v>
      </c>
    </row>
    <row r="196" spans="1:43">
      <c r="A196">
        <v>35.720999999999997</v>
      </c>
      <c r="B196">
        <v>0</v>
      </c>
      <c r="C196">
        <v>35.720999999999997</v>
      </c>
      <c r="D196">
        <v>0</v>
      </c>
      <c r="E196">
        <v>35.720999999999997</v>
      </c>
      <c r="F196">
        <v>0</v>
      </c>
      <c r="H196">
        <v>35.720999999999997</v>
      </c>
      <c r="I196">
        <v>79</v>
      </c>
      <c r="J196">
        <v>35.720999999999997</v>
      </c>
      <c r="K196">
        <v>99</v>
      </c>
      <c r="L196">
        <v>35.720999999999997</v>
      </c>
      <c r="M196">
        <v>145</v>
      </c>
      <c r="N196" s="1">
        <v>35.720999999999997</v>
      </c>
      <c r="O196" s="1">
        <v>92</v>
      </c>
      <c r="Q196">
        <v>35.720999999999997</v>
      </c>
      <c r="R196">
        <v>76</v>
      </c>
      <c r="S196">
        <v>35.720999999999997</v>
      </c>
      <c r="T196">
        <v>0</v>
      </c>
      <c r="V196">
        <v>6875.4471613533842</v>
      </c>
      <c r="W196">
        <v>0</v>
      </c>
      <c r="X196">
        <v>6470.7562785074506</v>
      </c>
      <c r="Y196">
        <v>0</v>
      </c>
      <c r="Z196">
        <v>6066.0769690692559</v>
      </c>
      <c r="AA196">
        <v>0</v>
      </c>
      <c r="AC196">
        <v>9703.479722710872</v>
      </c>
      <c r="AD196">
        <v>79</v>
      </c>
      <c r="AE196">
        <v>9298.8443659039604</v>
      </c>
      <c r="AF196">
        <v>99</v>
      </c>
      <c r="AG196">
        <v>8894.2662600823132</v>
      </c>
      <c r="AH196">
        <v>145</v>
      </c>
      <c r="AJ196">
        <v>11723.116683719494</v>
      </c>
      <c r="AK196">
        <v>76</v>
      </c>
      <c r="AL196">
        <v>11318.552009068439</v>
      </c>
      <c r="AM196">
        <v>0</v>
      </c>
      <c r="AO196" s="5">
        <v>14.5</v>
      </c>
      <c r="AP196">
        <v>0</v>
      </c>
      <c r="AQ196" s="6">
        <v>0</v>
      </c>
    </row>
    <row r="197" spans="1:43">
      <c r="A197">
        <v>35.902999999999999</v>
      </c>
      <c r="B197">
        <v>0</v>
      </c>
      <c r="C197">
        <v>35.902999999999999</v>
      </c>
      <c r="D197">
        <v>0</v>
      </c>
      <c r="E197">
        <v>35.902999999999999</v>
      </c>
      <c r="F197">
        <v>0</v>
      </c>
      <c r="H197">
        <v>35.902999999999999</v>
      </c>
      <c r="I197">
        <v>51</v>
      </c>
      <c r="J197">
        <v>35.902999999999999</v>
      </c>
      <c r="K197">
        <v>80</v>
      </c>
      <c r="L197">
        <v>35.902999999999999</v>
      </c>
      <c r="M197">
        <v>123</v>
      </c>
      <c r="N197" s="1">
        <v>35.902999999999999</v>
      </c>
      <c r="O197" s="1">
        <v>120</v>
      </c>
      <c r="Q197">
        <v>35.902999999999999</v>
      </c>
      <c r="R197">
        <v>43</v>
      </c>
      <c r="S197">
        <v>35.902999999999999</v>
      </c>
      <c r="T197">
        <v>0</v>
      </c>
      <c r="V197">
        <v>6888.5244037052989</v>
      </c>
      <c r="W197">
        <v>0</v>
      </c>
      <c r="X197">
        <v>6483.0650786761144</v>
      </c>
      <c r="Y197">
        <v>0</v>
      </c>
      <c r="Z197">
        <v>6077.6172901841501</v>
      </c>
      <c r="AA197">
        <v>0</v>
      </c>
      <c r="AC197">
        <v>9721.9478068562403</v>
      </c>
      <c r="AD197">
        <v>51</v>
      </c>
      <c r="AE197">
        <v>9316.5439809463296</v>
      </c>
      <c r="AF197">
        <v>80</v>
      </c>
      <c r="AG197">
        <v>8911.1972231530999</v>
      </c>
      <c r="AH197">
        <v>123</v>
      </c>
      <c r="AJ197">
        <v>11745.436909723607</v>
      </c>
      <c r="AK197">
        <v>43</v>
      </c>
      <c r="AL197">
        <v>11340.103592722608</v>
      </c>
      <c r="AM197">
        <v>0</v>
      </c>
      <c r="AO197" s="5">
        <v>14.5</v>
      </c>
      <c r="AP197">
        <v>0</v>
      </c>
      <c r="AQ197" s="6">
        <v>0</v>
      </c>
    </row>
    <row r="198" spans="1:43">
      <c r="A198">
        <v>36.085000000000001</v>
      </c>
      <c r="B198">
        <v>0</v>
      </c>
      <c r="C198">
        <v>36.085000000000001</v>
      </c>
      <c r="D198">
        <v>0</v>
      </c>
      <c r="E198">
        <v>36.085000000000001</v>
      </c>
      <c r="F198">
        <v>0</v>
      </c>
      <c r="H198">
        <v>36.085000000000001</v>
      </c>
      <c r="I198">
        <v>94</v>
      </c>
      <c r="J198">
        <v>36.085000000000001</v>
      </c>
      <c r="K198">
        <v>93</v>
      </c>
      <c r="L198">
        <v>36.085000000000001</v>
      </c>
      <c r="M198">
        <v>216</v>
      </c>
      <c r="N198" s="1">
        <v>36.085000000000001</v>
      </c>
      <c r="O198" s="1">
        <v>203</v>
      </c>
      <c r="Q198">
        <v>36.085000000000001</v>
      </c>
      <c r="R198">
        <v>0</v>
      </c>
      <c r="S198">
        <v>36.085000000000001</v>
      </c>
      <c r="T198">
        <v>13</v>
      </c>
      <c r="V198">
        <v>6901.5599917495301</v>
      </c>
      <c r="W198">
        <v>0</v>
      </c>
      <c r="X198">
        <v>6495.3346681358862</v>
      </c>
      <c r="Y198">
        <v>0</v>
      </c>
      <c r="Z198">
        <v>6089.1208444921085</v>
      </c>
      <c r="AA198">
        <v>0</v>
      </c>
      <c r="AC198">
        <v>9740.3570278792267</v>
      </c>
      <c r="AD198">
        <v>94</v>
      </c>
      <c r="AE198">
        <v>9334.1871769651116</v>
      </c>
      <c r="AF198">
        <v>93</v>
      </c>
      <c r="AG198">
        <v>8928.0742128066613</v>
      </c>
      <c r="AH198">
        <v>216</v>
      </c>
      <c r="AJ198">
        <v>11767.685968445903</v>
      </c>
      <c r="AK198">
        <v>0</v>
      </c>
      <c r="AL198">
        <v>11361.586454718539</v>
      </c>
      <c r="AM198">
        <v>13</v>
      </c>
      <c r="AO198" s="5">
        <v>15</v>
      </c>
      <c r="AP198">
        <v>1584.0308138243818</v>
      </c>
      <c r="AQ198" s="6">
        <v>0</v>
      </c>
    </row>
    <row r="199" spans="1:43">
      <c r="A199">
        <v>36.268000000000001</v>
      </c>
      <c r="B199">
        <v>0</v>
      </c>
      <c r="C199">
        <v>36.268000000000001</v>
      </c>
      <c r="D199">
        <v>0</v>
      </c>
      <c r="E199">
        <v>36.268000000000001</v>
      </c>
      <c r="F199">
        <v>0</v>
      </c>
      <c r="H199">
        <v>36.268000000000001</v>
      </c>
      <c r="I199">
        <v>65</v>
      </c>
      <c r="J199">
        <v>36.268000000000001</v>
      </c>
      <c r="K199">
        <v>74</v>
      </c>
      <c r="L199">
        <v>36.268000000000001</v>
      </c>
      <c r="M199">
        <v>223</v>
      </c>
      <c r="N199" s="1">
        <v>36.268000000000001</v>
      </c>
      <c r="O199" s="1">
        <v>212</v>
      </c>
      <c r="Q199">
        <v>36.268000000000001</v>
      </c>
      <c r="R199">
        <v>0</v>
      </c>
      <c r="S199">
        <v>36.268000000000001</v>
      </c>
      <c r="T199">
        <v>19</v>
      </c>
      <c r="V199">
        <v>6914.6255515627136</v>
      </c>
      <c r="W199">
        <v>0</v>
      </c>
      <c r="X199">
        <v>6507.6324640983448</v>
      </c>
      <c r="Y199">
        <v>0</v>
      </c>
      <c r="Z199">
        <v>6100.650840137193</v>
      </c>
      <c r="AA199">
        <v>0</v>
      </c>
      <c r="AC199">
        <v>9758.8085384358965</v>
      </c>
      <c r="AD199">
        <v>65</v>
      </c>
      <c r="AE199">
        <v>9351.8708976027501</v>
      </c>
      <c r="AF199">
        <v>74</v>
      </c>
      <c r="AG199">
        <v>8944.9899626676179</v>
      </c>
      <c r="AH199">
        <v>223</v>
      </c>
      <c r="AJ199">
        <v>11789.986111414939</v>
      </c>
      <c r="AK199">
        <v>0</v>
      </c>
      <c r="AL199">
        <v>11383.118636619558</v>
      </c>
      <c r="AM199">
        <v>19</v>
      </c>
      <c r="AO199" s="5">
        <v>15</v>
      </c>
      <c r="AP199">
        <v>1688.883367578853</v>
      </c>
      <c r="AQ199" s="6">
        <v>0</v>
      </c>
    </row>
    <row r="200" spans="1:43">
      <c r="AO200" s="5">
        <v>15</v>
      </c>
      <c r="AP200">
        <v>1783.7895583240074</v>
      </c>
      <c r="AQ200" s="6">
        <v>0</v>
      </c>
    </row>
    <row r="201" spans="1:43">
      <c r="AO201" s="5">
        <v>15</v>
      </c>
      <c r="AP201">
        <v>1870.8796622204463</v>
      </c>
      <c r="AQ201" s="6">
        <v>0</v>
      </c>
    </row>
    <row r="202" spans="1:43">
      <c r="AO202" s="5">
        <v>15</v>
      </c>
      <c r="AP202">
        <v>1951.631999507053</v>
      </c>
      <c r="AQ202" s="6">
        <v>0</v>
      </c>
    </row>
    <row r="203" spans="1:43">
      <c r="AO203" s="5">
        <v>15</v>
      </c>
      <c r="AP203">
        <v>2027.521781282132</v>
      </c>
      <c r="AQ203" s="6">
        <v>0</v>
      </c>
    </row>
    <row r="204" spans="1:43">
      <c r="AO204" s="5">
        <v>15</v>
      </c>
      <c r="AP204">
        <v>2098.5300394938408</v>
      </c>
      <c r="AQ204" s="6">
        <v>0</v>
      </c>
    </row>
    <row r="205" spans="1:43">
      <c r="AO205" s="5">
        <v>15</v>
      </c>
      <c r="AP205">
        <v>2165.7087186960243</v>
      </c>
      <c r="AQ205" s="6">
        <v>0</v>
      </c>
    </row>
    <row r="206" spans="1:43">
      <c r="AO206" s="5">
        <v>15</v>
      </c>
      <c r="AP206">
        <v>2229.8938721901905</v>
      </c>
      <c r="AQ206" s="6">
        <v>0</v>
      </c>
    </row>
    <row r="207" spans="1:43">
      <c r="AO207" s="5">
        <v>15</v>
      </c>
      <c r="AP207">
        <v>2290.7840692154768</v>
      </c>
      <c r="AQ207" s="6">
        <v>0</v>
      </c>
    </row>
    <row r="208" spans="1:43">
      <c r="AO208" s="5">
        <v>15</v>
      </c>
      <c r="AP208">
        <v>2349.0652795145988</v>
      </c>
      <c r="AQ208" s="6">
        <v>0</v>
      </c>
    </row>
    <row r="209" spans="41:43">
      <c r="AO209" s="5">
        <v>15</v>
      </c>
      <c r="AP209">
        <v>2405.0090795720766</v>
      </c>
      <c r="AQ209" s="6">
        <v>0</v>
      </c>
    </row>
    <row r="210" spans="41:43">
      <c r="AO210" s="5">
        <v>15</v>
      </c>
      <c r="AP210">
        <v>2458.8441312924547</v>
      </c>
      <c r="AQ210" s="6">
        <v>0</v>
      </c>
    </row>
    <row r="211" spans="41:43">
      <c r="AO211" s="5">
        <v>15</v>
      </c>
      <c r="AP211">
        <v>2511.0453282837461</v>
      </c>
      <c r="AQ211" s="6">
        <v>0</v>
      </c>
    </row>
    <row r="212" spans="41:43">
      <c r="AO212" s="5">
        <v>15</v>
      </c>
      <c r="AP212">
        <v>2561.210006661172</v>
      </c>
      <c r="AQ212" s="6">
        <v>0</v>
      </c>
    </row>
    <row r="213" spans="41:43">
      <c r="AO213" s="5">
        <v>15</v>
      </c>
      <c r="AP213">
        <v>2609.7731710396606</v>
      </c>
      <c r="AQ213" s="6">
        <v>0</v>
      </c>
    </row>
    <row r="214" spans="41:43">
      <c r="AO214" s="5">
        <v>15</v>
      </c>
      <c r="AP214">
        <v>2657.1159255654488</v>
      </c>
      <c r="AQ214" s="6">
        <v>0</v>
      </c>
    </row>
    <row r="215" spans="41:43">
      <c r="AO215" s="5">
        <v>15</v>
      </c>
      <c r="AP215">
        <v>2702.8322495466582</v>
      </c>
      <c r="AQ215" s="6">
        <v>0</v>
      </c>
    </row>
    <row r="216" spans="41:43">
      <c r="AO216" s="5">
        <v>15</v>
      </c>
      <c r="AP216">
        <v>2747.2827690998106</v>
      </c>
      <c r="AQ216" s="6">
        <v>0</v>
      </c>
    </row>
    <row r="217" spans="41:43">
      <c r="AO217" s="5">
        <v>15</v>
      </c>
      <c r="AP217">
        <v>2790.5545765913744</v>
      </c>
      <c r="AQ217" s="6">
        <v>0</v>
      </c>
    </row>
    <row r="218" spans="41:43">
      <c r="AO218" s="5">
        <v>15</v>
      </c>
      <c r="AP218">
        <v>2832.9542799582828</v>
      </c>
      <c r="AQ218" s="6">
        <v>0</v>
      </c>
    </row>
    <row r="219" spans="41:43">
      <c r="AO219" s="5">
        <v>15</v>
      </c>
      <c r="AP219">
        <v>2874.0886325900751</v>
      </c>
      <c r="AQ219" s="6">
        <v>0</v>
      </c>
    </row>
    <row r="220" spans="41:43">
      <c r="AO220" s="5">
        <v>15</v>
      </c>
      <c r="AP220">
        <v>2914.2552003576334</v>
      </c>
      <c r="AQ220" s="6">
        <v>0</v>
      </c>
    </row>
    <row r="221" spans="41:43">
      <c r="AO221" s="5">
        <v>15</v>
      </c>
      <c r="AP221">
        <v>2953.5109229272662</v>
      </c>
      <c r="AQ221" s="6">
        <v>0</v>
      </c>
    </row>
    <row r="222" spans="41:43">
      <c r="AO222" s="5">
        <v>15</v>
      </c>
      <c r="AP222">
        <v>2992.1162053727835</v>
      </c>
      <c r="AQ222" s="6">
        <v>0</v>
      </c>
    </row>
    <row r="223" spans="41:43">
      <c r="AO223" s="5">
        <v>15</v>
      </c>
      <c r="AP223">
        <v>3029.6964735038596</v>
      </c>
      <c r="AQ223" s="6">
        <v>0</v>
      </c>
    </row>
    <row r="224" spans="41:43">
      <c r="AO224" s="5">
        <v>15</v>
      </c>
      <c r="AP224">
        <v>3066.508076065114</v>
      </c>
      <c r="AQ224" s="6">
        <v>0</v>
      </c>
    </row>
    <row r="225" spans="41:43">
      <c r="AO225" s="5">
        <v>15</v>
      </c>
      <c r="AP225">
        <v>3102.590514889413</v>
      </c>
      <c r="AQ225" s="6">
        <v>0</v>
      </c>
    </row>
    <row r="226" spans="41:43">
      <c r="AO226" s="5">
        <v>15</v>
      </c>
      <c r="AP226">
        <v>3137.9801143384261</v>
      </c>
      <c r="AQ226" s="6">
        <v>0</v>
      </c>
    </row>
    <row r="227" spans="41:43">
      <c r="AO227" s="5">
        <v>15</v>
      </c>
      <c r="AP227">
        <v>3172.8994261659491</v>
      </c>
      <c r="AQ227" s="6">
        <v>0</v>
      </c>
    </row>
    <row r="228" spans="41:43">
      <c r="AO228" s="5">
        <v>15</v>
      </c>
      <c r="AP228">
        <v>3206.9979049059425</v>
      </c>
      <c r="AQ228" s="6">
        <v>0</v>
      </c>
    </row>
    <row r="229" spans="41:43">
      <c r="AO229" s="5">
        <v>15</v>
      </c>
      <c r="AP229">
        <v>3240.4968070557834</v>
      </c>
      <c r="AQ229" s="6">
        <v>0</v>
      </c>
    </row>
    <row r="230" spans="41:43">
      <c r="AO230" s="5">
        <v>15</v>
      </c>
      <c r="AP230">
        <v>3273.4227381910855</v>
      </c>
      <c r="AQ230" s="6">
        <v>0</v>
      </c>
    </row>
    <row r="231" spans="41:43">
      <c r="AO231" s="5">
        <v>15</v>
      </c>
      <c r="AP231">
        <v>3305.9768767074293</v>
      </c>
      <c r="AQ231" s="6">
        <v>0</v>
      </c>
    </row>
    <row r="232" spans="41:43">
      <c r="AO232" s="5">
        <v>15</v>
      </c>
      <c r="AP232">
        <v>3337.8266094578134</v>
      </c>
      <c r="AQ232" s="6">
        <v>0</v>
      </c>
    </row>
    <row r="233" spans="41:43">
      <c r="AO233" s="5">
        <v>15</v>
      </c>
      <c r="AP233">
        <v>3369.1728445006061</v>
      </c>
      <c r="AQ233" s="6">
        <v>0</v>
      </c>
    </row>
    <row r="234" spans="41:43">
      <c r="AO234" s="5">
        <v>15</v>
      </c>
      <c r="AP234">
        <v>3400.2040000723237</v>
      </c>
      <c r="AQ234" s="6">
        <v>0</v>
      </c>
    </row>
    <row r="235" spans="41:43">
      <c r="AO235" s="5">
        <v>15</v>
      </c>
      <c r="AP235">
        <v>3430.5998930932178</v>
      </c>
      <c r="AQ235" s="6">
        <v>7</v>
      </c>
    </row>
    <row r="236" spans="41:43">
      <c r="AO236" s="5">
        <v>15</v>
      </c>
      <c r="AP236">
        <v>3460.5491066709687</v>
      </c>
      <c r="AQ236" s="6">
        <v>7</v>
      </c>
    </row>
    <row r="237" spans="41:43">
      <c r="AO237" s="5">
        <v>15</v>
      </c>
      <c r="AP237">
        <v>3490.0682800609588</v>
      </c>
      <c r="AQ237" s="6">
        <v>7</v>
      </c>
    </row>
    <row r="238" spans="41:43">
      <c r="AO238" s="5">
        <v>15</v>
      </c>
      <c r="AP238">
        <v>3519.3318735787161</v>
      </c>
      <c r="AQ238" s="6">
        <v>0</v>
      </c>
    </row>
    <row r="239" spans="41:43">
      <c r="AO239" s="5">
        <v>15</v>
      </c>
      <c r="AP239">
        <v>3548.0348920238862</v>
      </c>
      <c r="AQ239" s="6">
        <v>0</v>
      </c>
    </row>
    <row r="240" spans="41:43">
      <c r="AO240" s="5">
        <v>15</v>
      </c>
      <c r="AP240">
        <v>3576.3522951802838</v>
      </c>
      <c r="AQ240" s="6">
        <v>0</v>
      </c>
    </row>
    <row r="241" spans="41:43">
      <c r="AO241" s="5">
        <v>15</v>
      </c>
      <c r="AP241">
        <v>3604.2972409687013</v>
      </c>
      <c r="AQ241" s="6">
        <v>11</v>
      </c>
    </row>
    <row r="242" spans="41:43">
      <c r="AO242" s="5">
        <v>15</v>
      </c>
      <c r="AP242">
        <v>3632.0327704640313</v>
      </c>
      <c r="AQ242" s="6">
        <v>11</v>
      </c>
    </row>
    <row r="243" spans="41:43">
      <c r="AO243" s="5">
        <v>15</v>
      </c>
      <c r="AP243">
        <v>3659.2676051610456</v>
      </c>
      <c r="AQ243" s="6">
        <v>11</v>
      </c>
    </row>
    <row r="244" spans="41:43">
      <c r="AO244" s="5">
        <v>15</v>
      </c>
      <c r="AP244">
        <v>3686.1654585582896</v>
      </c>
      <c r="AQ244" s="6">
        <v>0</v>
      </c>
    </row>
    <row r="245" spans="41:43">
      <c r="AO245" s="5">
        <v>15</v>
      </c>
      <c r="AP245">
        <v>3712.736938082021</v>
      </c>
      <c r="AQ245" s="6">
        <v>0</v>
      </c>
    </row>
    <row r="246" spans="41:43">
      <c r="AO246" s="5">
        <v>15</v>
      </c>
      <c r="AP246">
        <v>3739.1355257382561</v>
      </c>
      <c r="AQ246" s="6">
        <v>0</v>
      </c>
    </row>
    <row r="247" spans="41:43">
      <c r="AO247" s="5">
        <v>15</v>
      </c>
      <c r="AP247">
        <v>3765.0823404200942</v>
      </c>
      <c r="AQ247" s="6">
        <v>6</v>
      </c>
    </row>
    <row r="248" spans="41:43">
      <c r="AO248" s="5">
        <v>15</v>
      </c>
      <c r="AP248">
        <v>3790.7316190764791</v>
      </c>
      <c r="AQ248" s="6">
        <v>6</v>
      </c>
    </row>
    <row r="249" spans="41:43">
      <c r="AO249" s="5">
        <v>15</v>
      </c>
      <c r="AP249">
        <v>3816.0920539372596</v>
      </c>
      <c r="AQ249" s="6">
        <v>6</v>
      </c>
    </row>
    <row r="250" spans="41:43">
      <c r="AO250" s="5">
        <v>15</v>
      </c>
      <c r="AP250">
        <v>3841.3089757973416</v>
      </c>
      <c r="AQ250" s="6">
        <v>15</v>
      </c>
    </row>
    <row r="251" spans="41:43">
      <c r="AO251" s="5">
        <v>15</v>
      </c>
      <c r="AP251">
        <v>3866.1147371737984</v>
      </c>
      <c r="AQ251" s="6">
        <v>56</v>
      </c>
    </row>
    <row r="252" spans="41:43">
      <c r="AO252" s="5">
        <v>15</v>
      </c>
      <c r="AP252">
        <v>3890.6554547284982</v>
      </c>
      <c r="AQ252" s="6">
        <v>73</v>
      </c>
    </row>
    <row r="253" spans="41:43">
      <c r="AO253" s="5">
        <v>15</v>
      </c>
      <c r="AP253">
        <v>3914.9383519854973</v>
      </c>
      <c r="AQ253" s="6">
        <v>101</v>
      </c>
    </row>
    <row r="254" spans="41:43">
      <c r="AO254" s="5">
        <v>15</v>
      </c>
      <c r="AP254">
        <v>3939.1017029845157</v>
      </c>
      <c r="AQ254" s="6">
        <v>88</v>
      </c>
    </row>
    <row r="255" spans="41:43">
      <c r="AO255" s="5">
        <v>15</v>
      </c>
      <c r="AP255">
        <v>3962.888073592107</v>
      </c>
      <c r="AQ255" s="6">
        <v>81</v>
      </c>
    </row>
    <row r="256" spans="41:43">
      <c r="AO256" s="5">
        <v>15</v>
      </c>
      <c r="AP256">
        <v>3986.4365249827711</v>
      </c>
      <c r="AQ256" s="6">
        <v>56</v>
      </c>
    </row>
    <row r="257" spans="41:43">
      <c r="AO257" s="5">
        <v>15</v>
      </c>
      <c r="AP257">
        <v>4009.7531337512423</v>
      </c>
      <c r="AQ257" s="6">
        <v>43</v>
      </c>
    </row>
    <row r="258" spans="41:43">
      <c r="AO258" s="5">
        <v>15</v>
      </c>
      <c r="AP258">
        <v>4032.8437297858522</v>
      </c>
      <c r="AQ258" s="6">
        <v>96</v>
      </c>
    </row>
    <row r="259" spans="41:43">
      <c r="AO259" s="5">
        <v>15</v>
      </c>
      <c r="AP259">
        <v>4055.8389713777542</v>
      </c>
      <c r="AQ259" s="6">
        <v>101</v>
      </c>
    </row>
    <row r="260" spans="41:43">
      <c r="AO260" s="5">
        <v>15</v>
      </c>
      <c r="AP260">
        <v>4078.4929448563616</v>
      </c>
      <c r="AQ260" s="6">
        <v>126</v>
      </c>
    </row>
    <row r="261" spans="41:43">
      <c r="AO261" s="5">
        <v>15</v>
      </c>
      <c r="AP261">
        <v>4100.9370744056632</v>
      </c>
      <c r="AQ261" s="6">
        <v>84</v>
      </c>
    </row>
    <row r="262" spans="41:43">
      <c r="AO262" s="5">
        <v>15</v>
      </c>
      <c r="AP262">
        <v>4123.1763291541538</v>
      </c>
      <c r="AQ262" s="6">
        <v>108</v>
      </c>
    </row>
    <row r="263" spans="41:43">
      <c r="AO263" s="5">
        <v>15</v>
      </c>
      <c r="AP263">
        <v>4145.3360411228732</v>
      </c>
      <c r="AQ263" s="6">
        <v>97</v>
      </c>
    </row>
    <row r="264" spans="41:43">
      <c r="AO264" s="5">
        <v>15</v>
      </c>
      <c r="AP264">
        <v>4167.1786525165571</v>
      </c>
      <c r="AQ264" s="6">
        <v>244</v>
      </c>
    </row>
    <row r="265" spans="41:43">
      <c r="AO265" s="5">
        <v>15</v>
      </c>
      <c r="AP265">
        <v>4188.8302346670071</v>
      </c>
      <c r="AQ265" s="6">
        <v>338</v>
      </c>
    </row>
    <row r="266" spans="41:43">
      <c r="AO266" s="5">
        <v>15</v>
      </c>
      <c r="AP266">
        <v>4210.2950620108168</v>
      </c>
      <c r="AQ266" s="6">
        <v>428</v>
      </c>
    </row>
    <row r="267" spans="41:43">
      <c r="AO267" s="5">
        <v>15</v>
      </c>
      <c r="AP267">
        <v>4231.6936947069453</v>
      </c>
      <c r="AQ267" s="6">
        <v>454</v>
      </c>
    </row>
    <row r="268" spans="41:43">
      <c r="AO268" s="5">
        <v>15</v>
      </c>
      <c r="AP268">
        <v>4252.796262938381</v>
      </c>
      <c r="AQ268" s="6">
        <v>676</v>
      </c>
    </row>
    <row r="269" spans="41:43">
      <c r="AO269" s="5">
        <v>15</v>
      </c>
      <c r="AP269">
        <v>4273.7240355623007</v>
      </c>
      <c r="AQ269" s="6">
        <v>1642</v>
      </c>
    </row>
    <row r="270" spans="41:43">
      <c r="AO270" s="5">
        <v>15</v>
      </c>
      <c r="AP270">
        <v>4294.4807195945614</v>
      </c>
      <c r="AQ270" s="6">
        <v>3126</v>
      </c>
    </row>
    <row r="271" spans="41:43">
      <c r="AO271" s="5">
        <v>15</v>
      </c>
      <c r="AP271">
        <v>4315.1825678345722</v>
      </c>
      <c r="AQ271" s="6">
        <v>5383</v>
      </c>
    </row>
    <row r="272" spans="41:43">
      <c r="AO272" s="5">
        <v>15</v>
      </c>
      <c r="AP272">
        <v>4335.6068083183191</v>
      </c>
      <c r="AQ272" s="6">
        <v>8089</v>
      </c>
    </row>
    <row r="273" spans="41:43">
      <c r="AO273" s="5">
        <v>15</v>
      </c>
      <c r="AP273">
        <v>4355.8703703172005</v>
      </c>
      <c r="AQ273" s="6">
        <v>11807</v>
      </c>
    </row>
    <row r="274" spans="41:43">
      <c r="AO274" s="5">
        <v>15</v>
      </c>
      <c r="AP274">
        <v>4375.9764923905414</v>
      </c>
      <c r="AQ274" s="6">
        <v>17372</v>
      </c>
    </row>
    <row r="275" spans="41:43">
      <c r="AO275" s="5">
        <v>15</v>
      </c>
      <c r="AP275">
        <v>4396.0375137677775</v>
      </c>
      <c r="AQ275" s="6">
        <v>23881</v>
      </c>
    </row>
    <row r="276" spans="41:43">
      <c r="AO276" s="5">
        <v>15</v>
      </c>
      <c r="AP276">
        <v>4415.8372368833561</v>
      </c>
      <c r="AQ276" s="6">
        <v>30140</v>
      </c>
    </row>
    <row r="277" spans="41:43">
      <c r="AO277" s="5">
        <v>15</v>
      </c>
      <c r="AP277">
        <v>4435.4886450554986</v>
      </c>
      <c r="AQ277" s="6">
        <v>34670</v>
      </c>
    </row>
    <row r="278" spans="41:43">
      <c r="AO278" s="5">
        <v>15</v>
      </c>
      <c r="AP278">
        <v>4455.101365156479</v>
      </c>
      <c r="AQ278" s="6">
        <v>37319</v>
      </c>
    </row>
    <row r="279" spans="41:43">
      <c r="AO279" s="5">
        <v>15</v>
      </c>
      <c r="AP279">
        <v>4474.4638237328218</v>
      </c>
      <c r="AQ279" s="6">
        <v>40916</v>
      </c>
    </row>
    <row r="280" spans="41:43">
      <c r="AO280" s="5">
        <v>15</v>
      </c>
      <c r="AP280">
        <v>4493.6862678797224</v>
      </c>
      <c r="AQ280" s="6">
        <v>43796</v>
      </c>
    </row>
    <row r="281" spans="41:43">
      <c r="AO281" s="5">
        <v>15</v>
      </c>
      <c r="AP281">
        <v>4512.7712941740492</v>
      </c>
      <c r="AQ281" s="6">
        <v>51451</v>
      </c>
    </row>
    <row r="282" spans="41:43">
      <c r="AO282" s="5">
        <v>15</v>
      </c>
      <c r="AP282">
        <v>4531.8251758203869</v>
      </c>
      <c r="AQ282" s="6">
        <v>64694</v>
      </c>
    </row>
    <row r="283" spans="41:43">
      <c r="AO283" s="5">
        <v>15</v>
      </c>
      <c r="AP283">
        <v>4550.642130633204</v>
      </c>
      <c r="AQ283" s="6">
        <v>86163</v>
      </c>
    </row>
    <row r="284" spans="41:43">
      <c r="AO284" s="5">
        <v>15</v>
      </c>
      <c r="AP284">
        <v>4569.3290212344418</v>
      </c>
      <c r="AQ284" s="6">
        <v>112897</v>
      </c>
    </row>
    <row r="285" spans="41:43">
      <c r="AO285" s="5">
        <v>15</v>
      </c>
      <c r="AP285">
        <v>4587.8881543729958</v>
      </c>
      <c r="AQ285" s="6">
        <v>133879</v>
      </c>
    </row>
    <row r="286" spans="41:43">
      <c r="AO286" s="5">
        <v>15</v>
      </c>
      <c r="AP286">
        <v>4606.4227123999472</v>
      </c>
      <c r="AQ286" s="6">
        <v>150217</v>
      </c>
    </row>
    <row r="287" spans="41:43">
      <c r="AO287" s="5">
        <v>15</v>
      </c>
      <c r="AP287">
        <v>4624.732320253298</v>
      </c>
      <c r="AQ287" s="6">
        <v>157592</v>
      </c>
    </row>
    <row r="288" spans="41:43">
      <c r="AO288" s="5">
        <v>15</v>
      </c>
      <c r="AP288">
        <v>4642.9207203127326</v>
      </c>
      <c r="AQ288" s="6">
        <v>157700</v>
      </c>
    </row>
    <row r="289" spans="41:43">
      <c r="AO289" s="5">
        <v>15</v>
      </c>
      <c r="AP289">
        <v>4660.9899723339904</v>
      </c>
      <c r="AQ289" s="6">
        <v>144250</v>
      </c>
    </row>
    <row r="290" spans="41:43">
      <c r="AO290" s="5">
        <v>15</v>
      </c>
      <c r="AP290">
        <v>4679.0403981310428</v>
      </c>
      <c r="AQ290" s="6">
        <v>121275</v>
      </c>
    </row>
    <row r="291" spans="41:43">
      <c r="AO291" s="5">
        <v>15</v>
      </c>
      <c r="AP291">
        <v>4696.8766840577391</v>
      </c>
      <c r="AQ291" s="6">
        <v>94398</v>
      </c>
    </row>
    <row r="292" spans="41:43">
      <c r="AO292" s="5">
        <v>15</v>
      </c>
      <c r="AP292">
        <v>4714.5996841338592</v>
      </c>
      <c r="AQ292" s="6">
        <v>69393</v>
      </c>
    </row>
    <row r="293" spans="41:43">
      <c r="AO293" s="5">
        <v>15</v>
      </c>
      <c r="AP293">
        <v>4732.2112461983825</v>
      </c>
      <c r="AQ293" s="6">
        <v>48261</v>
      </c>
    </row>
    <row r="294" spans="41:43">
      <c r="AO294" s="5">
        <v>15</v>
      </c>
      <c r="AP294">
        <v>4749.8090347254192</v>
      </c>
      <c r="AQ294" s="6">
        <v>31172</v>
      </c>
    </row>
    <row r="295" spans="41:43">
      <c r="AO295" s="5">
        <v>15</v>
      </c>
      <c r="AP295">
        <v>4767.2024852648701</v>
      </c>
      <c r="AQ295" s="6">
        <v>20480</v>
      </c>
    </row>
    <row r="296" spans="41:43">
      <c r="AO296" s="5">
        <v>15</v>
      </c>
      <c r="AP296">
        <v>4784.4897682874871</v>
      </c>
      <c r="AQ296" s="6">
        <v>12135</v>
      </c>
    </row>
    <row r="297" spans="41:43">
      <c r="AO297" s="5">
        <v>15</v>
      </c>
      <c r="AP297">
        <v>4801.6725486777277</v>
      </c>
      <c r="AQ297" s="6">
        <v>7301</v>
      </c>
    </row>
    <row r="298" spans="41:43">
      <c r="AO298" s="5">
        <v>15</v>
      </c>
      <c r="AP298">
        <v>4818.8460139313875</v>
      </c>
      <c r="AQ298" s="6">
        <v>4142</v>
      </c>
    </row>
    <row r="299" spans="41:43">
      <c r="AO299" s="5">
        <v>15</v>
      </c>
      <c r="AP299">
        <v>4835.8240658665072</v>
      </c>
      <c r="AQ299" s="6">
        <v>2659</v>
      </c>
    </row>
    <row r="300" spans="41:43">
      <c r="AO300" s="5">
        <v>15</v>
      </c>
      <c r="AP300">
        <v>4852.7023733652231</v>
      </c>
      <c r="AQ300" s="6">
        <v>2217</v>
      </c>
    </row>
    <row r="301" spans="41:43">
      <c r="AO301" s="5">
        <v>15</v>
      </c>
      <c r="AP301">
        <v>4869.4824424543885</v>
      </c>
      <c r="AQ301" s="6">
        <v>1345</v>
      </c>
    </row>
    <row r="302" spans="41:43">
      <c r="AO302" s="5">
        <v>15</v>
      </c>
      <c r="AP302">
        <v>4886.2571446263673</v>
      </c>
      <c r="AQ302" s="6">
        <v>814</v>
      </c>
    </row>
    <row r="303" spans="41:43">
      <c r="AO303" s="5">
        <v>15</v>
      </c>
      <c r="AP303">
        <v>4902.844590760812</v>
      </c>
      <c r="AQ303" s="6">
        <v>741</v>
      </c>
    </row>
    <row r="304" spans="41:43">
      <c r="AO304" s="5">
        <v>15</v>
      </c>
      <c r="AP304">
        <v>4919.3381106729012</v>
      </c>
      <c r="AQ304" s="6">
        <v>700</v>
      </c>
    </row>
    <row r="305" spans="41:43">
      <c r="AO305" s="5">
        <v>15</v>
      </c>
      <c r="AP305">
        <v>4935.7390717224607</v>
      </c>
      <c r="AQ305" s="6">
        <v>591</v>
      </c>
    </row>
    <row r="306" spans="41:43">
      <c r="AO306" s="5">
        <v>15</v>
      </c>
      <c r="AP306">
        <v>4952.1381737918009</v>
      </c>
      <c r="AQ306" s="6">
        <v>519</v>
      </c>
    </row>
    <row r="307" spans="41:43">
      <c r="AO307" s="5">
        <v>15</v>
      </c>
      <c r="AP307">
        <v>4968.3575022873483</v>
      </c>
      <c r="AQ307" s="6">
        <v>484</v>
      </c>
    </row>
    <row r="308" spans="41:43">
      <c r="AO308" s="5">
        <v>15</v>
      </c>
      <c r="AP308">
        <v>4984.4881938241761</v>
      </c>
      <c r="AQ308" s="6">
        <v>452</v>
      </c>
    </row>
    <row r="309" spans="41:43">
      <c r="AO309" s="5">
        <v>15</v>
      </c>
      <c r="AP309">
        <v>5000.5314941232537</v>
      </c>
      <c r="AQ309" s="6">
        <v>342</v>
      </c>
    </row>
    <row r="310" spans="41:43">
      <c r="AO310" s="5">
        <v>15</v>
      </c>
      <c r="AP310">
        <v>5016.5760615712215</v>
      </c>
      <c r="AQ310" s="6">
        <v>276</v>
      </c>
    </row>
    <row r="311" spans="41:43">
      <c r="AO311" s="5">
        <v>15</v>
      </c>
      <c r="AP311">
        <v>5032.4477416231621</v>
      </c>
      <c r="AQ311" s="6">
        <v>169</v>
      </c>
    </row>
    <row r="312" spans="41:43">
      <c r="AO312" s="5">
        <v>15</v>
      </c>
      <c r="AP312">
        <v>5048.2356091977481</v>
      </c>
      <c r="AQ312" s="6">
        <v>134</v>
      </c>
    </row>
    <row r="313" spans="41:43">
      <c r="AO313" s="5">
        <v>15</v>
      </c>
      <c r="AP313">
        <v>5063.940802825432</v>
      </c>
      <c r="AQ313" s="6">
        <v>52</v>
      </c>
    </row>
    <row r="314" spans="41:43">
      <c r="AO314" s="5">
        <v>15</v>
      </c>
      <c r="AP314">
        <v>5079.6500571384468</v>
      </c>
      <c r="AQ314" s="6">
        <v>52</v>
      </c>
    </row>
    <row r="315" spans="41:43">
      <c r="AO315" s="5">
        <v>15</v>
      </c>
      <c r="AP315">
        <v>5095.1927809682174</v>
      </c>
      <c r="AQ315" s="6">
        <v>129</v>
      </c>
    </row>
    <row r="316" spans="41:43">
      <c r="AO316" s="5">
        <v>15</v>
      </c>
      <c r="AP316">
        <v>5110.656106579233</v>
      </c>
      <c r="AQ316" s="6">
        <v>166</v>
      </c>
    </row>
    <row r="317" spans="41:43">
      <c r="AO317" s="5">
        <v>15</v>
      </c>
      <c r="AP317">
        <v>5126.0410776401259</v>
      </c>
      <c r="AQ317" s="6">
        <v>201</v>
      </c>
    </row>
    <row r="318" spans="41:43">
      <c r="AO318" s="5">
        <v>15</v>
      </c>
      <c r="AP318">
        <v>5141.3487158477819</v>
      </c>
      <c r="AQ318" s="6">
        <v>102</v>
      </c>
    </row>
    <row r="319" spans="41:43">
      <c r="AO319" s="5">
        <v>15</v>
      </c>
      <c r="AP319">
        <v>5156.6635010152931</v>
      </c>
      <c r="AQ319" s="6">
        <v>65</v>
      </c>
    </row>
    <row r="320" spans="41:43">
      <c r="AO320" s="5">
        <v>15</v>
      </c>
      <c r="AP320">
        <v>5171.8190425066459</v>
      </c>
      <c r="AQ320" s="6">
        <v>46</v>
      </c>
    </row>
    <row r="321" spans="41:43">
      <c r="AO321" s="5">
        <v>15</v>
      </c>
      <c r="AP321">
        <v>5186.9001958431518</v>
      </c>
      <c r="AQ321" s="6">
        <v>31</v>
      </c>
    </row>
    <row r="322" spans="41:43">
      <c r="AO322" s="5">
        <v>15</v>
      </c>
      <c r="AP322">
        <v>5201.907900837974</v>
      </c>
      <c r="AQ322" s="6">
        <v>98</v>
      </c>
    </row>
    <row r="323" spans="41:43">
      <c r="AO323" s="5">
        <v>15</v>
      </c>
      <c r="AP323">
        <v>5216.9249410246966</v>
      </c>
      <c r="AQ323" s="6">
        <v>124</v>
      </c>
    </row>
    <row r="324" spans="41:43">
      <c r="AO324" s="5">
        <v>15</v>
      </c>
      <c r="AP324">
        <v>5231.7881021273797</v>
      </c>
      <c r="AQ324" s="6">
        <v>113</v>
      </c>
    </row>
    <row r="325" spans="41:43">
      <c r="AO325" s="5">
        <v>15</v>
      </c>
      <c r="AP325">
        <v>5246.5805270953242</v>
      </c>
      <c r="AQ325" s="6">
        <v>46</v>
      </c>
    </row>
    <row r="326" spans="41:43">
      <c r="AO326" s="5">
        <v>15</v>
      </c>
      <c r="AP326">
        <v>5261.3030826492268</v>
      </c>
      <c r="AQ326" s="6">
        <v>35</v>
      </c>
    </row>
    <row r="327" spans="41:43">
      <c r="AO327" s="5">
        <v>15</v>
      </c>
      <c r="AP327">
        <v>5276.0369433147607</v>
      </c>
      <c r="AQ327" s="6">
        <v>87</v>
      </c>
    </row>
    <row r="328" spans="41:43">
      <c r="AO328" s="5">
        <v>15</v>
      </c>
      <c r="AP328">
        <v>5290.6219202094553</v>
      </c>
      <c r="AQ328" s="6">
        <v>125</v>
      </c>
    </row>
    <row r="329" spans="41:43">
      <c r="AO329" s="5">
        <v>15</v>
      </c>
      <c r="AP329">
        <v>5305.1395320069532</v>
      </c>
      <c r="AQ329" s="6">
        <v>148</v>
      </c>
    </row>
    <row r="330" spans="41:43">
      <c r="AO330" s="5">
        <v>15</v>
      </c>
      <c r="AP330">
        <v>5319.5905799574084</v>
      </c>
      <c r="AQ330" s="6">
        <v>167</v>
      </c>
    </row>
    <row r="331" spans="41:43">
      <c r="AO331" s="5">
        <v>15</v>
      </c>
      <c r="AP331">
        <v>5334.0547097107474</v>
      </c>
      <c r="AQ331" s="6">
        <v>136</v>
      </c>
    </row>
    <row r="332" spans="41:43">
      <c r="AO332" s="5">
        <v>15</v>
      </c>
      <c r="AP332">
        <v>5348.3746179396658</v>
      </c>
      <c r="AQ332" s="6">
        <v>144</v>
      </c>
    </row>
    <row r="333" spans="41:43">
      <c r="AO333" s="5">
        <v>15</v>
      </c>
      <c r="AP333">
        <v>5362.6302801230795</v>
      </c>
      <c r="AQ333" s="6">
        <v>97</v>
      </c>
    </row>
    <row r="334" spans="41:43">
      <c r="AO334" s="5">
        <v>15</v>
      </c>
      <c r="AP334">
        <v>5376.8224386770444</v>
      </c>
      <c r="AQ334" s="6">
        <v>127</v>
      </c>
    </row>
    <row r="335" spans="41:43">
      <c r="AO335" s="5">
        <v>15</v>
      </c>
      <c r="AP335">
        <v>5391.0292841602859</v>
      </c>
      <c r="AQ335" s="6">
        <v>110</v>
      </c>
    </row>
    <row r="336" spans="41:43">
      <c r="AO336" s="5">
        <v>15</v>
      </c>
      <c r="AP336">
        <v>5405.0962690022407</v>
      </c>
      <c r="AQ336" s="6">
        <v>81</v>
      </c>
    </row>
    <row r="337" spans="41:43">
      <c r="AO337" s="5">
        <v>15</v>
      </c>
      <c r="AP337">
        <v>5419.1019001496179</v>
      </c>
      <c r="AQ337" s="6">
        <v>43</v>
      </c>
    </row>
    <row r="338" spans="41:43">
      <c r="AO338" s="5">
        <v>15</v>
      </c>
      <c r="AP338">
        <v>5433.0468669860475</v>
      </c>
      <c r="AQ338" s="6">
        <v>12</v>
      </c>
    </row>
    <row r="339" spans="41:43">
      <c r="AO339" s="5">
        <v>15</v>
      </c>
      <c r="AP339">
        <v>5447.0079730981433</v>
      </c>
      <c r="AQ339" s="6">
        <v>85</v>
      </c>
    </row>
    <row r="340" spans="41:43">
      <c r="AO340" s="5">
        <v>15</v>
      </c>
      <c r="AP340">
        <v>5460.8333059555589</v>
      </c>
      <c r="AQ340" s="6">
        <v>130</v>
      </c>
    </row>
    <row r="341" spans="41:43">
      <c r="AO341" s="5">
        <v>15</v>
      </c>
      <c r="AP341">
        <v>5474.5999729042105</v>
      </c>
      <c r="AQ341" s="6">
        <v>118</v>
      </c>
    </row>
    <row r="342" spans="41:43">
      <c r="AO342" s="5">
        <v>15</v>
      </c>
      <c r="AP342">
        <v>5488.308615386527</v>
      </c>
      <c r="AQ342" s="6">
        <v>45</v>
      </c>
    </row>
    <row r="343" spans="41:43">
      <c r="AO343" s="5">
        <v>15</v>
      </c>
      <c r="AP343">
        <v>5502.0347130610235</v>
      </c>
      <c r="AQ343" s="6">
        <v>17</v>
      </c>
    </row>
    <row r="344" spans="41:43">
      <c r="AO344" s="5">
        <v>15</v>
      </c>
      <c r="AP344">
        <v>5515.6288759573299</v>
      </c>
      <c r="AQ344" s="6">
        <v>17</v>
      </c>
    </row>
    <row r="345" spans="41:43">
      <c r="AO345" s="5">
        <v>15</v>
      </c>
      <c r="AP345">
        <v>5529.166875616319</v>
      </c>
      <c r="AQ345" s="6">
        <v>17</v>
      </c>
    </row>
    <row r="346" spans="41:43">
      <c r="AO346" s="5">
        <v>15</v>
      </c>
      <c r="AP346">
        <v>5542.6493100230609</v>
      </c>
      <c r="AQ346" s="6">
        <v>0</v>
      </c>
    </row>
    <row r="347" spans="41:43">
      <c r="AO347" s="5">
        <v>15</v>
      </c>
      <c r="AP347">
        <v>5556.1503933904023</v>
      </c>
      <c r="AQ347" s="6">
        <v>0</v>
      </c>
    </row>
    <row r="348" spans="41:43">
      <c r="AO348" s="5">
        <v>15</v>
      </c>
      <c r="AP348">
        <v>5569.5231533150718</v>
      </c>
      <c r="AQ348" s="6">
        <v>0</v>
      </c>
    </row>
    <row r="349" spans="41:43">
      <c r="AO349" s="5">
        <v>15</v>
      </c>
      <c r="AP349">
        <v>5582.8420847112884</v>
      </c>
      <c r="AQ349" s="6">
        <v>0</v>
      </c>
    </row>
    <row r="350" spans="41:43">
      <c r="AO350" s="5">
        <v>15</v>
      </c>
      <c r="AP350">
        <v>5596.1077460691058</v>
      </c>
      <c r="AQ350" s="6">
        <v>0</v>
      </c>
    </row>
    <row r="351" spans="41:43">
      <c r="AO351" s="5">
        <v>15</v>
      </c>
      <c r="AP351">
        <v>5609.3931405249159</v>
      </c>
      <c r="AQ351" s="6">
        <v>0</v>
      </c>
    </row>
    <row r="352" spans="41:43">
      <c r="AO352" s="5">
        <v>15</v>
      </c>
      <c r="AP352">
        <v>5622.5536150721009</v>
      </c>
      <c r="AQ352" s="6">
        <v>31</v>
      </c>
    </row>
    <row r="353" spans="41:43">
      <c r="AO353" s="5">
        <v>15</v>
      </c>
      <c r="AP353">
        <v>5635.6624430121146</v>
      </c>
      <c r="AQ353" s="6">
        <v>31</v>
      </c>
    </row>
    <row r="354" spans="41:43">
      <c r="AO354" s="5">
        <v>15</v>
      </c>
      <c r="AP354">
        <v>5648.720146852791</v>
      </c>
      <c r="AQ354" s="6">
        <v>31</v>
      </c>
    </row>
    <row r="355" spans="41:43">
      <c r="AO355" s="5">
        <v>15</v>
      </c>
      <c r="AP355">
        <v>5661.7985693032451</v>
      </c>
      <c r="AQ355" s="6">
        <v>0</v>
      </c>
    </row>
    <row r="356" spans="41:43">
      <c r="AO356" s="5">
        <v>15</v>
      </c>
      <c r="AP356">
        <v>5674.7552848133282</v>
      </c>
      <c r="AQ356" s="6">
        <v>22</v>
      </c>
    </row>
    <row r="357" spans="41:43">
      <c r="AO357" s="5">
        <v>15</v>
      </c>
      <c r="AP357">
        <v>5687.6623963184848</v>
      </c>
      <c r="AQ357" s="6">
        <v>22</v>
      </c>
    </row>
    <row r="358" spans="41:43">
      <c r="AO358" s="5">
        <v>15</v>
      </c>
      <c r="AP358">
        <v>5700.5203934681276</v>
      </c>
      <c r="AQ358" s="6">
        <v>22</v>
      </c>
    </row>
    <row r="359" spans="41:43">
      <c r="AO359" s="5">
        <v>15</v>
      </c>
      <c r="AP359">
        <v>5713.4000058192951</v>
      </c>
      <c r="AQ359" s="6">
        <v>26</v>
      </c>
    </row>
    <row r="360" spans="41:43">
      <c r="AO360" s="5">
        <v>15</v>
      </c>
      <c r="AP360">
        <v>5726.1609490396431</v>
      </c>
      <c r="AQ360" s="6">
        <v>56</v>
      </c>
    </row>
    <row r="361" spans="41:43">
      <c r="AO361" s="5">
        <v>15</v>
      </c>
      <c r="AP361">
        <v>5738.8742035282048</v>
      </c>
      <c r="AQ361" s="6">
        <v>56</v>
      </c>
    </row>
    <row r="362" spans="41:43">
      <c r="AO362" s="5">
        <v>15</v>
      </c>
      <c r="AP362">
        <v>5751.6096927831313</v>
      </c>
      <c r="AQ362" s="6">
        <v>30</v>
      </c>
    </row>
    <row r="363" spans="41:43">
      <c r="AO363" s="5">
        <v>15</v>
      </c>
      <c r="AP363">
        <v>5764.2286856526225</v>
      </c>
      <c r="AQ363" s="6">
        <v>0</v>
      </c>
    </row>
    <row r="364" spans="41:43">
      <c r="AO364" s="5">
        <v>15</v>
      </c>
      <c r="AP364">
        <v>5776.8013497754355</v>
      </c>
      <c r="AQ364" s="6">
        <v>0</v>
      </c>
    </row>
    <row r="365" spans="41:43">
      <c r="AO365" s="5">
        <v>15</v>
      </c>
      <c r="AP365">
        <v>5789.3281238146164</v>
      </c>
      <c r="AQ365" s="6">
        <v>0</v>
      </c>
    </row>
    <row r="366" spans="41:43">
      <c r="AO366" s="5">
        <v>15</v>
      </c>
      <c r="AP366">
        <v>5801.8778936428243</v>
      </c>
      <c r="AQ366" s="6">
        <v>0</v>
      </c>
    </row>
    <row r="367" spans="41:43">
      <c r="AO367" s="5">
        <v>15</v>
      </c>
      <c r="AP367">
        <v>5814.3139307061774</v>
      </c>
      <c r="AQ367" s="6">
        <v>0</v>
      </c>
    </row>
    <row r="368" spans="41:43">
      <c r="AO368" s="5">
        <v>15</v>
      </c>
      <c r="AP368">
        <v>5826.7053565105625</v>
      </c>
      <c r="AQ368" s="6">
        <v>0</v>
      </c>
    </row>
    <row r="369" spans="41:43">
      <c r="AO369" s="5">
        <v>15</v>
      </c>
      <c r="AP369">
        <v>5839.0525838367012</v>
      </c>
      <c r="AQ369" s="6">
        <v>0</v>
      </c>
    </row>
    <row r="370" spans="41:43">
      <c r="AO370" s="5">
        <v>15</v>
      </c>
      <c r="AP370">
        <v>5851.3560193337034</v>
      </c>
      <c r="AQ370" s="6">
        <v>0</v>
      </c>
    </row>
    <row r="371" spans="41:43">
      <c r="AO371" s="5">
        <v>15</v>
      </c>
      <c r="AP371">
        <v>5863.6833073950384</v>
      </c>
      <c r="AQ371" s="6">
        <v>0</v>
      </c>
    </row>
    <row r="372" spans="41:43">
      <c r="AO372" s="5">
        <v>15</v>
      </c>
      <c r="AP372">
        <v>5875.9001201122846</v>
      </c>
      <c r="AQ372" s="6">
        <v>0</v>
      </c>
    </row>
    <row r="373" spans="41:43">
      <c r="AO373" s="5">
        <v>15</v>
      </c>
      <c r="AP373">
        <v>5888.0743275140294</v>
      </c>
      <c r="AQ373" s="6">
        <v>0</v>
      </c>
    </row>
    <row r="374" spans="41:43">
      <c r="AO374" s="5">
        <v>15</v>
      </c>
      <c r="AP374">
        <v>5900.2063129107964</v>
      </c>
      <c r="AQ374" s="6">
        <v>0</v>
      </c>
    </row>
    <row r="375" spans="41:43">
      <c r="AO375" s="5">
        <v>15</v>
      </c>
      <c r="AP375">
        <v>5912.3627685247602</v>
      </c>
      <c r="AQ375" s="6">
        <v>0</v>
      </c>
    </row>
    <row r="376" spans="41:43">
      <c r="AO376" s="5">
        <v>15</v>
      </c>
      <c r="AP376">
        <v>5924.411210955569</v>
      </c>
      <c r="AQ376" s="6">
        <v>0</v>
      </c>
    </row>
    <row r="377" spans="41:43">
      <c r="AO377" s="5">
        <v>15</v>
      </c>
      <c r="AP377">
        <v>5936.4185505287869</v>
      </c>
      <c r="AQ377" s="6">
        <v>0</v>
      </c>
    </row>
    <row r="378" spans="41:43">
      <c r="AO378" s="5">
        <v>15</v>
      </c>
      <c r="AP378">
        <v>5948.3851490259949</v>
      </c>
      <c r="AQ378" s="6">
        <v>0</v>
      </c>
    </row>
    <row r="379" spans="41:43">
      <c r="AO379" s="5">
        <v>15</v>
      </c>
      <c r="AP379">
        <v>5960.3767808599632</v>
      </c>
      <c r="AQ379" s="6">
        <v>0</v>
      </c>
    </row>
    <row r="380" spans="41:43">
      <c r="AO380" s="5">
        <v>15</v>
      </c>
      <c r="AP380">
        <v>5972.2627431971123</v>
      </c>
      <c r="AQ380" s="6">
        <v>0</v>
      </c>
    </row>
    <row r="381" spans="41:43">
      <c r="AO381" s="5">
        <v>15</v>
      </c>
      <c r="AP381">
        <v>5984.1090214081332</v>
      </c>
      <c r="AQ381" s="6">
        <v>0</v>
      </c>
    </row>
    <row r="382" spans="41:43">
      <c r="AO382" s="5">
        <v>15</v>
      </c>
      <c r="AP382">
        <v>5995.9159573800662</v>
      </c>
      <c r="AQ382" s="6">
        <v>0</v>
      </c>
    </row>
    <row r="383" spans="41:43">
      <c r="AO383" s="5">
        <v>15</v>
      </c>
      <c r="AP383">
        <v>6007.7484401010261</v>
      </c>
      <c r="AQ383" s="6">
        <v>0</v>
      </c>
    </row>
    <row r="384" spans="41:43">
      <c r="AO384" s="5">
        <v>15</v>
      </c>
      <c r="AP384">
        <v>6019.4774868476497</v>
      </c>
      <c r="AQ384" s="6">
        <v>0</v>
      </c>
    </row>
    <row r="385" spans="41:43">
      <c r="AO385" s="5">
        <v>15</v>
      </c>
      <c r="AP385">
        <v>6031.1681907808907</v>
      </c>
      <c r="AQ385" s="6">
        <v>0</v>
      </c>
    </row>
    <row r="386" spans="41:43">
      <c r="AO386" s="5">
        <v>15</v>
      </c>
      <c r="AP386">
        <v>6042.8208753726185</v>
      </c>
      <c r="AQ386" s="6">
        <v>0</v>
      </c>
    </row>
    <row r="387" spans="41:43">
      <c r="AO387" s="5">
        <v>15</v>
      </c>
      <c r="AP387">
        <v>6054.499574748872</v>
      </c>
      <c r="AQ387" s="6">
        <v>0</v>
      </c>
    </row>
    <row r="388" spans="41:43">
      <c r="AO388" s="5">
        <v>15</v>
      </c>
      <c r="AP388">
        <v>6066.0769690692559</v>
      </c>
      <c r="AQ388" s="6">
        <v>0</v>
      </c>
    </row>
    <row r="389" spans="41:43">
      <c r="AO389" s="5">
        <v>15</v>
      </c>
      <c r="AP389">
        <v>6077.6172901841501</v>
      </c>
      <c r="AQ389" s="6">
        <v>0</v>
      </c>
    </row>
    <row r="390" spans="41:43">
      <c r="AO390" s="5">
        <v>15</v>
      </c>
      <c r="AP390">
        <v>6089.1208444921085</v>
      </c>
      <c r="AQ390" s="6">
        <v>0</v>
      </c>
    </row>
    <row r="391" spans="41:43">
      <c r="AO391" s="5">
        <v>15</v>
      </c>
      <c r="AP391">
        <v>6100.650840137193</v>
      </c>
      <c r="AQ391" s="6">
        <v>0</v>
      </c>
    </row>
    <row r="392" spans="41:43">
      <c r="AO392" s="5">
        <v>15.5</v>
      </c>
      <c r="AP392">
        <v>0</v>
      </c>
      <c r="AQ392" s="6">
        <v>0</v>
      </c>
    </row>
    <row r="393" spans="41:43">
      <c r="AO393" s="5">
        <v>15.5</v>
      </c>
      <c r="AP393">
        <v>0</v>
      </c>
      <c r="AQ393" s="6">
        <v>0</v>
      </c>
    </row>
    <row r="394" spans="41:43">
      <c r="AO394" s="5">
        <v>15.5</v>
      </c>
      <c r="AP394">
        <v>0</v>
      </c>
      <c r="AQ394" s="6">
        <v>0</v>
      </c>
    </row>
    <row r="395" spans="41:43">
      <c r="AO395" s="5">
        <v>15.5</v>
      </c>
      <c r="AP395">
        <v>0</v>
      </c>
      <c r="AQ395" s="6">
        <v>0</v>
      </c>
    </row>
    <row r="396" spans="41:43">
      <c r="AO396" s="5">
        <v>15.5</v>
      </c>
      <c r="AP396">
        <v>0</v>
      </c>
      <c r="AQ396" s="6">
        <v>0</v>
      </c>
    </row>
    <row r="397" spans="41:43">
      <c r="AO397" s="5">
        <v>15.5</v>
      </c>
      <c r="AP397">
        <v>0</v>
      </c>
      <c r="AQ397" s="6">
        <v>0</v>
      </c>
    </row>
    <row r="398" spans="41:43">
      <c r="AO398" s="5">
        <v>15.5</v>
      </c>
      <c r="AP398">
        <v>0</v>
      </c>
      <c r="AQ398" s="6">
        <v>0</v>
      </c>
    </row>
    <row r="399" spans="41:43">
      <c r="AO399" s="5">
        <v>15.5</v>
      </c>
      <c r="AP399">
        <v>0</v>
      </c>
      <c r="AQ399" s="6">
        <v>0</v>
      </c>
    </row>
    <row r="400" spans="41:43">
      <c r="AO400" s="5">
        <v>15.5</v>
      </c>
      <c r="AP400">
        <v>0</v>
      </c>
      <c r="AQ400" s="6">
        <v>0</v>
      </c>
    </row>
    <row r="401" spans="41:43">
      <c r="AO401" s="5">
        <v>15.5</v>
      </c>
      <c r="AP401">
        <v>0</v>
      </c>
      <c r="AQ401" s="6">
        <v>0</v>
      </c>
    </row>
    <row r="402" spans="41:43">
      <c r="AO402" s="5">
        <v>15.5</v>
      </c>
      <c r="AP402">
        <v>0</v>
      </c>
      <c r="AQ402" s="6">
        <v>0</v>
      </c>
    </row>
    <row r="403" spans="41:43">
      <c r="AO403" s="5">
        <v>15.5</v>
      </c>
      <c r="AP403">
        <v>0</v>
      </c>
      <c r="AQ403" s="6">
        <v>0</v>
      </c>
    </row>
    <row r="404" spans="41:43">
      <c r="AO404" s="5">
        <v>15.5</v>
      </c>
      <c r="AP404">
        <v>0</v>
      </c>
      <c r="AQ404" s="6">
        <v>0</v>
      </c>
    </row>
    <row r="405" spans="41:43">
      <c r="AO405" s="5">
        <v>15.5</v>
      </c>
      <c r="AP405">
        <v>0</v>
      </c>
      <c r="AQ405" s="6">
        <v>0</v>
      </c>
    </row>
    <row r="406" spans="41:43">
      <c r="AO406" s="5">
        <v>15.5</v>
      </c>
      <c r="AP406">
        <v>0</v>
      </c>
      <c r="AQ406" s="6">
        <v>0</v>
      </c>
    </row>
    <row r="407" spans="41:43">
      <c r="AO407" s="5">
        <v>15.5</v>
      </c>
      <c r="AP407">
        <v>0</v>
      </c>
      <c r="AQ407" s="6">
        <v>0</v>
      </c>
    </row>
    <row r="408" spans="41:43">
      <c r="AO408" s="5">
        <v>15.5</v>
      </c>
      <c r="AP408">
        <v>0</v>
      </c>
      <c r="AQ408" s="6">
        <v>0</v>
      </c>
    </row>
    <row r="409" spans="41:43">
      <c r="AO409" s="5">
        <v>15.5</v>
      </c>
      <c r="AP409">
        <v>0</v>
      </c>
      <c r="AQ409" s="6">
        <v>0</v>
      </c>
    </row>
    <row r="410" spans="41:43">
      <c r="AO410" s="5">
        <v>15.5</v>
      </c>
      <c r="AP410">
        <v>0</v>
      </c>
      <c r="AQ410" s="6">
        <v>0</v>
      </c>
    </row>
    <row r="411" spans="41:43">
      <c r="AO411" s="5">
        <v>15.5</v>
      </c>
      <c r="AP411">
        <v>0</v>
      </c>
      <c r="AQ411" s="6">
        <v>0</v>
      </c>
    </row>
    <row r="412" spans="41:43">
      <c r="AO412" s="5">
        <v>15.5</v>
      </c>
      <c r="AP412">
        <v>0</v>
      </c>
      <c r="AQ412" s="6">
        <v>0</v>
      </c>
    </row>
    <row r="413" spans="41:43">
      <c r="AO413" s="5">
        <v>15.5</v>
      </c>
      <c r="AP413">
        <v>0</v>
      </c>
      <c r="AQ413" s="6">
        <v>0</v>
      </c>
    </row>
    <row r="414" spans="41:43">
      <c r="AO414" s="5">
        <v>15.5</v>
      </c>
      <c r="AP414">
        <v>0</v>
      </c>
      <c r="AQ414" s="6">
        <v>0</v>
      </c>
    </row>
    <row r="415" spans="41:43">
      <c r="AO415" s="5">
        <v>15.5</v>
      </c>
      <c r="AP415">
        <v>0</v>
      </c>
      <c r="AQ415" s="6">
        <v>0</v>
      </c>
    </row>
    <row r="416" spans="41:43">
      <c r="AO416" s="5">
        <v>15.5</v>
      </c>
      <c r="AP416">
        <v>0</v>
      </c>
      <c r="AQ416" s="6">
        <v>0</v>
      </c>
    </row>
    <row r="417" spans="41:43">
      <c r="AO417" s="5">
        <v>15.5</v>
      </c>
      <c r="AP417">
        <v>0</v>
      </c>
      <c r="AQ417" s="6">
        <v>0</v>
      </c>
    </row>
    <row r="418" spans="41:43">
      <c r="AO418" s="5">
        <v>15.5</v>
      </c>
      <c r="AP418">
        <v>0</v>
      </c>
      <c r="AQ418" s="6">
        <v>0</v>
      </c>
    </row>
    <row r="419" spans="41:43">
      <c r="AO419" s="5">
        <v>15.5</v>
      </c>
      <c r="AP419">
        <v>0</v>
      </c>
      <c r="AQ419" s="6">
        <v>0</v>
      </c>
    </row>
    <row r="420" spans="41:43">
      <c r="AO420" s="5">
        <v>15.5</v>
      </c>
      <c r="AP420">
        <v>0</v>
      </c>
      <c r="AQ420" s="6">
        <v>0</v>
      </c>
    </row>
    <row r="421" spans="41:43">
      <c r="AO421" s="5">
        <v>15.5</v>
      </c>
      <c r="AP421">
        <v>0</v>
      </c>
      <c r="AQ421" s="6">
        <v>0</v>
      </c>
    </row>
    <row r="422" spans="41:43">
      <c r="AO422" s="5">
        <v>15.5</v>
      </c>
      <c r="AP422">
        <v>0</v>
      </c>
      <c r="AQ422" s="6">
        <v>0</v>
      </c>
    </row>
    <row r="423" spans="41:43">
      <c r="AO423" s="5">
        <v>15.5</v>
      </c>
      <c r="AP423">
        <v>0</v>
      </c>
      <c r="AQ423" s="6">
        <v>0</v>
      </c>
    </row>
    <row r="424" spans="41:43">
      <c r="AO424" s="5">
        <v>15.5</v>
      </c>
      <c r="AP424">
        <v>0</v>
      </c>
      <c r="AQ424" s="6">
        <v>0</v>
      </c>
    </row>
    <row r="425" spans="41:43">
      <c r="AO425" s="5">
        <v>15.5</v>
      </c>
      <c r="AP425">
        <v>0</v>
      </c>
      <c r="AQ425" s="6">
        <v>0</v>
      </c>
    </row>
    <row r="426" spans="41:43">
      <c r="AO426" s="5">
        <v>15.5</v>
      </c>
      <c r="AP426">
        <v>0</v>
      </c>
      <c r="AQ426" s="6">
        <v>0</v>
      </c>
    </row>
    <row r="427" spans="41:43">
      <c r="AO427" s="5">
        <v>15.5</v>
      </c>
      <c r="AP427">
        <v>0</v>
      </c>
      <c r="AQ427" s="6">
        <v>0</v>
      </c>
    </row>
    <row r="428" spans="41:43">
      <c r="AO428" s="5">
        <v>15.5</v>
      </c>
      <c r="AP428">
        <v>0</v>
      </c>
      <c r="AQ428" s="6">
        <v>0</v>
      </c>
    </row>
    <row r="429" spans="41:43">
      <c r="AO429" s="5">
        <v>15.5</v>
      </c>
      <c r="AP429">
        <v>0</v>
      </c>
      <c r="AQ429" s="6">
        <v>7</v>
      </c>
    </row>
    <row r="430" spans="41:43">
      <c r="AO430" s="5">
        <v>15.5</v>
      </c>
      <c r="AP430">
        <v>0</v>
      </c>
      <c r="AQ430" s="6">
        <v>7</v>
      </c>
    </row>
    <row r="431" spans="41:43">
      <c r="AO431" s="5">
        <v>15.5</v>
      </c>
      <c r="AP431">
        <v>0</v>
      </c>
      <c r="AQ431" s="6">
        <v>7</v>
      </c>
    </row>
    <row r="432" spans="41:43">
      <c r="AO432" s="5">
        <v>15.5</v>
      </c>
      <c r="AP432">
        <v>0</v>
      </c>
      <c r="AQ432" s="6">
        <v>0</v>
      </c>
    </row>
    <row r="433" spans="41:43">
      <c r="AO433" s="5">
        <v>15.5</v>
      </c>
      <c r="AP433">
        <v>0</v>
      </c>
      <c r="AQ433" s="6">
        <v>0</v>
      </c>
    </row>
    <row r="434" spans="41:43">
      <c r="AO434" s="5">
        <v>15.5</v>
      </c>
      <c r="AP434">
        <v>0</v>
      </c>
      <c r="AQ434" s="6">
        <v>0</v>
      </c>
    </row>
    <row r="435" spans="41:43">
      <c r="AO435" s="5">
        <v>15.5</v>
      </c>
      <c r="AP435">
        <v>0</v>
      </c>
      <c r="AQ435" s="6">
        <v>11</v>
      </c>
    </row>
    <row r="436" spans="41:43">
      <c r="AO436" s="5">
        <v>15.5</v>
      </c>
      <c r="AP436">
        <v>0</v>
      </c>
      <c r="AQ436" s="6">
        <v>11</v>
      </c>
    </row>
    <row r="437" spans="41:43">
      <c r="AO437" s="5">
        <v>15.5</v>
      </c>
      <c r="AP437">
        <v>0</v>
      </c>
      <c r="AQ437" s="6">
        <v>11</v>
      </c>
    </row>
    <row r="438" spans="41:43">
      <c r="AO438" s="5">
        <v>15.5</v>
      </c>
      <c r="AP438">
        <v>0</v>
      </c>
      <c r="AQ438" s="6">
        <v>0</v>
      </c>
    </row>
    <row r="439" spans="41:43">
      <c r="AO439" s="5">
        <v>15.5</v>
      </c>
      <c r="AP439">
        <v>0</v>
      </c>
      <c r="AQ439" s="6">
        <v>0</v>
      </c>
    </row>
    <row r="440" spans="41:43">
      <c r="AO440" s="5">
        <v>15.5</v>
      </c>
      <c r="AP440">
        <v>0</v>
      </c>
      <c r="AQ440" s="6">
        <v>0</v>
      </c>
    </row>
    <row r="441" spans="41:43">
      <c r="AO441" s="5">
        <v>15.5</v>
      </c>
      <c r="AP441">
        <v>0</v>
      </c>
      <c r="AQ441" s="6">
        <v>6</v>
      </c>
    </row>
    <row r="442" spans="41:43">
      <c r="AO442" s="5">
        <v>15.5</v>
      </c>
      <c r="AP442">
        <v>0</v>
      </c>
      <c r="AQ442" s="6">
        <v>6</v>
      </c>
    </row>
    <row r="443" spans="41:43">
      <c r="AO443" s="5">
        <v>15.5</v>
      </c>
      <c r="AP443">
        <v>0</v>
      </c>
      <c r="AQ443" s="6">
        <v>6</v>
      </c>
    </row>
    <row r="444" spans="41:43">
      <c r="AO444" s="5">
        <v>15.5</v>
      </c>
      <c r="AP444">
        <v>0</v>
      </c>
      <c r="AQ444" s="6">
        <v>15</v>
      </c>
    </row>
    <row r="445" spans="41:43">
      <c r="AO445" s="5">
        <v>15.5</v>
      </c>
      <c r="AP445">
        <v>0</v>
      </c>
      <c r="AQ445" s="6">
        <v>56</v>
      </c>
    </row>
    <row r="446" spans="41:43">
      <c r="AO446" s="5">
        <v>15.5</v>
      </c>
      <c r="AP446">
        <v>0</v>
      </c>
      <c r="AQ446" s="6">
        <v>73</v>
      </c>
    </row>
    <row r="447" spans="41:43">
      <c r="AO447" s="5">
        <v>15.5</v>
      </c>
      <c r="AP447">
        <v>0</v>
      </c>
      <c r="AQ447" s="6">
        <v>101</v>
      </c>
    </row>
    <row r="448" spans="41:43">
      <c r="AO448" s="5">
        <v>15.5</v>
      </c>
      <c r="AP448">
        <v>0</v>
      </c>
      <c r="AQ448" s="6">
        <v>88</v>
      </c>
    </row>
    <row r="449" spans="41:43">
      <c r="AO449" s="5">
        <v>15.5</v>
      </c>
      <c r="AP449">
        <v>0</v>
      </c>
      <c r="AQ449" s="6">
        <v>81</v>
      </c>
    </row>
    <row r="450" spans="41:43">
      <c r="AO450" s="5">
        <v>15.5</v>
      </c>
      <c r="AP450">
        <v>0</v>
      </c>
      <c r="AQ450" s="6">
        <v>56</v>
      </c>
    </row>
    <row r="451" spans="41:43">
      <c r="AO451" s="5">
        <v>15.5</v>
      </c>
      <c r="AP451">
        <v>0</v>
      </c>
      <c r="AQ451" s="6">
        <v>43</v>
      </c>
    </row>
    <row r="452" spans="41:43">
      <c r="AO452" s="5">
        <v>15.5</v>
      </c>
      <c r="AP452">
        <v>0</v>
      </c>
      <c r="AQ452" s="6">
        <v>96</v>
      </c>
    </row>
    <row r="453" spans="41:43">
      <c r="AO453" s="5">
        <v>15.5</v>
      </c>
      <c r="AP453">
        <v>0</v>
      </c>
      <c r="AQ453" s="6">
        <v>101</v>
      </c>
    </row>
    <row r="454" spans="41:43">
      <c r="AO454" s="5">
        <v>15.5</v>
      </c>
      <c r="AP454">
        <v>0</v>
      </c>
      <c r="AQ454" s="6">
        <v>126</v>
      </c>
    </row>
    <row r="455" spans="41:43">
      <c r="AO455" s="5">
        <v>15.5</v>
      </c>
      <c r="AP455">
        <v>0</v>
      </c>
      <c r="AQ455" s="6">
        <v>84</v>
      </c>
    </row>
    <row r="456" spans="41:43">
      <c r="AO456" s="5">
        <v>15.5</v>
      </c>
      <c r="AP456">
        <v>0</v>
      </c>
      <c r="AQ456" s="6">
        <v>108</v>
      </c>
    </row>
    <row r="457" spans="41:43">
      <c r="AO457" s="5">
        <v>15.5</v>
      </c>
      <c r="AP457">
        <v>0</v>
      </c>
      <c r="AQ457" s="6">
        <v>97</v>
      </c>
    </row>
    <row r="458" spans="41:43">
      <c r="AO458" s="5">
        <v>15.5</v>
      </c>
      <c r="AP458">
        <v>0</v>
      </c>
      <c r="AQ458" s="6">
        <v>244</v>
      </c>
    </row>
    <row r="459" spans="41:43">
      <c r="AO459" s="5">
        <v>15.5</v>
      </c>
      <c r="AP459">
        <v>0</v>
      </c>
      <c r="AQ459" s="6">
        <v>338</v>
      </c>
    </row>
    <row r="460" spans="41:43">
      <c r="AO460" s="5">
        <v>15.5</v>
      </c>
      <c r="AP460">
        <v>0</v>
      </c>
      <c r="AQ460" s="6">
        <v>428</v>
      </c>
    </row>
    <row r="461" spans="41:43">
      <c r="AO461" s="5">
        <v>15.5</v>
      </c>
      <c r="AP461">
        <v>0</v>
      </c>
      <c r="AQ461" s="6">
        <v>454</v>
      </c>
    </row>
    <row r="462" spans="41:43">
      <c r="AO462" s="5">
        <v>15.5</v>
      </c>
      <c r="AP462">
        <v>0</v>
      </c>
      <c r="AQ462" s="6">
        <v>676</v>
      </c>
    </row>
    <row r="463" spans="41:43">
      <c r="AO463" s="5">
        <v>15.5</v>
      </c>
      <c r="AP463">
        <v>0</v>
      </c>
      <c r="AQ463" s="6">
        <v>1642</v>
      </c>
    </row>
    <row r="464" spans="41:43">
      <c r="AO464" s="5">
        <v>15.5</v>
      </c>
      <c r="AP464">
        <v>0</v>
      </c>
      <c r="AQ464" s="6">
        <v>3126</v>
      </c>
    </row>
    <row r="465" spans="41:43">
      <c r="AO465" s="5">
        <v>15.5</v>
      </c>
      <c r="AP465">
        <v>0</v>
      </c>
      <c r="AQ465" s="6">
        <v>5383</v>
      </c>
    </row>
    <row r="466" spans="41:43">
      <c r="AO466" s="5">
        <v>15.5</v>
      </c>
      <c r="AP466">
        <v>0</v>
      </c>
      <c r="AQ466" s="6">
        <v>8089</v>
      </c>
    </row>
    <row r="467" spans="41:43">
      <c r="AO467" s="5">
        <v>15.5</v>
      </c>
      <c r="AP467">
        <v>0</v>
      </c>
      <c r="AQ467" s="6">
        <v>11807</v>
      </c>
    </row>
    <row r="468" spans="41:43">
      <c r="AO468" s="5">
        <v>15.5</v>
      </c>
      <c r="AP468">
        <v>0</v>
      </c>
      <c r="AQ468" s="6">
        <v>17372</v>
      </c>
    </row>
    <row r="469" spans="41:43">
      <c r="AO469" s="5">
        <v>15.5</v>
      </c>
      <c r="AP469">
        <v>0</v>
      </c>
      <c r="AQ469" s="6">
        <v>23881</v>
      </c>
    </row>
    <row r="470" spans="41:43">
      <c r="AO470" s="5">
        <v>15.5</v>
      </c>
      <c r="AP470">
        <v>0</v>
      </c>
      <c r="AQ470" s="6">
        <v>30140</v>
      </c>
    </row>
    <row r="471" spans="41:43">
      <c r="AO471" s="5">
        <v>15.5</v>
      </c>
      <c r="AP471">
        <v>0</v>
      </c>
      <c r="AQ471" s="6">
        <v>34670</v>
      </c>
    </row>
    <row r="472" spans="41:43">
      <c r="AO472" s="5">
        <v>15.5</v>
      </c>
      <c r="AP472">
        <v>0</v>
      </c>
      <c r="AQ472" s="6">
        <v>37319</v>
      </c>
    </row>
    <row r="473" spans="41:43">
      <c r="AO473" s="5">
        <v>15.5</v>
      </c>
      <c r="AP473">
        <v>0</v>
      </c>
      <c r="AQ473" s="6">
        <v>40916</v>
      </c>
    </row>
    <row r="474" spans="41:43">
      <c r="AO474" s="5">
        <v>15.5</v>
      </c>
      <c r="AP474">
        <v>0</v>
      </c>
      <c r="AQ474" s="6">
        <v>43796</v>
      </c>
    </row>
    <row r="475" spans="41:43">
      <c r="AO475" s="5">
        <v>15.5</v>
      </c>
      <c r="AP475">
        <v>0</v>
      </c>
      <c r="AQ475" s="6">
        <v>51451</v>
      </c>
    </row>
    <row r="476" spans="41:43">
      <c r="AO476" s="5">
        <v>15.5</v>
      </c>
      <c r="AP476">
        <v>0</v>
      </c>
      <c r="AQ476" s="6">
        <v>64694</v>
      </c>
    </row>
    <row r="477" spans="41:43">
      <c r="AO477" s="5">
        <v>15.5</v>
      </c>
      <c r="AP477">
        <v>0</v>
      </c>
      <c r="AQ477" s="6">
        <v>86163</v>
      </c>
    </row>
    <row r="478" spans="41:43">
      <c r="AO478" s="5">
        <v>15.5</v>
      </c>
      <c r="AP478">
        <v>0</v>
      </c>
      <c r="AQ478" s="6">
        <v>112897</v>
      </c>
    </row>
    <row r="479" spans="41:43">
      <c r="AO479" s="5">
        <v>15.5</v>
      </c>
      <c r="AP479">
        <v>0</v>
      </c>
      <c r="AQ479" s="6">
        <v>133879</v>
      </c>
    </row>
    <row r="480" spans="41:43">
      <c r="AO480" s="5">
        <v>15.5</v>
      </c>
      <c r="AP480">
        <v>0</v>
      </c>
      <c r="AQ480" s="6">
        <v>150217</v>
      </c>
    </row>
    <row r="481" spans="41:43">
      <c r="AO481" s="5">
        <v>15.5</v>
      </c>
      <c r="AP481">
        <v>0</v>
      </c>
      <c r="AQ481" s="6">
        <v>157592</v>
      </c>
    </row>
    <row r="482" spans="41:43">
      <c r="AO482" s="5">
        <v>15.5</v>
      </c>
      <c r="AP482">
        <v>0</v>
      </c>
      <c r="AQ482" s="6">
        <v>157700</v>
      </c>
    </row>
    <row r="483" spans="41:43">
      <c r="AO483" s="5">
        <v>15.5</v>
      </c>
      <c r="AP483">
        <v>0</v>
      </c>
      <c r="AQ483" s="6">
        <v>144250</v>
      </c>
    </row>
    <row r="484" spans="41:43">
      <c r="AO484" s="5">
        <v>15.5</v>
      </c>
      <c r="AP484">
        <v>0</v>
      </c>
      <c r="AQ484" s="6">
        <v>121275</v>
      </c>
    </row>
    <row r="485" spans="41:43">
      <c r="AO485" s="5">
        <v>15.5</v>
      </c>
      <c r="AP485">
        <v>0</v>
      </c>
      <c r="AQ485" s="6">
        <v>94398</v>
      </c>
    </row>
    <row r="486" spans="41:43">
      <c r="AO486" s="5">
        <v>15.5</v>
      </c>
      <c r="AP486">
        <v>0</v>
      </c>
      <c r="AQ486" s="6">
        <v>69393</v>
      </c>
    </row>
    <row r="487" spans="41:43">
      <c r="AO487" s="5">
        <v>15.5</v>
      </c>
      <c r="AP487">
        <v>0</v>
      </c>
      <c r="AQ487" s="6">
        <v>48261</v>
      </c>
    </row>
    <row r="488" spans="41:43">
      <c r="AO488" s="5">
        <v>15.5</v>
      </c>
      <c r="AP488">
        <v>0</v>
      </c>
      <c r="AQ488" s="6">
        <v>31172</v>
      </c>
    </row>
    <row r="489" spans="41:43">
      <c r="AO489" s="5">
        <v>15.5</v>
      </c>
      <c r="AP489">
        <v>0</v>
      </c>
      <c r="AQ489" s="6">
        <v>20480</v>
      </c>
    </row>
    <row r="490" spans="41:43">
      <c r="AO490" s="5">
        <v>15.5</v>
      </c>
      <c r="AP490">
        <v>0</v>
      </c>
      <c r="AQ490" s="6">
        <v>12135</v>
      </c>
    </row>
    <row r="491" spans="41:43">
      <c r="AO491" s="5">
        <v>15.5</v>
      </c>
      <c r="AP491">
        <v>0</v>
      </c>
      <c r="AQ491" s="6">
        <v>7301</v>
      </c>
    </row>
    <row r="492" spans="41:43">
      <c r="AO492" s="5">
        <v>15.5</v>
      </c>
      <c r="AP492">
        <v>0</v>
      </c>
      <c r="AQ492" s="6">
        <v>4142</v>
      </c>
    </row>
    <row r="493" spans="41:43">
      <c r="AO493" s="5">
        <v>15.5</v>
      </c>
      <c r="AP493">
        <v>0</v>
      </c>
      <c r="AQ493" s="6">
        <v>2659</v>
      </c>
    </row>
    <row r="494" spans="41:43">
      <c r="AO494" s="5">
        <v>15.5</v>
      </c>
      <c r="AP494">
        <v>0</v>
      </c>
      <c r="AQ494" s="6">
        <v>2217</v>
      </c>
    </row>
    <row r="495" spans="41:43">
      <c r="AO495" s="5">
        <v>15.5</v>
      </c>
      <c r="AP495">
        <v>0</v>
      </c>
      <c r="AQ495" s="6">
        <v>1345</v>
      </c>
    </row>
    <row r="496" spans="41:43">
      <c r="AO496" s="5">
        <v>15.5</v>
      </c>
      <c r="AP496">
        <v>0</v>
      </c>
      <c r="AQ496" s="6">
        <v>814</v>
      </c>
    </row>
    <row r="497" spans="41:43">
      <c r="AO497" s="5">
        <v>15.5</v>
      </c>
      <c r="AP497">
        <v>0</v>
      </c>
      <c r="AQ497" s="6">
        <v>741</v>
      </c>
    </row>
    <row r="498" spans="41:43">
      <c r="AO498" s="5">
        <v>15.5</v>
      </c>
      <c r="AP498">
        <v>0</v>
      </c>
      <c r="AQ498" s="6">
        <v>700</v>
      </c>
    </row>
    <row r="499" spans="41:43">
      <c r="AO499" s="5">
        <v>15.5</v>
      </c>
      <c r="AP499">
        <v>0</v>
      </c>
      <c r="AQ499" s="6">
        <v>591</v>
      </c>
    </row>
    <row r="500" spans="41:43">
      <c r="AO500" s="5">
        <v>15.5</v>
      </c>
      <c r="AP500">
        <v>0</v>
      </c>
      <c r="AQ500" s="6">
        <v>519</v>
      </c>
    </row>
    <row r="501" spans="41:43">
      <c r="AO501" s="5">
        <v>15.5</v>
      </c>
      <c r="AP501">
        <v>0</v>
      </c>
      <c r="AQ501" s="6">
        <v>484</v>
      </c>
    </row>
    <row r="502" spans="41:43">
      <c r="AO502" s="5">
        <v>15.5</v>
      </c>
      <c r="AP502">
        <v>0</v>
      </c>
      <c r="AQ502" s="6">
        <v>452</v>
      </c>
    </row>
    <row r="503" spans="41:43">
      <c r="AO503" s="5">
        <v>15.5</v>
      </c>
      <c r="AP503">
        <v>0</v>
      </c>
      <c r="AQ503" s="6">
        <v>342</v>
      </c>
    </row>
    <row r="504" spans="41:43">
      <c r="AO504" s="5">
        <v>15.5</v>
      </c>
      <c r="AP504">
        <v>0</v>
      </c>
      <c r="AQ504" s="6">
        <v>276</v>
      </c>
    </row>
    <row r="505" spans="41:43">
      <c r="AO505" s="5">
        <v>15.5</v>
      </c>
      <c r="AP505">
        <v>0</v>
      </c>
      <c r="AQ505" s="6">
        <v>169</v>
      </c>
    </row>
    <row r="506" spans="41:43">
      <c r="AO506" s="5">
        <v>15.5</v>
      </c>
      <c r="AP506">
        <v>0</v>
      </c>
      <c r="AQ506" s="6">
        <v>134</v>
      </c>
    </row>
    <row r="507" spans="41:43">
      <c r="AO507" s="5">
        <v>15.5</v>
      </c>
      <c r="AP507">
        <v>0</v>
      </c>
      <c r="AQ507" s="6">
        <v>52</v>
      </c>
    </row>
    <row r="508" spans="41:43">
      <c r="AO508" s="5">
        <v>15.5</v>
      </c>
      <c r="AP508">
        <v>0</v>
      </c>
      <c r="AQ508" s="6">
        <v>52</v>
      </c>
    </row>
    <row r="509" spans="41:43">
      <c r="AO509" s="5">
        <v>15.5</v>
      </c>
      <c r="AP509">
        <v>0</v>
      </c>
      <c r="AQ509" s="6">
        <v>129</v>
      </c>
    </row>
    <row r="510" spans="41:43">
      <c r="AO510" s="5">
        <v>15.5</v>
      </c>
      <c r="AP510">
        <v>0</v>
      </c>
      <c r="AQ510" s="6">
        <v>166</v>
      </c>
    </row>
    <row r="511" spans="41:43">
      <c r="AO511" s="5">
        <v>15.5</v>
      </c>
      <c r="AP511">
        <v>0</v>
      </c>
      <c r="AQ511" s="6">
        <v>201</v>
      </c>
    </row>
    <row r="512" spans="41:43">
      <c r="AO512" s="5">
        <v>15.5</v>
      </c>
      <c r="AP512">
        <v>0</v>
      </c>
      <c r="AQ512" s="6">
        <v>102</v>
      </c>
    </row>
    <row r="513" spans="41:43">
      <c r="AO513" s="5">
        <v>15.5</v>
      </c>
      <c r="AP513">
        <v>0</v>
      </c>
      <c r="AQ513" s="6">
        <v>65</v>
      </c>
    </row>
    <row r="514" spans="41:43">
      <c r="AO514" s="5">
        <v>15.5</v>
      </c>
      <c r="AP514">
        <v>0</v>
      </c>
      <c r="AQ514" s="6">
        <v>46</v>
      </c>
    </row>
    <row r="515" spans="41:43">
      <c r="AO515" s="5">
        <v>15.5</v>
      </c>
      <c r="AP515">
        <v>0</v>
      </c>
      <c r="AQ515" s="6">
        <v>31</v>
      </c>
    </row>
    <row r="516" spans="41:43">
      <c r="AO516" s="5">
        <v>15.5</v>
      </c>
      <c r="AP516">
        <v>0</v>
      </c>
      <c r="AQ516" s="6">
        <v>98</v>
      </c>
    </row>
    <row r="517" spans="41:43">
      <c r="AO517" s="5">
        <v>15.5</v>
      </c>
      <c r="AP517">
        <v>0</v>
      </c>
      <c r="AQ517" s="6">
        <v>124</v>
      </c>
    </row>
    <row r="518" spans="41:43">
      <c r="AO518" s="5">
        <v>15.5</v>
      </c>
      <c r="AP518">
        <v>0</v>
      </c>
      <c r="AQ518" s="6">
        <v>113</v>
      </c>
    </row>
    <row r="519" spans="41:43">
      <c r="AO519" s="5">
        <v>15.5</v>
      </c>
      <c r="AP519">
        <v>0</v>
      </c>
      <c r="AQ519" s="6">
        <v>46</v>
      </c>
    </row>
    <row r="520" spans="41:43">
      <c r="AO520" s="5">
        <v>15.5</v>
      </c>
      <c r="AP520">
        <v>0</v>
      </c>
      <c r="AQ520" s="6">
        <v>35</v>
      </c>
    </row>
    <row r="521" spans="41:43">
      <c r="AO521" s="5">
        <v>15.5</v>
      </c>
      <c r="AP521">
        <v>0</v>
      </c>
      <c r="AQ521" s="6">
        <v>87</v>
      </c>
    </row>
    <row r="522" spans="41:43">
      <c r="AO522" s="5">
        <v>15.5</v>
      </c>
      <c r="AP522">
        <v>0</v>
      </c>
      <c r="AQ522" s="6">
        <v>125</v>
      </c>
    </row>
    <row r="523" spans="41:43">
      <c r="AO523" s="5">
        <v>15.5</v>
      </c>
      <c r="AP523">
        <v>0</v>
      </c>
      <c r="AQ523" s="6">
        <v>148</v>
      </c>
    </row>
    <row r="524" spans="41:43">
      <c r="AO524" s="5">
        <v>15.5</v>
      </c>
      <c r="AP524">
        <v>0</v>
      </c>
      <c r="AQ524" s="6">
        <v>167</v>
      </c>
    </row>
    <row r="525" spans="41:43">
      <c r="AO525" s="5">
        <v>15.5</v>
      </c>
      <c r="AP525">
        <v>0</v>
      </c>
      <c r="AQ525" s="6">
        <v>136</v>
      </c>
    </row>
    <row r="526" spans="41:43">
      <c r="AO526" s="5">
        <v>15.5</v>
      </c>
      <c r="AP526">
        <v>0</v>
      </c>
      <c r="AQ526" s="6">
        <v>144</v>
      </c>
    </row>
    <row r="527" spans="41:43">
      <c r="AO527" s="5">
        <v>15.5</v>
      </c>
      <c r="AP527">
        <v>0</v>
      </c>
      <c r="AQ527" s="6">
        <v>97</v>
      </c>
    </row>
    <row r="528" spans="41:43">
      <c r="AO528" s="5">
        <v>15.5</v>
      </c>
      <c r="AP528">
        <v>0</v>
      </c>
      <c r="AQ528" s="6">
        <v>127</v>
      </c>
    </row>
    <row r="529" spans="41:43">
      <c r="AO529" s="5">
        <v>15.5</v>
      </c>
      <c r="AP529">
        <v>0</v>
      </c>
      <c r="AQ529" s="6">
        <v>110</v>
      </c>
    </row>
    <row r="530" spans="41:43">
      <c r="AO530" s="5">
        <v>15.5</v>
      </c>
      <c r="AP530">
        <v>0</v>
      </c>
      <c r="AQ530" s="6">
        <v>81</v>
      </c>
    </row>
    <row r="531" spans="41:43">
      <c r="AO531" s="5">
        <v>15.5</v>
      </c>
      <c r="AP531">
        <v>0</v>
      </c>
      <c r="AQ531" s="6">
        <v>43</v>
      </c>
    </row>
    <row r="532" spans="41:43">
      <c r="AO532" s="5">
        <v>15.5</v>
      </c>
      <c r="AP532">
        <v>0</v>
      </c>
      <c r="AQ532" s="6">
        <v>12</v>
      </c>
    </row>
    <row r="533" spans="41:43">
      <c r="AO533" s="5">
        <v>15.5</v>
      </c>
      <c r="AP533">
        <v>0</v>
      </c>
      <c r="AQ533" s="6">
        <v>85</v>
      </c>
    </row>
    <row r="534" spans="41:43">
      <c r="AO534" s="5">
        <v>15.5</v>
      </c>
      <c r="AP534">
        <v>0</v>
      </c>
      <c r="AQ534" s="6">
        <v>130</v>
      </c>
    </row>
    <row r="535" spans="41:43">
      <c r="AO535" s="5">
        <v>15.5</v>
      </c>
      <c r="AP535">
        <v>0</v>
      </c>
      <c r="AQ535" s="6">
        <v>118</v>
      </c>
    </row>
    <row r="536" spans="41:43">
      <c r="AO536" s="5">
        <v>15.5</v>
      </c>
      <c r="AP536">
        <v>0</v>
      </c>
      <c r="AQ536" s="6">
        <v>45</v>
      </c>
    </row>
    <row r="537" spans="41:43">
      <c r="AO537" s="5">
        <v>15.5</v>
      </c>
      <c r="AP537">
        <v>0</v>
      </c>
      <c r="AQ537" s="6">
        <v>17</v>
      </c>
    </row>
    <row r="538" spans="41:43">
      <c r="AO538" s="5">
        <v>15.5</v>
      </c>
      <c r="AP538">
        <v>0</v>
      </c>
      <c r="AQ538" s="6">
        <v>17</v>
      </c>
    </row>
    <row r="539" spans="41:43">
      <c r="AO539" s="5">
        <v>15.5</v>
      </c>
      <c r="AP539">
        <v>0</v>
      </c>
      <c r="AQ539" s="6">
        <v>17</v>
      </c>
    </row>
    <row r="540" spans="41:43">
      <c r="AO540" s="5">
        <v>15.5</v>
      </c>
      <c r="AP540">
        <v>0</v>
      </c>
      <c r="AQ540" s="6">
        <v>0</v>
      </c>
    </row>
    <row r="541" spans="41:43">
      <c r="AO541" s="5">
        <v>15.5</v>
      </c>
      <c r="AP541">
        <v>0</v>
      </c>
      <c r="AQ541" s="6">
        <v>0</v>
      </c>
    </row>
    <row r="542" spans="41:43">
      <c r="AO542" s="5">
        <v>15.5</v>
      </c>
      <c r="AP542">
        <v>0</v>
      </c>
      <c r="AQ542" s="6">
        <v>0</v>
      </c>
    </row>
    <row r="543" spans="41:43">
      <c r="AO543" s="5">
        <v>15.5</v>
      </c>
      <c r="AP543">
        <v>0</v>
      </c>
      <c r="AQ543" s="6">
        <v>0</v>
      </c>
    </row>
    <row r="544" spans="41:43">
      <c r="AO544" s="5">
        <v>15.5</v>
      </c>
      <c r="AP544">
        <v>0</v>
      </c>
      <c r="AQ544" s="6">
        <v>0</v>
      </c>
    </row>
    <row r="545" spans="41:43">
      <c r="AO545" s="5">
        <v>15.5</v>
      </c>
      <c r="AP545">
        <v>0</v>
      </c>
      <c r="AQ545" s="6">
        <v>0</v>
      </c>
    </row>
    <row r="546" spans="41:43">
      <c r="AO546" s="5">
        <v>15.5</v>
      </c>
      <c r="AP546">
        <v>0</v>
      </c>
      <c r="AQ546" s="6">
        <v>31</v>
      </c>
    </row>
    <row r="547" spans="41:43">
      <c r="AO547" s="5">
        <v>15.5</v>
      </c>
      <c r="AP547">
        <v>0</v>
      </c>
      <c r="AQ547" s="6">
        <v>31</v>
      </c>
    </row>
    <row r="548" spans="41:43">
      <c r="AO548" s="5">
        <v>15.5</v>
      </c>
      <c r="AP548">
        <v>0</v>
      </c>
      <c r="AQ548" s="6">
        <v>31</v>
      </c>
    </row>
    <row r="549" spans="41:43">
      <c r="AO549" s="5">
        <v>15.5</v>
      </c>
      <c r="AP549">
        <v>0</v>
      </c>
      <c r="AQ549" s="6">
        <v>0</v>
      </c>
    </row>
    <row r="550" spans="41:43">
      <c r="AO550" s="5">
        <v>15.5</v>
      </c>
      <c r="AP550">
        <v>0</v>
      </c>
      <c r="AQ550" s="6">
        <v>22</v>
      </c>
    </row>
    <row r="551" spans="41:43">
      <c r="AO551" s="5">
        <v>15.5</v>
      </c>
      <c r="AP551">
        <v>0</v>
      </c>
      <c r="AQ551" s="6">
        <v>22</v>
      </c>
    </row>
    <row r="552" spans="41:43">
      <c r="AO552" s="5">
        <v>15.5</v>
      </c>
      <c r="AP552">
        <v>0</v>
      </c>
      <c r="AQ552" s="6">
        <v>22</v>
      </c>
    </row>
    <row r="553" spans="41:43">
      <c r="AO553" s="5">
        <v>15.5</v>
      </c>
      <c r="AP553">
        <v>0</v>
      </c>
      <c r="AQ553" s="6">
        <v>26</v>
      </c>
    </row>
    <row r="554" spans="41:43">
      <c r="AO554" s="5">
        <v>15.5</v>
      </c>
      <c r="AP554">
        <v>0</v>
      </c>
      <c r="AQ554" s="6">
        <v>56</v>
      </c>
    </row>
    <row r="555" spans="41:43">
      <c r="AO555" s="5">
        <v>15.5</v>
      </c>
      <c r="AP555">
        <v>0</v>
      </c>
      <c r="AQ555" s="6">
        <v>56</v>
      </c>
    </row>
    <row r="556" spans="41:43">
      <c r="AO556" s="5">
        <v>15.5</v>
      </c>
      <c r="AP556">
        <v>0</v>
      </c>
      <c r="AQ556" s="6">
        <v>30</v>
      </c>
    </row>
    <row r="557" spans="41:43">
      <c r="AO557" s="5">
        <v>15.5</v>
      </c>
      <c r="AP557">
        <v>0</v>
      </c>
      <c r="AQ557" s="6">
        <v>0</v>
      </c>
    </row>
    <row r="558" spans="41:43">
      <c r="AO558" s="5">
        <v>15.5</v>
      </c>
      <c r="AP558">
        <v>0</v>
      </c>
      <c r="AQ558" s="6">
        <v>0</v>
      </c>
    </row>
    <row r="559" spans="41:43">
      <c r="AO559" s="5">
        <v>15.5</v>
      </c>
      <c r="AP559">
        <v>0</v>
      </c>
      <c r="AQ559" s="6">
        <v>0</v>
      </c>
    </row>
    <row r="560" spans="41:43">
      <c r="AO560" s="5">
        <v>15.5</v>
      </c>
      <c r="AP560">
        <v>0</v>
      </c>
      <c r="AQ560" s="6">
        <v>0</v>
      </c>
    </row>
    <row r="561" spans="41:43">
      <c r="AO561" s="5">
        <v>15.5</v>
      </c>
      <c r="AP561">
        <v>0</v>
      </c>
      <c r="AQ561" s="6">
        <v>0</v>
      </c>
    </row>
    <row r="562" spans="41:43">
      <c r="AO562" s="5">
        <v>15.5</v>
      </c>
      <c r="AP562">
        <v>0</v>
      </c>
      <c r="AQ562" s="6">
        <v>0</v>
      </c>
    </row>
    <row r="563" spans="41:43">
      <c r="AO563" s="5">
        <v>15.5</v>
      </c>
      <c r="AP563">
        <v>0</v>
      </c>
      <c r="AQ563" s="6">
        <v>0</v>
      </c>
    </row>
    <row r="564" spans="41:43">
      <c r="AO564" s="5">
        <v>15.5</v>
      </c>
      <c r="AP564">
        <v>0</v>
      </c>
      <c r="AQ564" s="6">
        <v>0</v>
      </c>
    </row>
    <row r="565" spans="41:43">
      <c r="AO565" s="5">
        <v>15.5</v>
      </c>
      <c r="AP565">
        <v>0</v>
      </c>
      <c r="AQ565" s="6">
        <v>0</v>
      </c>
    </row>
    <row r="566" spans="41:43">
      <c r="AO566" s="5">
        <v>15.5</v>
      </c>
      <c r="AP566">
        <v>0</v>
      </c>
      <c r="AQ566" s="6">
        <v>0</v>
      </c>
    </row>
    <row r="567" spans="41:43">
      <c r="AO567" s="5">
        <v>15.5</v>
      </c>
      <c r="AP567">
        <v>0</v>
      </c>
      <c r="AQ567" s="6">
        <v>0</v>
      </c>
    </row>
    <row r="568" spans="41:43">
      <c r="AO568" s="5">
        <v>15.5</v>
      </c>
      <c r="AP568">
        <v>0</v>
      </c>
      <c r="AQ568" s="6">
        <v>0</v>
      </c>
    </row>
    <row r="569" spans="41:43">
      <c r="AO569" s="5">
        <v>15.5</v>
      </c>
      <c r="AP569">
        <v>0</v>
      </c>
      <c r="AQ569" s="6">
        <v>0</v>
      </c>
    </row>
    <row r="570" spans="41:43">
      <c r="AO570" s="5">
        <v>15.5</v>
      </c>
      <c r="AP570">
        <v>0</v>
      </c>
      <c r="AQ570" s="6">
        <v>0</v>
      </c>
    </row>
    <row r="571" spans="41:43">
      <c r="AO571" s="5">
        <v>15.5</v>
      </c>
      <c r="AP571">
        <v>0</v>
      </c>
      <c r="AQ571" s="6">
        <v>0</v>
      </c>
    </row>
    <row r="572" spans="41:43">
      <c r="AO572" s="5">
        <v>15.5</v>
      </c>
      <c r="AP572">
        <v>0</v>
      </c>
      <c r="AQ572" s="6">
        <v>0</v>
      </c>
    </row>
    <row r="573" spans="41:43">
      <c r="AO573" s="5">
        <v>15.5</v>
      </c>
      <c r="AP573">
        <v>0</v>
      </c>
      <c r="AQ573" s="6">
        <v>0</v>
      </c>
    </row>
    <row r="574" spans="41:43">
      <c r="AO574" s="5">
        <v>15.5</v>
      </c>
      <c r="AP574">
        <v>0</v>
      </c>
      <c r="AQ574" s="6">
        <v>0</v>
      </c>
    </row>
    <row r="575" spans="41:43">
      <c r="AO575" s="5">
        <v>15.5</v>
      </c>
      <c r="AP575">
        <v>0</v>
      </c>
      <c r="AQ575" s="6">
        <v>0</v>
      </c>
    </row>
    <row r="576" spans="41:43">
      <c r="AO576" s="5">
        <v>15.5</v>
      </c>
      <c r="AP576">
        <v>0</v>
      </c>
      <c r="AQ576" s="6">
        <v>0</v>
      </c>
    </row>
    <row r="577" spans="41:43">
      <c r="AO577" s="5">
        <v>15.5</v>
      </c>
      <c r="AP577">
        <v>0</v>
      </c>
      <c r="AQ577" s="6">
        <v>0</v>
      </c>
    </row>
    <row r="578" spans="41:43">
      <c r="AO578" s="5">
        <v>15.5</v>
      </c>
      <c r="AP578">
        <v>0</v>
      </c>
      <c r="AQ578" s="6">
        <v>0</v>
      </c>
    </row>
    <row r="579" spans="41:43">
      <c r="AO579" s="5">
        <v>15.5</v>
      </c>
      <c r="AP579">
        <v>0</v>
      </c>
      <c r="AQ579" s="6">
        <v>0</v>
      </c>
    </row>
    <row r="580" spans="41:43">
      <c r="AO580" s="5">
        <v>15.5</v>
      </c>
      <c r="AP580">
        <v>0</v>
      </c>
      <c r="AQ580" s="6">
        <v>0</v>
      </c>
    </row>
    <row r="581" spans="41:43">
      <c r="AO581" s="5">
        <v>15.5</v>
      </c>
      <c r="AP581">
        <v>0</v>
      </c>
      <c r="AQ581" s="6">
        <v>0</v>
      </c>
    </row>
    <row r="582" spans="41:43">
      <c r="AO582" s="5">
        <v>15.5</v>
      </c>
      <c r="AP582">
        <v>0</v>
      </c>
      <c r="AQ582" s="6">
        <v>0</v>
      </c>
    </row>
    <row r="583" spans="41:43">
      <c r="AO583" s="5">
        <v>15.5</v>
      </c>
      <c r="AP583">
        <v>0</v>
      </c>
      <c r="AQ583" s="6">
        <v>0</v>
      </c>
    </row>
    <row r="584" spans="41:43">
      <c r="AO584" s="5">
        <v>15.5</v>
      </c>
      <c r="AP584">
        <v>0</v>
      </c>
      <c r="AQ584" s="6">
        <v>0</v>
      </c>
    </row>
    <row r="585" spans="41:43">
      <c r="AO585" s="5">
        <v>15.5</v>
      </c>
      <c r="AP585">
        <v>0</v>
      </c>
      <c r="AQ585" s="6">
        <v>0</v>
      </c>
    </row>
    <row r="586" spans="41:43">
      <c r="AO586" s="5">
        <v>16</v>
      </c>
      <c r="AP586">
        <v>1692.2572951485338</v>
      </c>
      <c r="AQ586" s="6">
        <v>0</v>
      </c>
    </row>
    <row r="587" spans="41:43">
      <c r="AO587" s="5">
        <v>16</v>
      </c>
      <c r="AP587">
        <v>1803.8321070475179</v>
      </c>
      <c r="AQ587" s="6">
        <v>0</v>
      </c>
    </row>
    <row r="588" spans="41:43">
      <c r="AO588" s="5">
        <v>16</v>
      </c>
      <c r="AP588">
        <v>1904.8585198671667</v>
      </c>
      <c r="AQ588" s="6">
        <v>0</v>
      </c>
    </row>
    <row r="589" spans="41:43">
      <c r="AO589" s="5">
        <v>16</v>
      </c>
      <c r="AP589">
        <v>1997.58911447939</v>
      </c>
      <c r="AQ589" s="6">
        <v>0</v>
      </c>
    </row>
    <row r="590" spans="41:43">
      <c r="AO590" s="5">
        <v>16</v>
      </c>
      <c r="AP590">
        <v>2083.5888811471896</v>
      </c>
      <c r="AQ590" s="6">
        <v>0</v>
      </c>
    </row>
    <row r="591" spans="41:43">
      <c r="AO591" s="5">
        <v>16</v>
      </c>
      <c r="AP591">
        <v>2164.4231690325746</v>
      </c>
      <c r="AQ591" s="6">
        <v>0</v>
      </c>
    </row>
    <row r="592" spans="41:43">
      <c r="AO592" s="5">
        <v>16</v>
      </c>
      <c r="AP592">
        <v>2240.0678352755617</v>
      </c>
      <c r="AQ592" s="6">
        <v>0</v>
      </c>
    </row>
    <row r="593" spans="41:43">
      <c r="AO593" s="5">
        <v>16</v>
      </c>
      <c r="AP593">
        <v>2311.6406705239465</v>
      </c>
      <c r="AQ593" s="6">
        <v>0</v>
      </c>
    </row>
    <row r="594" spans="41:43">
      <c r="AO594" s="5">
        <v>16</v>
      </c>
      <c r="AP594">
        <v>2380.030475470292</v>
      </c>
      <c r="AQ594" s="6">
        <v>0</v>
      </c>
    </row>
    <row r="595" spans="41:43">
      <c r="AO595" s="5">
        <v>16</v>
      </c>
      <c r="AP595">
        <v>2444.9145897864655</v>
      </c>
      <c r="AQ595" s="6">
        <v>0</v>
      </c>
    </row>
    <row r="596" spans="41:43">
      <c r="AO596" s="5">
        <v>16</v>
      </c>
      <c r="AP596">
        <v>2507.0228087111959</v>
      </c>
      <c r="AQ596" s="6">
        <v>0</v>
      </c>
    </row>
    <row r="597" spans="41:43">
      <c r="AO597" s="5">
        <v>16</v>
      </c>
      <c r="AP597">
        <v>2566.6436716882631</v>
      </c>
      <c r="AQ597" s="6">
        <v>0</v>
      </c>
    </row>
    <row r="598" spans="41:43">
      <c r="AO598" s="5">
        <v>16</v>
      </c>
      <c r="AP598">
        <v>2624.0201841031903</v>
      </c>
      <c r="AQ598" s="6">
        <v>0</v>
      </c>
    </row>
    <row r="599" spans="41:43">
      <c r="AO599" s="5">
        <v>16</v>
      </c>
      <c r="AP599">
        <v>2679.6579512500266</v>
      </c>
      <c r="AQ599" s="6">
        <v>0</v>
      </c>
    </row>
    <row r="600" spans="41:43">
      <c r="AO600" s="5">
        <v>16</v>
      </c>
      <c r="AP600">
        <v>2733.1273538933247</v>
      </c>
      <c r="AQ600" s="6">
        <v>0</v>
      </c>
    </row>
    <row r="601" spans="41:43">
      <c r="AO601" s="5">
        <v>16</v>
      </c>
      <c r="AP601">
        <v>2784.8916694947129</v>
      </c>
      <c r="AQ601" s="6">
        <v>0</v>
      </c>
    </row>
    <row r="602" spans="41:43">
      <c r="AO602" s="5">
        <v>16</v>
      </c>
      <c r="AP602">
        <v>2835.3568350814653</v>
      </c>
      <c r="AQ602" s="6">
        <v>0</v>
      </c>
    </row>
    <row r="603" spans="41:43">
      <c r="AO603" s="5">
        <v>16</v>
      </c>
      <c r="AP603">
        <v>2884.0897979859969</v>
      </c>
      <c r="AQ603" s="6">
        <v>0</v>
      </c>
    </row>
    <row r="604" spans="41:43">
      <c r="AO604" s="5">
        <v>16</v>
      </c>
      <c r="AP604">
        <v>2931.4747546951326</v>
      </c>
      <c r="AQ604" s="6">
        <v>0</v>
      </c>
    </row>
    <row r="605" spans="41:43">
      <c r="AO605" s="5">
        <v>16</v>
      </c>
      <c r="AP605">
        <v>2977.6043662070715</v>
      </c>
      <c r="AQ605" s="6">
        <v>0</v>
      </c>
    </row>
    <row r="606" spans="41:43">
      <c r="AO606" s="5">
        <v>16</v>
      </c>
      <c r="AP606">
        <v>3022.8053435020443</v>
      </c>
      <c r="AQ606" s="6">
        <v>0</v>
      </c>
    </row>
    <row r="607" spans="41:43">
      <c r="AO607" s="5">
        <v>16</v>
      </c>
      <c r="AP607">
        <v>3066.6583249774594</v>
      </c>
      <c r="AQ607" s="6">
        <v>0</v>
      </c>
    </row>
    <row r="608" spans="41:43">
      <c r="AO608" s="5">
        <v>16</v>
      </c>
      <c r="AP608">
        <v>3109.4804193397367</v>
      </c>
      <c r="AQ608" s="6">
        <v>0</v>
      </c>
    </row>
    <row r="609" spans="41:43">
      <c r="AO609" s="5">
        <v>16</v>
      </c>
      <c r="AP609">
        <v>3151.3322301314834</v>
      </c>
      <c r="AQ609" s="6">
        <v>0</v>
      </c>
    </row>
    <row r="610" spans="41:43">
      <c r="AO610" s="5">
        <v>16</v>
      </c>
      <c r="AP610">
        <v>3192.4913013805672</v>
      </c>
      <c r="AQ610" s="6">
        <v>0</v>
      </c>
    </row>
    <row r="611" spans="41:43">
      <c r="AO611" s="5">
        <v>16</v>
      </c>
      <c r="AP611">
        <v>3232.5582025290073</v>
      </c>
      <c r="AQ611" s="6">
        <v>0</v>
      </c>
    </row>
    <row r="612" spans="41:43">
      <c r="AO612" s="5">
        <v>16</v>
      </c>
      <c r="AP612">
        <v>3271.8061705296982</v>
      </c>
      <c r="AQ612" s="6">
        <v>0</v>
      </c>
    </row>
    <row r="613" spans="41:43">
      <c r="AO613" s="5">
        <v>16</v>
      </c>
      <c r="AP613">
        <v>3310.2772609290146</v>
      </c>
      <c r="AQ613" s="6">
        <v>0</v>
      </c>
    </row>
    <row r="614" spans="41:43">
      <c r="AO614" s="5">
        <v>16</v>
      </c>
      <c r="AP614">
        <v>3348.0101486877438</v>
      </c>
      <c r="AQ614" s="6">
        <v>0</v>
      </c>
    </row>
    <row r="615" spans="41:43">
      <c r="AO615" s="5">
        <v>16</v>
      </c>
      <c r="AP615">
        <v>3385.2420770307249</v>
      </c>
      <c r="AQ615" s="6">
        <v>0</v>
      </c>
    </row>
    <row r="616" spans="41:43">
      <c r="AO616" s="5">
        <v>16</v>
      </c>
      <c r="AP616">
        <v>3421.5992412312498</v>
      </c>
      <c r="AQ616" s="6">
        <v>0</v>
      </c>
    </row>
    <row r="617" spans="41:43">
      <c r="AO617" s="5">
        <v>16</v>
      </c>
      <c r="AP617">
        <v>3457.3175111638507</v>
      </c>
      <c r="AQ617" s="6">
        <v>0</v>
      </c>
    </row>
    <row r="618" spans="41:43">
      <c r="AO618" s="5">
        <v>16</v>
      </c>
      <c r="AP618">
        <v>3492.4252198990412</v>
      </c>
      <c r="AQ618" s="6">
        <v>0</v>
      </c>
    </row>
    <row r="619" spans="41:43">
      <c r="AO619" s="5">
        <v>16</v>
      </c>
      <c r="AP619">
        <v>3527.1368475151226</v>
      </c>
      <c r="AQ619" s="6">
        <v>0</v>
      </c>
    </row>
    <row r="620" spans="41:43">
      <c r="AO620" s="5">
        <v>16</v>
      </c>
      <c r="AP620">
        <v>3561.0977082877066</v>
      </c>
      <c r="AQ620" s="6">
        <v>0</v>
      </c>
    </row>
    <row r="621" spans="41:43">
      <c r="AO621" s="5">
        <v>16</v>
      </c>
      <c r="AP621">
        <v>3594.5219982472709</v>
      </c>
      <c r="AQ621" s="6">
        <v>0</v>
      </c>
    </row>
    <row r="622" spans="41:43">
      <c r="AO622" s="5">
        <v>16</v>
      </c>
      <c r="AP622">
        <v>3627.6106048843426</v>
      </c>
      <c r="AQ622" s="6">
        <v>0</v>
      </c>
    </row>
    <row r="623" spans="41:43">
      <c r="AO623" s="5">
        <v>16</v>
      </c>
      <c r="AP623">
        <v>3660.0220941092111</v>
      </c>
      <c r="AQ623" s="6">
        <v>0</v>
      </c>
    </row>
    <row r="624" spans="41:43">
      <c r="AO624" s="5">
        <v>16</v>
      </c>
      <c r="AP624">
        <v>3691.9575319518704</v>
      </c>
      <c r="AQ624" s="6">
        <v>0</v>
      </c>
    </row>
    <row r="625" spans="41:43">
      <c r="AO625" s="5">
        <v>16</v>
      </c>
      <c r="AP625">
        <v>3723.4346427774312</v>
      </c>
      <c r="AQ625" s="6">
        <v>0</v>
      </c>
    </row>
    <row r="626" spans="41:43">
      <c r="AO626" s="5">
        <v>16</v>
      </c>
      <c r="AP626">
        <v>3754.6394433053124</v>
      </c>
      <c r="AQ626" s="6">
        <v>0</v>
      </c>
    </row>
    <row r="627" spans="41:43">
      <c r="AO627" s="5">
        <v>16</v>
      </c>
      <c r="AP627">
        <v>3785.24669074649</v>
      </c>
      <c r="AQ627" s="6">
        <v>13</v>
      </c>
    </row>
    <row r="628" spans="41:43">
      <c r="AO628" s="5">
        <v>16</v>
      </c>
      <c r="AP628">
        <v>3815.4429359935016</v>
      </c>
      <c r="AQ628" s="6">
        <v>0</v>
      </c>
    </row>
    <row r="629" spans="41:43">
      <c r="AO629" s="5">
        <v>16</v>
      </c>
      <c r="AP629">
        <v>3845.2421966788529</v>
      </c>
      <c r="AQ629" s="6">
        <v>0</v>
      </c>
    </row>
    <row r="630" spans="41:43">
      <c r="AO630" s="5">
        <v>16</v>
      </c>
      <c r="AP630">
        <v>3874.8183217300584</v>
      </c>
      <c r="AQ630" s="6">
        <v>61</v>
      </c>
    </row>
    <row r="631" spans="41:43">
      <c r="AO631" s="5">
        <v>16</v>
      </c>
      <c r="AP631">
        <v>3903.860691222475</v>
      </c>
      <c r="AQ631" s="6">
        <v>0</v>
      </c>
    </row>
    <row r="632" spans="41:43">
      <c r="AO632" s="5">
        <v>16</v>
      </c>
      <c r="AP632">
        <v>3932.5438720404195</v>
      </c>
      <c r="AQ632" s="6">
        <v>0</v>
      </c>
    </row>
    <row r="633" spans="41:43">
      <c r="AO633" s="5">
        <v>16</v>
      </c>
      <c r="AP633">
        <v>3960.8791657870274</v>
      </c>
      <c r="AQ633" s="6">
        <v>0</v>
      </c>
    </row>
    <row r="634" spans="41:43">
      <c r="AO634" s="5">
        <v>16</v>
      </c>
      <c r="AP634">
        <v>3989.0302345489149</v>
      </c>
      <c r="AQ634" s="6">
        <v>0</v>
      </c>
    </row>
    <row r="635" spans="41:43">
      <c r="AO635" s="5">
        <v>16</v>
      </c>
      <c r="AP635">
        <v>4016.6996749502932</v>
      </c>
      <c r="AQ635" s="6">
        <v>0</v>
      </c>
    </row>
    <row r="636" spans="41:43">
      <c r="AO636" s="5">
        <v>16</v>
      </c>
      <c r="AP636">
        <v>4044.0519546573637</v>
      </c>
      <c r="AQ636" s="6">
        <v>0</v>
      </c>
    </row>
    <row r="637" spans="41:43">
      <c r="AO637" s="5">
        <v>16</v>
      </c>
      <c r="AP637">
        <v>4071.0963355178587</v>
      </c>
      <c r="AQ637" s="6">
        <v>0</v>
      </c>
    </row>
    <row r="638" spans="41:43">
      <c r="AO638" s="5">
        <v>16</v>
      </c>
      <c r="AP638">
        <v>4097.9877922903061</v>
      </c>
      <c r="AQ638" s="6">
        <v>0</v>
      </c>
    </row>
    <row r="639" spans="41:43">
      <c r="AO639" s="5">
        <v>16</v>
      </c>
      <c r="AP639">
        <v>4124.4408976818677</v>
      </c>
      <c r="AQ639" s="6">
        <v>19</v>
      </c>
    </row>
    <row r="640" spans="41:43">
      <c r="AO640" s="5">
        <v>16</v>
      </c>
      <c r="AP640">
        <v>4150.6114647879531</v>
      </c>
      <c r="AQ640" s="6">
        <v>40</v>
      </c>
    </row>
    <row r="641" spans="41:43">
      <c r="AO641" s="5">
        <v>16</v>
      </c>
      <c r="AP641">
        <v>4176.5071910608731</v>
      </c>
      <c r="AQ641" s="6">
        <v>0</v>
      </c>
    </row>
    <row r="642" spans="41:43">
      <c r="AO642" s="5">
        <v>16</v>
      </c>
      <c r="AP642">
        <v>4202.2755297969024</v>
      </c>
      <c r="AQ642" s="6">
        <v>29</v>
      </c>
    </row>
    <row r="643" spans="41:43">
      <c r="AO643" s="5">
        <v>16</v>
      </c>
      <c r="AP643">
        <v>4227.6419422950676</v>
      </c>
      <c r="AQ643" s="6">
        <v>15</v>
      </c>
    </row>
    <row r="644" spans="41:43">
      <c r="AO644" s="5">
        <v>16</v>
      </c>
      <c r="AP644">
        <v>4252.7547214097531</v>
      </c>
      <c r="AQ644" s="6">
        <v>24</v>
      </c>
    </row>
    <row r="645" spans="41:43">
      <c r="AO645" s="5">
        <v>16</v>
      </c>
      <c r="AP645">
        <v>4277.620342824217</v>
      </c>
      <c r="AQ645" s="6">
        <v>0</v>
      </c>
    </row>
    <row r="646" spans="41:43">
      <c r="AO646" s="5">
        <v>16</v>
      </c>
      <c r="AP646">
        <v>4302.2450194028715</v>
      </c>
      <c r="AQ646" s="6">
        <v>86</v>
      </c>
    </row>
    <row r="647" spans="41:43">
      <c r="AO647" s="5">
        <v>16</v>
      </c>
      <c r="AP647">
        <v>4326.7680866021492</v>
      </c>
      <c r="AQ647" s="6">
        <v>207</v>
      </c>
    </row>
    <row r="648" spans="41:43">
      <c r="AO648" s="5">
        <v>16</v>
      </c>
      <c r="AP648">
        <v>4350.9272881289407</v>
      </c>
      <c r="AQ648" s="6">
        <v>218</v>
      </c>
    </row>
    <row r="649" spans="41:43">
      <c r="AO649" s="5">
        <v>16</v>
      </c>
      <c r="AP649">
        <v>4374.8627762532724</v>
      </c>
      <c r="AQ649" s="6">
        <v>45</v>
      </c>
    </row>
    <row r="650" spans="41:43">
      <c r="AO650" s="5">
        <v>16</v>
      </c>
      <c r="AP650">
        <v>4398.5798468204775</v>
      </c>
      <c r="AQ650" s="6">
        <v>182</v>
      </c>
    </row>
    <row r="651" spans="41:43">
      <c r="AO651" s="5">
        <v>16</v>
      </c>
      <c r="AP651">
        <v>4422.2121575274887</v>
      </c>
      <c r="AQ651" s="6">
        <v>360</v>
      </c>
    </row>
    <row r="652" spans="41:43">
      <c r="AO652" s="5">
        <v>16</v>
      </c>
      <c r="AP652">
        <v>4445.5063608059709</v>
      </c>
      <c r="AQ652" s="6">
        <v>1468</v>
      </c>
    </row>
    <row r="653" spans="41:43">
      <c r="AO653" s="5">
        <v>16</v>
      </c>
      <c r="AP653">
        <v>4468.5969027785741</v>
      </c>
      <c r="AQ653" s="6">
        <v>2844</v>
      </c>
    </row>
    <row r="654" spans="41:43">
      <c r="AO654" s="5">
        <v>16</v>
      </c>
      <c r="AP654">
        <v>4491.4883391415542</v>
      </c>
      <c r="AQ654" s="6">
        <v>6095</v>
      </c>
    </row>
    <row r="655" spans="41:43">
      <c r="AO655" s="5">
        <v>16</v>
      </c>
      <c r="AP655">
        <v>4514.3092405992702</v>
      </c>
      <c r="AQ655" s="6">
        <v>7860</v>
      </c>
    </row>
    <row r="656" spans="41:43">
      <c r="AO656" s="5">
        <v>16</v>
      </c>
      <c r="AP656">
        <v>4536.8144563815749</v>
      </c>
      <c r="AQ656" s="6">
        <v>11258</v>
      </c>
    </row>
    <row r="657" spans="41:43">
      <c r="AO657" s="5">
        <v>16</v>
      </c>
      <c r="AP657">
        <v>4559.1333129496779</v>
      </c>
      <c r="AQ657" s="6">
        <v>11473</v>
      </c>
    </row>
    <row r="658" spans="41:43">
      <c r="AO658" s="5">
        <v>16</v>
      </c>
      <c r="AP658">
        <v>4581.2697614119688</v>
      </c>
      <c r="AQ658" s="6">
        <v>26886</v>
      </c>
    </row>
    <row r="659" spans="41:43">
      <c r="AO659" s="5">
        <v>16</v>
      </c>
      <c r="AP659">
        <v>4603.3477804801159</v>
      </c>
      <c r="AQ659" s="6">
        <v>47530</v>
      </c>
    </row>
    <row r="660" spans="41:43">
      <c r="AO660" s="5">
        <v>16</v>
      </c>
      <c r="AP660">
        <v>4625.1297871409342</v>
      </c>
      <c r="AQ660" s="6">
        <v>115988</v>
      </c>
    </row>
    <row r="661" spans="41:43">
      <c r="AO661" s="5">
        <v>16</v>
      </c>
      <c r="AP661">
        <v>4646.7404814838101</v>
      </c>
      <c r="AQ661" s="6">
        <v>224561</v>
      </c>
    </row>
    <row r="662" spans="41:43">
      <c r="AO662" s="5">
        <v>16</v>
      </c>
      <c r="AP662">
        <v>4668.1833154477135</v>
      </c>
      <c r="AQ662" s="6">
        <v>350427</v>
      </c>
    </row>
    <row r="663" spans="41:43">
      <c r="AO663" s="5">
        <v>16</v>
      </c>
      <c r="AP663">
        <v>4689.5780954215052</v>
      </c>
      <c r="AQ663" s="6">
        <v>498734</v>
      </c>
    </row>
    <row r="664" spans="41:43">
      <c r="AO664" s="5">
        <v>16</v>
      </c>
      <c r="AP664">
        <v>4710.6942481627721</v>
      </c>
      <c r="AQ664" s="6">
        <v>615491</v>
      </c>
    </row>
    <row r="665" spans="41:43">
      <c r="AO665" s="5">
        <v>16</v>
      </c>
      <c r="AP665">
        <v>4731.6522668981052</v>
      </c>
      <c r="AQ665" s="6">
        <v>665278</v>
      </c>
    </row>
    <row r="666" spans="41:43">
      <c r="AO666" s="5">
        <v>16</v>
      </c>
      <c r="AP666">
        <v>4752.5690662500074</v>
      </c>
      <c r="AQ666" s="6">
        <v>685343</v>
      </c>
    </row>
    <row r="667" spans="41:43">
      <c r="AO667" s="5">
        <v>16</v>
      </c>
      <c r="AP667">
        <v>4773.219003379535</v>
      </c>
      <c r="AQ667" s="6">
        <v>621517</v>
      </c>
    </row>
    <row r="668" spans="41:43">
      <c r="AO668" s="5">
        <v>16</v>
      </c>
      <c r="AP668">
        <v>4793.7196542942056</v>
      </c>
      <c r="AQ668" s="6">
        <v>522766</v>
      </c>
    </row>
    <row r="669" spans="41:43">
      <c r="AO669" s="5">
        <v>16</v>
      </c>
      <c r="AP669">
        <v>4814.0737868152773</v>
      </c>
      <c r="AQ669" s="6">
        <v>388980</v>
      </c>
    </row>
    <row r="670" spans="41:43">
      <c r="AO670" s="5">
        <v>16</v>
      </c>
      <c r="AP670">
        <v>4834.3947399843637</v>
      </c>
      <c r="AQ670" s="6">
        <v>274216</v>
      </c>
    </row>
    <row r="671" spans="41:43">
      <c r="AO671" s="5">
        <v>16</v>
      </c>
      <c r="AP671">
        <v>4854.4630459158943</v>
      </c>
      <c r="AQ671" s="6">
        <v>176992</v>
      </c>
    </row>
    <row r="672" spans="41:43">
      <c r="AO672" s="5">
        <v>16</v>
      </c>
      <c r="AP672">
        <v>4874.3926721849011</v>
      </c>
      <c r="AQ672" s="6">
        <v>107108</v>
      </c>
    </row>
    <row r="673" spans="41:43">
      <c r="AO673" s="5">
        <v>16</v>
      </c>
      <c r="AP673">
        <v>4894.1860777432839</v>
      </c>
      <c r="AQ673" s="6">
        <v>56600</v>
      </c>
    </row>
    <row r="674" spans="41:43">
      <c r="AO674" s="5">
        <v>16</v>
      </c>
      <c r="AP674">
        <v>4913.9533061759794</v>
      </c>
      <c r="AQ674" s="6">
        <v>26428</v>
      </c>
    </row>
    <row r="675" spans="41:43">
      <c r="AO675" s="5">
        <v>16</v>
      </c>
      <c r="AP675">
        <v>4933.480655040632</v>
      </c>
      <c r="AQ675" s="6">
        <v>11531</v>
      </c>
    </row>
    <row r="676" spans="41:43">
      <c r="AO676" s="5">
        <v>16</v>
      </c>
      <c r="AP676">
        <v>4952.8787651165476</v>
      </c>
      <c r="AQ676" s="6">
        <v>6616</v>
      </c>
    </row>
    <row r="677" spans="41:43">
      <c r="AO677" s="5">
        <v>16</v>
      </c>
      <c r="AP677">
        <v>4972.1498321249765</v>
      </c>
      <c r="AQ677" s="6">
        <v>3311</v>
      </c>
    </row>
    <row r="678" spans="41:43">
      <c r="AO678" s="5">
        <v>16</v>
      </c>
      <c r="AP678">
        <v>4991.4008496897868</v>
      </c>
      <c r="AQ678" s="6">
        <v>1791</v>
      </c>
    </row>
    <row r="679" spans="41:43">
      <c r="AO679" s="5">
        <v>16</v>
      </c>
      <c r="AP679">
        <v>5010.4235122690507</v>
      </c>
      <c r="AQ679" s="6">
        <v>1304</v>
      </c>
    </row>
    <row r="680" spans="41:43">
      <c r="AO680" s="5">
        <v>16</v>
      </c>
      <c r="AP680">
        <v>5029.3253810128517</v>
      </c>
      <c r="AQ680" s="6">
        <v>827</v>
      </c>
    </row>
    <row r="681" spans="41:43">
      <c r="AO681" s="5">
        <v>16</v>
      </c>
      <c r="AP681">
        <v>5048.1084257860193</v>
      </c>
      <c r="AQ681" s="6">
        <v>597</v>
      </c>
    </row>
    <row r="682" spans="41:43">
      <c r="AO682" s="5">
        <v>16</v>
      </c>
      <c r="AP682">
        <v>5066.8768068481613</v>
      </c>
      <c r="AQ682" s="6">
        <v>432</v>
      </c>
    </row>
    <row r="683" spans="41:43">
      <c r="AO683" s="5">
        <v>16</v>
      </c>
      <c r="AP683">
        <v>5085.4272827084942</v>
      </c>
      <c r="AQ683" s="6">
        <v>414</v>
      </c>
    </row>
    <row r="684" spans="41:43">
      <c r="AO684" s="5">
        <v>16</v>
      </c>
      <c r="AP684">
        <v>5103.8645532059581</v>
      </c>
      <c r="AQ684" s="6">
        <v>453</v>
      </c>
    </row>
    <row r="685" spans="41:43">
      <c r="AO685" s="5">
        <v>16</v>
      </c>
      <c r="AP685">
        <v>5122.1903932098558</v>
      </c>
      <c r="AQ685" s="6">
        <v>0</v>
      </c>
    </row>
    <row r="686" spans="41:43">
      <c r="AO686" s="5">
        <v>16</v>
      </c>
      <c r="AP686">
        <v>5140.5063218769401</v>
      </c>
      <c r="AQ686" s="6">
        <v>345</v>
      </c>
    </row>
    <row r="687" spans="41:43">
      <c r="AO687" s="5">
        <v>16</v>
      </c>
      <c r="AP687">
        <v>5158.6138601400717</v>
      </c>
      <c r="AQ687" s="6">
        <v>532</v>
      </c>
    </row>
    <row r="688" spans="41:43">
      <c r="AO688" s="5">
        <v>16</v>
      </c>
      <c r="AP688">
        <v>5176.6150404936889</v>
      </c>
      <c r="AQ688" s="6">
        <v>436</v>
      </c>
    </row>
    <row r="689" spans="41:43">
      <c r="AO689" s="5">
        <v>16</v>
      </c>
      <c r="AP689">
        <v>5194.5114684892314</v>
      </c>
      <c r="AQ689" s="6">
        <v>154</v>
      </c>
    </row>
    <row r="690" spans="41:43">
      <c r="AO690" s="5">
        <v>16</v>
      </c>
      <c r="AP690">
        <v>5212.4021937812468</v>
      </c>
      <c r="AQ690" s="6">
        <v>334</v>
      </c>
    </row>
    <row r="691" spans="41:43">
      <c r="AO691" s="5">
        <v>16</v>
      </c>
      <c r="AP691">
        <v>5230.093225515373</v>
      </c>
      <c r="AQ691" s="6">
        <v>19</v>
      </c>
    </row>
    <row r="692" spans="41:43">
      <c r="AO692" s="5">
        <v>16</v>
      </c>
      <c r="AP692">
        <v>5247.6841020917127</v>
      </c>
      <c r="AQ692" s="6">
        <v>0</v>
      </c>
    </row>
    <row r="693" spans="41:43">
      <c r="AO693" s="5">
        <v>16</v>
      </c>
      <c r="AP693">
        <v>5265.1762812597071</v>
      </c>
      <c r="AQ693" s="6">
        <v>317</v>
      </c>
    </row>
    <row r="694" spans="41:43">
      <c r="AO694" s="5">
        <v>16</v>
      </c>
      <c r="AP694">
        <v>5282.6664971003993</v>
      </c>
      <c r="AQ694" s="6">
        <v>83</v>
      </c>
    </row>
    <row r="695" spans="41:43">
      <c r="AO695" s="5">
        <v>16</v>
      </c>
      <c r="AP695">
        <v>5299.9649969278089</v>
      </c>
      <c r="AQ695" s="6">
        <v>113</v>
      </c>
    </row>
    <row r="696" spans="41:43">
      <c r="AO696" s="5">
        <v>16</v>
      </c>
      <c r="AP696">
        <v>5317.168980547619</v>
      </c>
      <c r="AQ696" s="6">
        <v>253</v>
      </c>
    </row>
    <row r="697" spans="41:43">
      <c r="AO697" s="5">
        <v>16</v>
      </c>
      <c r="AP697">
        <v>5334.2797760538151</v>
      </c>
      <c r="AQ697" s="6">
        <v>247</v>
      </c>
    </row>
    <row r="698" spans="41:43">
      <c r="AO698" s="5">
        <v>16</v>
      </c>
      <c r="AP698">
        <v>5351.3919406640553</v>
      </c>
      <c r="AQ698" s="6">
        <v>198</v>
      </c>
    </row>
    <row r="699" spans="41:43">
      <c r="AO699" s="5">
        <v>16</v>
      </c>
      <c r="AP699">
        <v>5368.3197311958365</v>
      </c>
      <c r="AQ699" s="6">
        <v>85</v>
      </c>
    </row>
    <row r="700" spans="41:43">
      <c r="AO700" s="5">
        <v>16</v>
      </c>
      <c r="AP700">
        <v>5385.1581490519866</v>
      </c>
      <c r="AQ700" s="6">
        <v>167</v>
      </c>
    </row>
    <row r="701" spans="41:43">
      <c r="AO701" s="5">
        <v>16</v>
      </c>
      <c r="AP701">
        <v>5401.9084080687899</v>
      </c>
      <c r="AQ701" s="6">
        <v>158</v>
      </c>
    </row>
    <row r="702" spans="41:43">
      <c r="AO702" s="5">
        <v>16</v>
      </c>
      <c r="AP702">
        <v>5418.6630141229443</v>
      </c>
      <c r="AQ702" s="6">
        <v>27</v>
      </c>
    </row>
    <row r="703" spans="41:43">
      <c r="AO703" s="5">
        <v>16</v>
      </c>
      <c r="AP703">
        <v>5435.2400238509999</v>
      </c>
      <c r="AQ703" s="6">
        <v>214</v>
      </c>
    </row>
    <row r="704" spans="41:43">
      <c r="AO704" s="5">
        <v>16</v>
      </c>
      <c r="AP704">
        <v>5451.7323671624972</v>
      </c>
      <c r="AQ704" s="6">
        <v>0</v>
      </c>
    </row>
    <row r="705" spans="41:43">
      <c r="AO705" s="5">
        <v>16</v>
      </c>
      <c r="AP705">
        <v>5468.1411567752557</v>
      </c>
      <c r="AQ705" s="6">
        <v>25</v>
      </c>
    </row>
    <row r="706" spans="41:43">
      <c r="AO706" s="5">
        <v>16</v>
      </c>
      <c r="AP706">
        <v>5484.4674819858637</v>
      </c>
      <c r="AQ706" s="6">
        <v>76</v>
      </c>
    </row>
    <row r="707" spans="41:43">
      <c r="AO707" s="5">
        <v>16</v>
      </c>
      <c r="AP707">
        <v>5500.8014442770664</v>
      </c>
      <c r="AQ707" s="6">
        <v>177</v>
      </c>
    </row>
    <row r="708" spans="41:43">
      <c r="AO708" s="5">
        <v>16</v>
      </c>
      <c r="AP708">
        <v>5516.965579582753</v>
      </c>
      <c r="AQ708" s="6">
        <v>304</v>
      </c>
    </row>
    <row r="709" spans="41:43">
      <c r="AO709" s="5">
        <v>16</v>
      </c>
      <c r="AP709">
        <v>5533.0503900414396</v>
      </c>
      <c r="AQ709" s="6">
        <v>0</v>
      </c>
    </row>
    <row r="710" spans="41:43">
      <c r="AO710" s="5">
        <v>16</v>
      </c>
      <c r="AP710">
        <v>5549.0568776630053</v>
      </c>
      <c r="AQ710" s="6">
        <v>34</v>
      </c>
    </row>
    <row r="711" spans="41:43">
      <c r="AO711" s="5">
        <v>16</v>
      </c>
      <c r="AP711">
        <v>5565.0733351049794</v>
      </c>
      <c r="AQ711" s="6">
        <v>25</v>
      </c>
    </row>
    <row r="712" spans="41:43">
      <c r="AO712" s="5">
        <v>16</v>
      </c>
      <c r="AP712">
        <v>5580.9256854895029</v>
      </c>
      <c r="AQ712" s="6">
        <v>0</v>
      </c>
    </row>
    <row r="713" spans="41:43">
      <c r="AO713" s="5">
        <v>16</v>
      </c>
      <c r="AP713">
        <v>5596.7026047575073</v>
      </c>
      <c r="AQ713" s="6">
        <v>35</v>
      </c>
    </row>
    <row r="714" spans="41:43">
      <c r="AO714" s="5">
        <v>16</v>
      </c>
      <c r="AP714">
        <v>5612.40501700196</v>
      </c>
      <c r="AQ714" s="6">
        <v>165</v>
      </c>
    </row>
    <row r="715" spans="41:43">
      <c r="AO715" s="5">
        <v>16</v>
      </c>
      <c r="AP715">
        <v>5628.1194991000193</v>
      </c>
      <c r="AQ715" s="6">
        <v>0</v>
      </c>
    </row>
    <row r="716" spans="41:43">
      <c r="AO716" s="5">
        <v>16</v>
      </c>
      <c r="AP716">
        <v>5643.6752004004247</v>
      </c>
      <c r="AQ716" s="6">
        <v>0</v>
      </c>
    </row>
    <row r="717" spans="41:43">
      <c r="AO717" s="5">
        <v>16</v>
      </c>
      <c r="AP717">
        <v>5659.1590647839812</v>
      </c>
      <c r="AQ717" s="6">
        <v>365</v>
      </c>
    </row>
    <row r="718" spans="41:43">
      <c r="AO718" s="5">
        <v>16</v>
      </c>
      <c r="AP718">
        <v>5674.5719465504517</v>
      </c>
      <c r="AQ718" s="6">
        <v>398</v>
      </c>
    </row>
    <row r="719" spans="41:43">
      <c r="AO719" s="5">
        <v>16</v>
      </c>
      <c r="AP719">
        <v>5689.9987922311266</v>
      </c>
      <c r="AQ719" s="6">
        <v>0</v>
      </c>
    </row>
    <row r="720" spans="41:43">
      <c r="AO720" s="5">
        <v>16</v>
      </c>
      <c r="AP720">
        <v>5705.2718283030117</v>
      </c>
      <c r="AQ720" s="6">
        <v>0</v>
      </c>
    </row>
    <row r="721" spans="41:43">
      <c r="AO721" s="5">
        <v>16</v>
      </c>
      <c r="AP721">
        <v>5720.4763530328755</v>
      </c>
      <c r="AQ721" s="6">
        <v>0</v>
      </c>
    </row>
    <row r="722" spans="41:43">
      <c r="AO722" s="5">
        <v>16</v>
      </c>
      <c r="AP722">
        <v>5735.6131580007805</v>
      </c>
      <c r="AQ722" s="6">
        <v>24</v>
      </c>
    </row>
    <row r="723" spans="41:43">
      <c r="AO723" s="5">
        <v>16</v>
      </c>
      <c r="AP723">
        <v>5750.7656380602202</v>
      </c>
      <c r="AQ723" s="6">
        <v>0</v>
      </c>
    </row>
    <row r="724" spans="41:43">
      <c r="AO724" s="5">
        <v>16</v>
      </c>
      <c r="AP724">
        <v>5765.7689584212922</v>
      </c>
      <c r="AQ724" s="6">
        <v>71</v>
      </c>
    </row>
    <row r="725" spans="41:43">
      <c r="AO725" s="5">
        <v>16</v>
      </c>
      <c r="AP725">
        <v>5780.7068513408803</v>
      </c>
      <c r="AQ725" s="6">
        <v>0</v>
      </c>
    </row>
    <row r="726" spans="41:43">
      <c r="AO726" s="5">
        <v>16</v>
      </c>
      <c r="AP726">
        <v>5795.5800518632605</v>
      </c>
      <c r="AQ726" s="6">
        <v>25</v>
      </c>
    </row>
    <row r="727" spans="41:43">
      <c r="AO727" s="5">
        <v>16</v>
      </c>
      <c r="AP727">
        <v>5810.4704757927539</v>
      </c>
      <c r="AQ727" s="6">
        <v>0</v>
      </c>
    </row>
    <row r="728" spans="41:43">
      <c r="AO728" s="5">
        <v>16</v>
      </c>
      <c r="AP728">
        <v>5825.2160983594458</v>
      </c>
      <c r="AQ728" s="6">
        <v>0</v>
      </c>
    </row>
    <row r="729" spans="41:43">
      <c r="AO729" s="5">
        <v>16</v>
      </c>
      <c r="AP729">
        <v>5839.8991593050787</v>
      </c>
      <c r="AQ729" s="6">
        <v>0</v>
      </c>
    </row>
    <row r="730" spans="41:43">
      <c r="AO730" s="5">
        <v>16</v>
      </c>
      <c r="AP730">
        <v>5854.5203425649051</v>
      </c>
      <c r="AQ730" s="6">
        <v>59</v>
      </c>
    </row>
    <row r="731" spans="41:43">
      <c r="AO731" s="5">
        <v>16</v>
      </c>
      <c r="AP731">
        <v>5869.1601521125767</v>
      </c>
      <c r="AQ731" s="6">
        <v>74</v>
      </c>
    </row>
    <row r="732" spans="41:43">
      <c r="AO732" s="5">
        <v>16</v>
      </c>
      <c r="AP732">
        <v>5883.6592532656723</v>
      </c>
      <c r="AQ732" s="6">
        <v>50</v>
      </c>
    </row>
    <row r="733" spans="41:43">
      <c r="AO733" s="5">
        <v>16</v>
      </c>
      <c r="AP733">
        <v>5898.0984612708171</v>
      </c>
      <c r="AQ733" s="6">
        <v>0</v>
      </c>
    </row>
    <row r="734" spans="41:43">
      <c r="AO734" s="5">
        <v>16</v>
      </c>
      <c r="AP734">
        <v>5912.4784137336637</v>
      </c>
      <c r="AQ734" s="6">
        <v>0</v>
      </c>
    </row>
    <row r="735" spans="41:43">
      <c r="AO735" s="5">
        <v>16</v>
      </c>
      <c r="AP735">
        <v>5926.8782651528372</v>
      </c>
      <c r="AQ735" s="6">
        <v>0</v>
      </c>
    </row>
    <row r="736" spans="41:43">
      <c r="AO736" s="5">
        <v>16</v>
      </c>
      <c r="AP736">
        <v>5941.1412589832998</v>
      </c>
      <c r="AQ736" s="6">
        <v>167</v>
      </c>
    </row>
    <row r="737" spans="41:43">
      <c r="AO737" s="5">
        <v>16</v>
      </c>
      <c r="AP737">
        <v>5955.3468490742271</v>
      </c>
      <c r="AQ737" s="6">
        <v>0</v>
      </c>
    </row>
    <row r="738" spans="41:43">
      <c r="AO738" s="5">
        <v>16</v>
      </c>
      <c r="AP738">
        <v>5969.4956309253148</v>
      </c>
      <c r="AQ738" s="6">
        <v>0</v>
      </c>
    </row>
    <row r="739" spans="41:43">
      <c r="AO739" s="5">
        <v>16</v>
      </c>
      <c r="AP739">
        <v>5983.6654675308437</v>
      </c>
      <c r="AQ739" s="6">
        <v>0</v>
      </c>
    </row>
    <row r="740" spans="41:43">
      <c r="AO740" s="5">
        <v>16</v>
      </c>
      <c r="AP740">
        <v>5997.7020758066046</v>
      </c>
      <c r="AQ740" s="6">
        <v>0</v>
      </c>
    </row>
    <row r="741" spans="41:43">
      <c r="AO741" s="5">
        <v>16</v>
      </c>
      <c r="AP741">
        <v>6011.6836068623616</v>
      </c>
      <c r="AQ741" s="6">
        <v>118</v>
      </c>
    </row>
    <row r="742" spans="41:43">
      <c r="AO742" s="5">
        <v>16</v>
      </c>
      <c r="AP742">
        <v>6025.6106178363725</v>
      </c>
      <c r="AQ742" s="6">
        <v>0</v>
      </c>
    </row>
    <row r="743" spans="41:43">
      <c r="AO743" s="5">
        <v>16</v>
      </c>
      <c r="AP743">
        <v>6039.5597342234105</v>
      </c>
      <c r="AQ743" s="6">
        <v>0</v>
      </c>
    </row>
    <row r="744" spans="41:43">
      <c r="AO744" s="5">
        <v>16</v>
      </c>
      <c r="AP744">
        <v>6053.3790483658086</v>
      </c>
      <c r="AQ744" s="6">
        <v>0</v>
      </c>
    </row>
    <row r="745" spans="41:43">
      <c r="AO745" s="5">
        <v>16</v>
      </c>
      <c r="AP745">
        <v>6067.1454632759242</v>
      </c>
      <c r="AQ745" s="6">
        <v>0</v>
      </c>
    </row>
    <row r="746" spans="41:43">
      <c r="AO746" s="5">
        <v>16</v>
      </c>
      <c r="AP746">
        <v>6080.8595010604777</v>
      </c>
      <c r="AQ746" s="6">
        <v>0</v>
      </c>
    </row>
    <row r="747" spans="41:43">
      <c r="AO747" s="5">
        <v>16</v>
      </c>
      <c r="AP747">
        <v>6094.5966001225725</v>
      </c>
      <c r="AQ747" s="6">
        <v>0</v>
      </c>
    </row>
    <row r="748" spans="41:43">
      <c r="AO748" s="5">
        <v>16</v>
      </c>
      <c r="AP748">
        <v>6108.2071362755005</v>
      </c>
      <c r="AQ748" s="6">
        <v>0</v>
      </c>
    </row>
    <row r="749" spans="41:43">
      <c r="AO749" s="5">
        <v>16</v>
      </c>
      <c r="AP749">
        <v>6121.7668154331532</v>
      </c>
      <c r="AQ749" s="6">
        <v>0</v>
      </c>
    </row>
    <row r="750" spans="41:43">
      <c r="AO750" s="5">
        <v>16</v>
      </c>
      <c r="AP750">
        <v>6135.3502163940266</v>
      </c>
      <c r="AQ750" s="6">
        <v>0</v>
      </c>
    </row>
    <row r="751" spans="41:43">
      <c r="AO751" s="5">
        <v>16</v>
      </c>
      <c r="AP751">
        <v>6148.8093713457383</v>
      </c>
      <c r="AQ751" s="6">
        <v>0</v>
      </c>
    </row>
    <row r="752" spans="41:43">
      <c r="AO752" s="5">
        <v>16</v>
      </c>
      <c r="AP752">
        <v>6162.2191194516399</v>
      </c>
      <c r="AQ752" s="6">
        <v>0</v>
      </c>
    </row>
    <row r="753" spans="41:43">
      <c r="AO753" s="5">
        <v>16</v>
      </c>
      <c r="AP753">
        <v>6175.579928459194</v>
      </c>
      <c r="AQ753" s="6">
        <v>0</v>
      </c>
    </row>
    <row r="754" spans="41:43">
      <c r="AO754" s="5">
        <v>16</v>
      </c>
      <c r="AP754">
        <v>6188.9652706075894</v>
      </c>
      <c r="AQ754" s="6">
        <v>0</v>
      </c>
    </row>
    <row r="755" spans="41:43">
      <c r="AO755" s="5">
        <v>16</v>
      </c>
      <c r="AP755">
        <v>6202.2293137444931</v>
      </c>
      <c r="AQ755" s="6">
        <v>0</v>
      </c>
    </row>
    <row r="756" spans="41:43">
      <c r="AO756" s="5">
        <v>16</v>
      </c>
      <c r="AP756">
        <v>6215.4457814022062</v>
      </c>
      <c r="AQ756" s="6">
        <v>0</v>
      </c>
    </row>
    <row r="757" spans="41:43">
      <c r="AO757" s="5">
        <v>16</v>
      </c>
      <c r="AP757">
        <v>6228.615113733239</v>
      </c>
      <c r="AQ757" s="6">
        <v>0</v>
      </c>
    </row>
    <row r="758" spans="41:43">
      <c r="AO758" s="5">
        <v>16</v>
      </c>
      <c r="AP758">
        <v>6241.7377443527184</v>
      </c>
      <c r="AQ758" s="6">
        <v>0</v>
      </c>
    </row>
    <row r="759" spans="41:43">
      <c r="AO759" s="5">
        <v>16</v>
      </c>
      <c r="AP759">
        <v>6254.8858215361561</v>
      </c>
      <c r="AQ759" s="6">
        <v>0</v>
      </c>
    </row>
    <row r="760" spans="41:43">
      <c r="AO760" s="5">
        <v>16</v>
      </c>
      <c r="AP760">
        <v>6267.9160733001872</v>
      </c>
      <c r="AQ760" s="6">
        <v>0</v>
      </c>
    </row>
    <row r="761" spans="41:43">
      <c r="AO761" s="5">
        <v>16</v>
      </c>
      <c r="AP761">
        <v>6280.9008885519761</v>
      </c>
      <c r="AQ761" s="6">
        <v>0</v>
      </c>
    </row>
    <row r="762" spans="41:43">
      <c r="AO762" s="5">
        <v>16</v>
      </c>
      <c r="AP762">
        <v>6293.8406760234393</v>
      </c>
      <c r="AQ762" s="6">
        <v>0</v>
      </c>
    </row>
    <row r="763" spans="41:43">
      <c r="AO763" s="5">
        <v>16</v>
      </c>
      <c r="AP763">
        <v>6306.8065685503461</v>
      </c>
      <c r="AQ763" s="6">
        <v>0</v>
      </c>
    </row>
    <row r="764" spans="41:43">
      <c r="AO764" s="5">
        <v>16</v>
      </c>
      <c r="AP764">
        <v>6319.657261235142</v>
      </c>
      <c r="AQ764" s="6">
        <v>0</v>
      </c>
    </row>
    <row r="765" spans="41:43">
      <c r="AO765" s="5">
        <v>16</v>
      </c>
      <c r="AP765">
        <v>6332.4641195137829</v>
      </c>
      <c r="AQ765" s="6">
        <v>0</v>
      </c>
    </row>
    <row r="766" spans="41:43">
      <c r="AO766" s="5">
        <v>16</v>
      </c>
      <c r="AP766">
        <v>6345.2275291641517</v>
      </c>
      <c r="AQ766" s="6">
        <v>0</v>
      </c>
    </row>
    <row r="767" spans="41:43">
      <c r="AO767" s="5">
        <v>16</v>
      </c>
      <c r="AP767">
        <v>6358.0176442227666</v>
      </c>
      <c r="AQ767" s="6">
        <v>0</v>
      </c>
    </row>
    <row r="768" spans="41:43">
      <c r="AO768" s="5">
        <v>16</v>
      </c>
      <c r="AP768">
        <v>6370.6950586952698</v>
      </c>
      <c r="AQ768" s="6">
        <v>0</v>
      </c>
    </row>
    <row r="769" spans="41:43">
      <c r="AO769" s="5">
        <v>16</v>
      </c>
      <c r="AP769">
        <v>6383.3301515987396</v>
      </c>
      <c r="AQ769" s="6">
        <v>0</v>
      </c>
    </row>
    <row r="770" spans="41:43">
      <c r="AO770" s="5">
        <v>16</v>
      </c>
      <c r="AP770">
        <v>6395.9232874994159</v>
      </c>
      <c r="AQ770" s="6">
        <v>0</v>
      </c>
    </row>
    <row r="771" spans="41:43">
      <c r="AO771" s="5">
        <v>16</v>
      </c>
      <c r="AP771">
        <v>6408.5436761670671</v>
      </c>
      <c r="AQ771" s="6">
        <v>0</v>
      </c>
    </row>
    <row r="772" spans="41:43">
      <c r="AO772" s="5">
        <v>16</v>
      </c>
      <c r="AP772">
        <v>6421.0537460433907</v>
      </c>
      <c r="AQ772" s="6">
        <v>0</v>
      </c>
    </row>
    <row r="773" spans="41:43">
      <c r="AO773" s="5">
        <v>16</v>
      </c>
      <c r="AP773">
        <v>6433.5229246433555</v>
      </c>
      <c r="AQ773" s="6">
        <v>0</v>
      </c>
    </row>
    <row r="774" spans="41:43">
      <c r="AO774" s="5">
        <v>16</v>
      </c>
      <c r="AP774">
        <v>6445.9515568986881</v>
      </c>
      <c r="AQ774" s="6">
        <v>0</v>
      </c>
    </row>
    <row r="775" spans="41:43">
      <c r="AO775" s="5">
        <v>16</v>
      </c>
      <c r="AP775">
        <v>6458.4079409021306</v>
      </c>
      <c r="AQ775" s="6">
        <v>134</v>
      </c>
    </row>
    <row r="776" spans="41:43">
      <c r="AO776" s="5">
        <v>16</v>
      </c>
      <c r="AP776">
        <v>6470.7562785074506</v>
      </c>
      <c r="AQ776" s="6">
        <v>0</v>
      </c>
    </row>
    <row r="777" spans="41:43">
      <c r="AO777" s="5">
        <v>16</v>
      </c>
      <c r="AP777">
        <v>6483.0650786761144</v>
      </c>
      <c r="AQ777" s="6">
        <v>0</v>
      </c>
    </row>
    <row r="778" spans="41:43">
      <c r="AO778" s="5">
        <v>16</v>
      </c>
      <c r="AP778">
        <v>6495.3346681358862</v>
      </c>
      <c r="AQ778" s="6">
        <v>0</v>
      </c>
    </row>
    <row r="779" spans="41:43">
      <c r="AO779" s="5">
        <v>16</v>
      </c>
      <c r="AP779">
        <v>6507.6324640983448</v>
      </c>
      <c r="AQ779" s="6">
        <v>0</v>
      </c>
    </row>
    <row r="780" spans="41:43">
      <c r="AO780" s="5">
        <v>16.5</v>
      </c>
      <c r="AP780">
        <v>0</v>
      </c>
      <c r="AQ780" s="6">
        <v>0</v>
      </c>
    </row>
    <row r="781" spans="41:43">
      <c r="AO781" s="5">
        <v>16.5</v>
      </c>
      <c r="AP781">
        <v>0</v>
      </c>
      <c r="AQ781" s="6">
        <v>0</v>
      </c>
    </row>
    <row r="782" spans="41:43">
      <c r="AO782" s="5">
        <v>16.5</v>
      </c>
      <c r="AP782">
        <v>0</v>
      </c>
      <c r="AQ782" s="6">
        <v>0</v>
      </c>
    </row>
    <row r="783" spans="41:43">
      <c r="AO783" s="5">
        <v>16.5</v>
      </c>
      <c r="AP783">
        <v>0</v>
      </c>
      <c r="AQ783" s="6">
        <v>0</v>
      </c>
    </row>
    <row r="784" spans="41:43">
      <c r="AO784" s="5">
        <v>16.5</v>
      </c>
      <c r="AP784">
        <v>0</v>
      </c>
      <c r="AQ784" s="6">
        <v>0</v>
      </c>
    </row>
    <row r="785" spans="41:43">
      <c r="AO785" s="5">
        <v>16.5</v>
      </c>
      <c r="AP785">
        <v>0</v>
      </c>
      <c r="AQ785" s="6">
        <v>0</v>
      </c>
    </row>
    <row r="786" spans="41:43">
      <c r="AO786" s="5">
        <v>16.5</v>
      </c>
      <c r="AP786">
        <v>0</v>
      </c>
      <c r="AQ786" s="6">
        <v>0</v>
      </c>
    </row>
    <row r="787" spans="41:43">
      <c r="AO787" s="5">
        <v>16.5</v>
      </c>
      <c r="AP787">
        <v>0</v>
      </c>
      <c r="AQ787" s="6">
        <v>0</v>
      </c>
    </row>
    <row r="788" spans="41:43">
      <c r="AO788" s="5">
        <v>16.5</v>
      </c>
      <c r="AP788">
        <v>0</v>
      </c>
      <c r="AQ788" s="6">
        <v>0</v>
      </c>
    </row>
    <row r="789" spans="41:43">
      <c r="AO789" s="5">
        <v>16.5</v>
      </c>
      <c r="AP789">
        <v>0</v>
      </c>
      <c r="AQ789" s="6">
        <v>0</v>
      </c>
    </row>
    <row r="790" spans="41:43">
      <c r="AO790" s="5">
        <v>16.5</v>
      </c>
      <c r="AP790">
        <v>0</v>
      </c>
      <c r="AQ790" s="6">
        <v>0</v>
      </c>
    </row>
    <row r="791" spans="41:43">
      <c r="AO791" s="5">
        <v>16.5</v>
      </c>
      <c r="AP791">
        <v>0</v>
      </c>
      <c r="AQ791" s="6">
        <v>0</v>
      </c>
    </row>
    <row r="792" spans="41:43">
      <c r="AO792" s="5">
        <v>16.5</v>
      </c>
      <c r="AP792">
        <v>0</v>
      </c>
      <c r="AQ792" s="6">
        <v>0</v>
      </c>
    </row>
    <row r="793" spans="41:43">
      <c r="AO793" s="5">
        <v>16.5</v>
      </c>
      <c r="AP793">
        <v>0</v>
      </c>
      <c r="AQ793" s="6">
        <v>0</v>
      </c>
    </row>
    <row r="794" spans="41:43">
      <c r="AO794" s="5">
        <v>16.5</v>
      </c>
      <c r="AP794">
        <v>0</v>
      </c>
      <c r="AQ794" s="6">
        <v>0</v>
      </c>
    </row>
    <row r="795" spans="41:43">
      <c r="AO795" s="5">
        <v>16.5</v>
      </c>
      <c r="AP795">
        <v>0</v>
      </c>
      <c r="AQ795" s="6">
        <v>0</v>
      </c>
    </row>
    <row r="796" spans="41:43">
      <c r="AO796" s="5">
        <v>16.5</v>
      </c>
      <c r="AP796">
        <v>0</v>
      </c>
      <c r="AQ796" s="6">
        <v>0</v>
      </c>
    </row>
    <row r="797" spans="41:43">
      <c r="AO797" s="5">
        <v>16.5</v>
      </c>
      <c r="AP797">
        <v>0</v>
      </c>
      <c r="AQ797" s="6">
        <v>0</v>
      </c>
    </row>
    <row r="798" spans="41:43">
      <c r="AO798" s="5">
        <v>16.5</v>
      </c>
      <c r="AP798">
        <v>0</v>
      </c>
      <c r="AQ798" s="6">
        <v>0</v>
      </c>
    </row>
    <row r="799" spans="41:43">
      <c r="AO799" s="5">
        <v>16.5</v>
      </c>
      <c r="AP799">
        <v>0</v>
      </c>
      <c r="AQ799" s="6">
        <v>0</v>
      </c>
    </row>
    <row r="800" spans="41:43">
      <c r="AO800" s="5">
        <v>16.5</v>
      </c>
      <c r="AP800">
        <v>0</v>
      </c>
      <c r="AQ800" s="6">
        <v>0</v>
      </c>
    </row>
    <row r="801" spans="41:43">
      <c r="AO801" s="5">
        <v>16.5</v>
      </c>
      <c r="AP801">
        <v>0</v>
      </c>
      <c r="AQ801" s="6">
        <v>0</v>
      </c>
    </row>
    <row r="802" spans="41:43">
      <c r="AO802" s="5">
        <v>16.5</v>
      </c>
      <c r="AP802">
        <v>0</v>
      </c>
      <c r="AQ802" s="6">
        <v>0</v>
      </c>
    </row>
    <row r="803" spans="41:43">
      <c r="AO803" s="5">
        <v>16.5</v>
      </c>
      <c r="AP803">
        <v>0</v>
      </c>
      <c r="AQ803" s="6">
        <v>0</v>
      </c>
    </row>
    <row r="804" spans="41:43">
      <c r="AO804" s="5">
        <v>16.5</v>
      </c>
      <c r="AP804">
        <v>0</v>
      </c>
      <c r="AQ804" s="6">
        <v>0</v>
      </c>
    </row>
    <row r="805" spans="41:43">
      <c r="AO805" s="5">
        <v>16.5</v>
      </c>
      <c r="AP805">
        <v>0</v>
      </c>
      <c r="AQ805" s="6">
        <v>0</v>
      </c>
    </row>
    <row r="806" spans="41:43">
      <c r="AO806" s="5">
        <v>16.5</v>
      </c>
      <c r="AP806">
        <v>0</v>
      </c>
      <c r="AQ806" s="6">
        <v>0</v>
      </c>
    </row>
    <row r="807" spans="41:43">
      <c r="AO807" s="5">
        <v>16.5</v>
      </c>
      <c r="AP807">
        <v>0</v>
      </c>
      <c r="AQ807" s="6">
        <v>0</v>
      </c>
    </row>
    <row r="808" spans="41:43">
      <c r="AO808" s="5">
        <v>16.5</v>
      </c>
      <c r="AP808">
        <v>0</v>
      </c>
      <c r="AQ808" s="6">
        <v>0</v>
      </c>
    </row>
    <row r="809" spans="41:43">
      <c r="AO809" s="5">
        <v>16.5</v>
      </c>
      <c r="AP809">
        <v>0</v>
      </c>
      <c r="AQ809" s="6">
        <v>0</v>
      </c>
    </row>
    <row r="810" spans="41:43">
      <c r="AO810" s="5">
        <v>16.5</v>
      </c>
      <c r="AP810">
        <v>0</v>
      </c>
      <c r="AQ810" s="6">
        <v>0</v>
      </c>
    </row>
    <row r="811" spans="41:43">
      <c r="AO811" s="5">
        <v>16.5</v>
      </c>
      <c r="AP811">
        <v>0</v>
      </c>
      <c r="AQ811" s="6">
        <v>0</v>
      </c>
    </row>
    <row r="812" spans="41:43">
      <c r="AO812" s="5">
        <v>16.5</v>
      </c>
      <c r="AP812">
        <v>0</v>
      </c>
      <c r="AQ812" s="6">
        <v>0</v>
      </c>
    </row>
    <row r="813" spans="41:43">
      <c r="AO813" s="5">
        <v>16.5</v>
      </c>
      <c r="AP813">
        <v>0</v>
      </c>
      <c r="AQ813" s="6">
        <v>0</v>
      </c>
    </row>
    <row r="814" spans="41:43">
      <c r="AO814" s="5">
        <v>16.5</v>
      </c>
      <c r="AP814">
        <v>0</v>
      </c>
      <c r="AQ814" s="6">
        <v>0</v>
      </c>
    </row>
    <row r="815" spans="41:43">
      <c r="AO815" s="5">
        <v>16.5</v>
      </c>
      <c r="AP815">
        <v>0</v>
      </c>
      <c r="AQ815" s="6">
        <v>0</v>
      </c>
    </row>
    <row r="816" spans="41:43">
      <c r="AO816" s="5">
        <v>16.5</v>
      </c>
      <c r="AP816">
        <v>0</v>
      </c>
      <c r="AQ816" s="6">
        <v>0</v>
      </c>
    </row>
    <row r="817" spans="41:43">
      <c r="AO817" s="5">
        <v>16.5</v>
      </c>
      <c r="AP817">
        <v>0</v>
      </c>
      <c r="AQ817" s="6">
        <v>0</v>
      </c>
    </row>
    <row r="818" spans="41:43">
      <c r="AO818" s="5">
        <v>16.5</v>
      </c>
      <c r="AP818">
        <v>0</v>
      </c>
      <c r="AQ818" s="6">
        <v>0</v>
      </c>
    </row>
    <row r="819" spans="41:43">
      <c r="AO819" s="5">
        <v>16.5</v>
      </c>
      <c r="AP819">
        <v>0</v>
      </c>
      <c r="AQ819" s="6">
        <v>0</v>
      </c>
    </row>
    <row r="820" spans="41:43">
      <c r="AO820" s="5">
        <v>16.5</v>
      </c>
      <c r="AP820">
        <v>0</v>
      </c>
      <c r="AQ820" s="6">
        <v>0</v>
      </c>
    </row>
    <row r="821" spans="41:43">
      <c r="AO821" s="5">
        <v>16.5</v>
      </c>
      <c r="AP821">
        <v>0</v>
      </c>
      <c r="AQ821" s="6">
        <v>13</v>
      </c>
    </row>
    <row r="822" spans="41:43">
      <c r="AO822" s="5">
        <v>16.5</v>
      </c>
      <c r="AP822">
        <v>0</v>
      </c>
      <c r="AQ822" s="6">
        <v>0</v>
      </c>
    </row>
    <row r="823" spans="41:43">
      <c r="AO823" s="5">
        <v>16.5</v>
      </c>
      <c r="AP823">
        <v>0</v>
      </c>
      <c r="AQ823" s="6">
        <v>0</v>
      </c>
    </row>
    <row r="824" spans="41:43">
      <c r="AO824" s="5">
        <v>16.5</v>
      </c>
      <c r="AP824">
        <v>0</v>
      </c>
      <c r="AQ824" s="6">
        <v>61</v>
      </c>
    </row>
    <row r="825" spans="41:43">
      <c r="AO825" s="5">
        <v>16.5</v>
      </c>
      <c r="AP825">
        <v>0</v>
      </c>
      <c r="AQ825" s="6">
        <v>0</v>
      </c>
    </row>
    <row r="826" spans="41:43">
      <c r="AO826" s="5">
        <v>16.5</v>
      </c>
      <c r="AP826">
        <v>0</v>
      </c>
      <c r="AQ826" s="6">
        <v>0</v>
      </c>
    </row>
    <row r="827" spans="41:43">
      <c r="AO827" s="5">
        <v>16.5</v>
      </c>
      <c r="AP827">
        <v>0</v>
      </c>
      <c r="AQ827" s="6">
        <v>0</v>
      </c>
    </row>
    <row r="828" spans="41:43">
      <c r="AO828" s="5">
        <v>16.5</v>
      </c>
      <c r="AP828">
        <v>0</v>
      </c>
      <c r="AQ828" s="6">
        <v>0</v>
      </c>
    </row>
    <row r="829" spans="41:43">
      <c r="AO829" s="5">
        <v>16.5</v>
      </c>
      <c r="AP829">
        <v>0</v>
      </c>
      <c r="AQ829" s="6">
        <v>0</v>
      </c>
    </row>
    <row r="830" spans="41:43">
      <c r="AO830" s="5">
        <v>16.5</v>
      </c>
      <c r="AP830">
        <v>0</v>
      </c>
      <c r="AQ830" s="6">
        <v>0</v>
      </c>
    </row>
    <row r="831" spans="41:43">
      <c r="AO831" s="5">
        <v>16.5</v>
      </c>
      <c r="AP831">
        <v>0</v>
      </c>
      <c r="AQ831" s="6">
        <v>0</v>
      </c>
    </row>
    <row r="832" spans="41:43">
      <c r="AO832" s="5">
        <v>16.5</v>
      </c>
      <c r="AP832">
        <v>0</v>
      </c>
      <c r="AQ832" s="6">
        <v>0</v>
      </c>
    </row>
    <row r="833" spans="41:43">
      <c r="AO833" s="5">
        <v>16.5</v>
      </c>
      <c r="AP833">
        <v>0</v>
      </c>
      <c r="AQ833" s="6">
        <v>19</v>
      </c>
    </row>
    <row r="834" spans="41:43">
      <c r="AO834" s="5">
        <v>16.5</v>
      </c>
      <c r="AP834">
        <v>0</v>
      </c>
      <c r="AQ834" s="6">
        <v>40</v>
      </c>
    </row>
    <row r="835" spans="41:43">
      <c r="AO835" s="5">
        <v>16.5</v>
      </c>
      <c r="AP835">
        <v>0</v>
      </c>
      <c r="AQ835" s="6">
        <v>0</v>
      </c>
    </row>
    <row r="836" spans="41:43">
      <c r="AO836" s="5">
        <v>16.5</v>
      </c>
      <c r="AP836">
        <v>0</v>
      </c>
      <c r="AQ836" s="6">
        <v>29</v>
      </c>
    </row>
    <row r="837" spans="41:43">
      <c r="AO837" s="5">
        <v>16.5</v>
      </c>
      <c r="AP837">
        <v>0</v>
      </c>
      <c r="AQ837" s="6">
        <v>15</v>
      </c>
    </row>
    <row r="838" spans="41:43">
      <c r="AO838" s="5">
        <v>16.5</v>
      </c>
      <c r="AP838">
        <v>0</v>
      </c>
      <c r="AQ838" s="6">
        <v>24</v>
      </c>
    </row>
    <row r="839" spans="41:43">
      <c r="AO839" s="5">
        <v>16.5</v>
      </c>
      <c r="AP839">
        <v>0</v>
      </c>
      <c r="AQ839" s="6">
        <v>0</v>
      </c>
    </row>
    <row r="840" spans="41:43">
      <c r="AO840" s="5">
        <v>16.5</v>
      </c>
      <c r="AP840">
        <v>0</v>
      </c>
      <c r="AQ840" s="6">
        <v>86</v>
      </c>
    </row>
    <row r="841" spans="41:43">
      <c r="AO841" s="5">
        <v>16.5</v>
      </c>
      <c r="AP841">
        <v>0</v>
      </c>
      <c r="AQ841" s="6">
        <v>207</v>
      </c>
    </row>
    <row r="842" spans="41:43">
      <c r="AO842" s="5">
        <v>16.5</v>
      </c>
      <c r="AP842">
        <v>0</v>
      </c>
      <c r="AQ842" s="6">
        <v>218</v>
      </c>
    </row>
    <row r="843" spans="41:43">
      <c r="AO843" s="5">
        <v>16.5</v>
      </c>
      <c r="AP843">
        <v>0</v>
      </c>
      <c r="AQ843" s="6">
        <v>45</v>
      </c>
    </row>
    <row r="844" spans="41:43">
      <c r="AO844" s="5">
        <v>16.5</v>
      </c>
      <c r="AP844">
        <v>0</v>
      </c>
      <c r="AQ844" s="6">
        <v>182</v>
      </c>
    </row>
    <row r="845" spans="41:43">
      <c r="AO845" s="5">
        <v>16.5</v>
      </c>
      <c r="AP845">
        <v>0</v>
      </c>
      <c r="AQ845" s="6">
        <v>360</v>
      </c>
    </row>
    <row r="846" spans="41:43">
      <c r="AO846" s="5">
        <v>16.5</v>
      </c>
      <c r="AP846">
        <v>0</v>
      </c>
      <c r="AQ846" s="6">
        <v>1468</v>
      </c>
    </row>
    <row r="847" spans="41:43">
      <c r="AO847" s="5">
        <v>16.5</v>
      </c>
      <c r="AP847">
        <v>0</v>
      </c>
      <c r="AQ847" s="6">
        <v>2844</v>
      </c>
    </row>
    <row r="848" spans="41:43">
      <c r="AO848" s="5">
        <v>16.5</v>
      </c>
      <c r="AP848">
        <v>0</v>
      </c>
      <c r="AQ848" s="6">
        <v>6095</v>
      </c>
    </row>
    <row r="849" spans="41:43">
      <c r="AO849" s="5">
        <v>16.5</v>
      </c>
      <c r="AP849">
        <v>0</v>
      </c>
      <c r="AQ849" s="6">
        <v>7860</v>
      </c>
    </row>
    <row r="850" spans="41:43">
      <c r="AO850" s="5">
        <v>16.5</v>
      </c>
      <c r="AP850">
        <v>0</v>
      </c>
      <c r="AQ850" s="6">
        <v>11258</v>
      </c>
    </row>
    <row r="851" spans="41:43">
      <c r="AO851" s="5">
        <v>16.5</v>
      </c>
      <c r="AP851">
        <v>0</v>
      </c>
      <c r="AQ851" s="6">
        <v>11473</v>
      </c>
    </row>
    <row r="852" spans="41:43">
      <c r="AO852" s="5">
        <v>16.5</v>
      </c>
      <c r="AP852">
        <v>0</v>
      </c>
      <c r="AQ852" s="6">
        <v>26886</v>
      </c>
    </row>
    <row r="853" spans="41:43">
      <c r="AO853" s="5">
        <v>16.5</v>
      </c>
      <c r="AP853">
        <v>0</v>
      </c>
      <c r="AQ853" s="6">
        <v>47530</v>
      </c>
    </row>
    <row r="854" spans="41:43">
      <c r="AO854" s="5">
        <v>16.5</v>
      </c>
      <c r="AP854">
        <v>0</v>
      </c>
      <c r="AQ854" s="6">
        <v>115988</v>
      </c>
    </row>
    <row r="855" spans="41:43">
      <c r="AO855" s="5">
        <v>16.5</v>
      </c>
      <c r="AP855">
        <v>0</v>
      </c>
      <c r="AQ855" s="6">
        <v>224561</v>
      </c>
    </row>
    <row r="856" spans="41:43">
      <c r="AO856" s="5">
        <v>16.5</v>
      </c>
      <c r="AP856">
        <v>0</v>
      </c>
      <c r="AQ856" s="6">
        <v>350427</v>
      </c>
    </row>
    <row r="857" spans="41:43">
      <c r="AO857" s="5">
        <v>16.5</v>
      </c>
      <c r="AP857">
        <v>0</v>
      </c>
      <c r="AQ857" s="6">
        <v>498734</v>
      </c>
    </row>
    <row r="858" spans="41:43">
      <c r="AO858" s="5">
        <v>16.5</v>
      </c>
      <c r="AP858">
        <v>0</v>
      </c>
      <c r="AQ858" s="6">
        <v>615491</v>
      </c>
    </row>
    <row r="859" spans="41:43">
      <c r="AO859" s="5">
        <v>16.5</v>
      </c>
      <c r="AP859">
        <v>0</v>
      </c>
      <c r="AQ859" s="6">
        <v>665278</v>
      </c>
    </row>
    <row r="860" spans="41:43">
      <c r="AO860" s="5">
        <v>16.5</v>
      </c>
      <c r="AP860">
        <v>0</v>
      </c>
      <c r="AQ860" s="6">
        <v>685343</v>
      </c>
    </row>
    <row r="861" spans="41:43">
      <c r="AO861" s="5">
        <v>16.5</v>
      </c>
      <c r="AP861">
        <v>0</v>
      </c>
      <c r="AQ861" s="6">
        <v>621517</v>
      </c>
    </row>
    <row r="862" spans="41:43">
      <c r="AO862" s="5">
        <v>16.5</v>
      </c>
      <c r="AP862">
        <v>0</v>
      </c>
      <c r="AQ862" s="6">
        <v>522766</v>
      </c>
    </row>
    <row r="863" spans="41:43">
      <c r="AO863" s="5">
        <v>16.5</v>
      </c>
      <c r="AP863">
        <v>0</v>
      </c>
      <c r="AQ863" s="6">
        <v>388980</v>
      </c>
    </row>
    <row r="864" spans="41:43">
      <c r="AO864" s="5">
        <v>16.5</v>
      </c>
      <c r="AP864">
        <v>0</v>
      </c>
      <c r="AQ864" s="6">
        <v>274216</v>
      </c>
    </row>
    <row r="865" spans="41:43">
      <c r="AO865" s="5">
        <v>16.5</v>
      </c>
      <c r="AP865">
        <v>0</v>
      </c>
      <c r="AQ865" s="6">
        <v>176992</v>
      </c>
    </row>
    <row r="866" spans="41:43">
      <c r="AO866" s="5">
        <v>16.5</v>
      </c>
      <c r="AP866">
        <v>0</v>
      </c>
      <c r="AQ866" s="6">
        <v>107108</v>
      </c>
    </row>
    <row r="867" spans="41:43">
      <c r="AO867" s="5">
        <v>16.5</v>
      </c>
      <c r="AP867">
        <v>0</v>
      </c>
      <c r="AQ867" s="6">
        <v>56600</v>
      </c>
    </row>
    <row r="868" spans="41:43">
      <c r="AO868" s="5">
        <v>16.5</v>
      </c>
      <c r="AP868">
        <v>0</v>
      </c>
      <c r="AQ868" s="6">
        <v>26428</v>
      </c>
    </row>
    <row r="869" spans="41:43">
      <c r="AO869" s="5">
        <v>16.5</v>
      </c>
      <c r="AP869">
        <v>0</v>
      </c>
      <c r="AQ869" s="6">
        <v>11531</v>
      </c>
    </row>
    <row r="870" spans="41:43">
      <c r="AO870" s="5">
        <v>16.5</v>
      </c>
      <c r="AP870">
        <v>0</v>
      </c>
      <c r="AQ870" s="6">
        <v>6616</v>
      </c>
    </row>
    <row r="871" spans="41:43">
      <c r="AO871" s="5">
        <v>16.5</v>
      </c>
      <c r="AP871">
        <v>0</v>
      </c>
      <c r="AQ871" s="6">
        <v>3311</v>
      </c>
    </row>
    <row r="872" spans="41:43">
      <c r="AO872" s="5">
        <v>16.5</v>
      </c>
      <c r="AP872">
        <v>0</v>
      </c>
      <c r="AQ872" s="6">
        <v>1791</v>
      </c>
    </row>
    <row r="873" spans="41:43">
      <c r="AO873" s="5">
        <v>16.5</v>
      </c>
      <c r="AP873">
        <v>0</v>
      </c>
      <c r="AQ873" s="6">
        <v>1304</v>
      </c>
    </row>
    <row r="874" spans="41:43">
      <c r="AO874" s="5">
        <v>16.5</v>
      </c>
      <c r="AP874">
        <v>0</v>
      </c>
      <c r="AQ874" s="6">
        <v>827</v>
      </c>
    </row>
    <row r="875" spans="41:43">
      <c r="AO875" s="5">
        <v>16.5</v>
      </c>
      <c r="AP875">
        <v>0</v>
      </c>
      <c r="AQ875" s="6">
        <v>597</v>
      </c>
    </row>
    <row r="876" spans="41:43">
      <c r="AO876" s="5">
        <v>16.5</v>
      </c>
      <c r="AP876">
        <v>0</v>
      </c>
      <c r="AQ876" s="6">
        <v>432</v>
      </c>
    </row>
    <row r="877" spans="41:43">
      <c r="AO877" s="5">
        <v>16.5</v>
      </c>
      <c r="AP877">
        <v>0</v>
      </c>
      <c r="AQ877" s="6">
        <v>414</v>
      </c>
    </row>
    <row r="878" spans="41:43">
      <c r="AO878" s="5">
        <v>16.5</v>
      </c>
      <c r="AP878">
        <v>0</v>
      </c>
      <c r="AQ878" s="6">
        <v>453</v>
      </c>
    </row>
    <row r="879" spans="41:43">
      <c r="AO879" s="5">
        <v>16.5</v>
      </c>
      <c r="AP879">
        <v>0</v>
      </c>
      <c r="AQ879" s="6">
        <v>0</v>
      </c>
    </row>
    <row r="880" spans="41:43">
      <c r="AO880" s="5">
        <v>16.5</v>
      </c>
      <c r="AP880">
        <v>0</v>
      </c>
      <c r="AQ880" s="6">
        <v>345</v>
      </c>
    </row>
    <row r="881" spans="41:43">
      <c r="AO881" s="5">
        <v>16.5</v>
      </c>
      <c r="AP881">
        <v>0</v>
      </c>
      <c r="AQ881" s="6">
        <v>532</v>
      </c>
    </row>
    <row r="882" spans="41:43">
      <c r="AO882" s="5">
        <v>16.5</v>
      </c>
      <c r="AP882">
        <v>0</v>
      </c>
      <c r="AQ882" s="6">
        <v>436</v>
      </c>
    </row>
    <row r="883" spans="41:43">
      <c r="AO883" s="5">
        <v>16.5</v>
      </c>
      <c r="AP883">
        <v>0</v>
      </c>
      <c r="AQ883" s="6">
        <v>154</v>
      </c>
    </row>
    <row r="884" spans="41:43">
      <c r="AO884" s="5">
        <v>16.5</v>
      </c>
      <c r="AP884">
        <v>0</v>
      </c>
      <c r="AQ884" s="6">
        <v>334</v>
      </c>
    </row>
    <row r="885" spans="41:43">
      <c r="AO885" s="5">
        <v>16.5</v>
      </c>
      <c r="AP885">
        <v>0</v>
      </c>
      <c r="AQ885" s="6">
        <v>19</v>
      </c>
    </row>
    <row r="886" spans="41:43">
      <c r="AO886" s="5">
        <v>16.5</v>
      </c>
      <c r="AP886">
        <v>0</v>
      </c>
      <c r="AQ886" s="6">
        <v>0</v>
      </c>
    </row>
    <row r="887" spans="41:43">
      <c r="AO887" s="5">
        <v>16.5</v>
      </c>
      <c r="AP887">
        <v>0</v>
      </c>
      <c r="AQ887" s="6">
        <v>317</v>
      </c>
    </row>
    <row r="888" spans="41:43">
      <c r="AO888" s="5">
        <v>16.5</v>
      </c>
      <c r="AP888">
        <v>0</v>
      </c>
      <c r="AQ888" s="6">
        <v>83</v>
      </c>
    </row>
    <row r="889" spans="41:43">
      <c r="AO889" s="5">
        <v>16.5</v>
      </c>
      <c r="AP889">
        <v>0</v>
      </c>
      <c r="AQ889" s="6">
        <v>113</v>
      </c>
    </row>
    <row r="890" spans="41:43">
      <c r="AO890" s="5">
        <v>16.5</v>
      </c>
      <c r="AP890">
        <v>0</v>
      </c>
      <c r="AQ890" s="6">
        <v>253</v>
      </c>
    </row>
    <row r="891" spans="41:43">
      <c r="AO891" s="5">
        <v>16.5</v>
      </c>
      <c r="AP891">
        <v>0</v>
      </c>
      <c r="AQ891" s="6">
        <v>247</v>
      </c>
    </row>
    <row r="892" spans="41:43">
      <c r="AO892" s="5">
        <v>16.5</v>
      </c>
      <c r="AP892">
        <v>0</v>
      </c>
      <c r="AQ892" s="6">
        <v>198</v>
      </c>
    </row>
    <row r="893" spans="41:43">
      <c r="AO893" s="5">
        <v>16.5</v>
      </c>
      <c r="AP893">
        <v>0</v>
      </c>
      <c r="AQ893" s="6">
        <v>85</v>
      </c>
    </row>
    <row r="894" spans="41:43">
      <c r="AO894" s="5">
        <v>16.5</v>
      </c>
      <c r="AP894">
        <v>0</v>
      </c>
      <c r="AQ894" s="6">
        <v>167</v>
      </c>
    </row>
    <row r="895" spans="41:43">
      <c r="AO895" s="5">
        <v>16.5</v>
      </c>
      <c r="AP895">
        <v>0</v>
      </c>
      <c r="AQ895" s="6">
        <v>158</v>
      </c>
    </row>
    <row r="896" spans="41:43">
      <c r="AO896" s="5">
        <v>16.5</v>
      </c>
      <c r="AP896">
        <v>0</v>
      </c>
      <c r="AQ896" s="6">
        <v>27</v>
      </c>
    </row>
    <row r="897" spans="41:43">
      <c r="AO897" s="5">
        <v>16.5</v>
      </c>
      <c r="AP897">
        <v>0</v>
      </c>
      <c r="AQ897" s="6">
        <v>214</v>
      </c>
    </row>
    <row r="898" spans="41:43">
      <c r="AO898" s="5">
        <v>16.5</v>
      </c>
      <c r="AP898">
        <v>0</v>
      </c>
      <c r="AQ898" s="6">
        <v>0</v>
      </c>
    </row>
    <row r="899" spans="41:43">
      <c r="AO899" s="5">
        <v>16.5</v>
      </c>
      <c r="AP899">
        <v>0</v>
      </c>
      <c r="AQ899" s="6">
        <v>25</v>
      </c>
    </row>
    <row r="900" spans="41:43">
      <c r="AO900" s="5">
        <v>16.5</v>
      </c>
      <c r="AP900">
        <v>0</v>
      </c>
      <c r="AQ900" s="6">
        <v>76</v>
      </c>
    </row>
    <row r="901" spans="41:43">
      <c r="AO901" s="5">
        <v>16.5</v>
      </c>
      <c r="AP901">
        <v>0</v>
      </c>
      <c r="AQ901" s="6">
        <v>177</v>
      </c>
    </row>
    <row r="902" spans="41:43">
      <c r="AO902" s="5">
        <v>16.5</v>
      </c>
      <c r="AP902">
        <v>0</v>
      </c>
      <c r="AQ902" s="6">
        <v>304</v>
      </c>
    </row>
    <row r="903" spans="41:43">
      <c r="AO903" s="5">
        <v>16.5</v>
      </c>
      <c r="AP903">
        <v>0</v>
      </c>
      <c r="AQ903" s="6">
        <v>0</v>
      </c>
    </row>
    <row r="904" spans="41:43">
      <c r="AO904" s="5">
        <v>16.5</v>
      </c>
      <c r="AP904">
        <v>0</v>
      </c>
      <c r="AQ904" s="6">
        <v>34</v>
      </c>
    </row>
    <row r="905" spans="41:43">
      <c r="AO905" s="5">
        <v>16.5</v>
      </c>
      <c r="AP905">
        <v>0</v>
      </c>
      <c r="AQ905" s="6">
        <v>25</v>
      </c>
    </row>
    <row r="906" spans="41:43">
      <c r="AO906" s="5">
        <v>16.5</v>
      </c>
      <c r="AP906">
        <v>0</v>
      </c>
      <c r="AQ906" s="6">
        <v>0</v>
      </c>
    </row>
    <row r="907" spans="41:43">
      <c r="AO907" s="5">
        <v>16.5</v>
      </c>
      <c r="AP907">
        <v>0</v>
      </c>
      <c r="AQ907" s="6">
        <v>35</v>
      </c>
    </row>
    <row r="908" spans="41:43">
      <c r="AO908" s="5">
        <v>16.5</v>
      </c>
      <c r="AP908">
        <v>0</v>
      </c>
      <c r="AQ908" s="6">
        <v>165</v>
      </c>
    </row>
    <row r="909" spans="41:43">
      <c r="AO909" s="5">
        <v>16.5</v>
      </c>
      <c r="AP909">
        <v>0</v>
      </c>
      <c r="AQ909" s="6">
        <v>0</v>
      </c>
    </row>
    <row r="910" spans="41:43">
      <c r="AO910" s="5">
        <v>16.5</v>
      </c>
      <c r="AP910">
        <v>0</v>
      </c>
      <c r="AQ910" s="6">
        <v>0</v>
      </c>
    </row>
    <row r="911" spans="41:43">
      <c r="AO911" s="5">
        <v>16.5</v>
      </c>
      <c r="AP911">
        <v>0</v>
      </c>
      <c r="AQ911" s="6">
        <v>365</v>
      </c>
    </row>
    <row r="912" spans="41:43">
      <c r="AO912" s="5">
        <v>16.5</v>
      </c>
      <c r="AP912">
        <v>0</v>
      </c>
      <c r="AQ912" s="6">
        <v>398</v>
      </c>
    </row>
    <row r="913" spans="41:43">
      <c r="AO913" s="5">
        <v>16.5</v>
      </c>
      <c r="AP913">
        <v>0</v>
      </c>
      <c r="AQ913" s="6">
        <v>0</v>
      </c>
    </row>
    <row r="914" spans="41:43">
      <c r="AO914" s="5">
        <v>16.5</v>
      </c>
      <c r="AP914">
        <v>0</v>
      </c>
      <c r="AQ914" s="6">
        <v>0</v>
      </c>
    </row>
    <row r="915" spans="41:43">
      <c r="AO915" s="5">
        <v>16.5</v>
      </c>
      <c r="AP915">
        <v>0</v>
      </c>
      <c r="AQ915" s="6">
        <v>0</v>
      </c>
    </row>
    <row r="916" spans="41:43">
      <c r="AO916" s="5">
        <v>16.5</v>
      </c>
      <c r="AP916">
        <v>0</v>
      </c>
      <c r="AQ916" s="6">
        <v>24</v>
      </c>
    </row>
    <row r="917" spans="41:43">
      <c r="AO917" s="5">
        <v>16.5</v>
      </c>
      <c r="AP917">
        <v>0</v>
      </c>
      <c r="AQ917" s="6">
        <v>0</v>
      </c>
    </row>
    <row r="918" spans="41:43">
      <c r="AO918" s="5">
        <v>16.5</v>
      </c>
      <c r="AP918">
        <v>0</v>
      </c>
      <c r="AQ918" s="6">
        <v>71</v>
      </c>
    </row>
    <row r="919" spans="41:43">
      <c r="AO919" s="5">
        <v>16.5</v>
      </c>
      <c r="AP919">
        <v>0</v>
      </c>
      <c r="AQ919" s="6">
        <v>0</v>
      </c>
    </row>
    <row r="920" spans="41:43">
      <c r="AO920" s="5">
        <v>16.5</v>
      </c>
      <c r="AP920">
        <v>0</v>
      </c>
      <c r="AQ920" s="6">
        <v>25</v>
      </c>
    </row>
    <row r="921" spans="41:43">
      <c r="AO921" s="5">
        <v>16.5</v>
      </c>
      <c r="AP921">
        <v>0</v>
      </c>
      <c r="AQ921" s="6">
        <v>0</v>
      </c>
    </row>
    <row r="922" spans="41:43">
      <c r="AO922" s="5">
        <v>16.5</v>
      </c>
      <c r="AP922">
        <v>0</v>
      </c>
      <c r="AQ922" s="6">
        <v>0</v>
      </c>
    </row>
    <row r="923" spans="41:43">
      <c r="AO923" s="5">
        <v>16.5</v>
      </c>
      <c r="AP923">
        <v>0</v>
      </c>
      <c r="AQ923" s="6">
        <v>0</v>
      </c>
    </row>
    <row r="924" spans="41:43">
      <c r="AO924" s="5">
        <v>16.5</v>
      </c>
      <c r="AP924">
        <v>0</v>
      </c>
      <c r="AQ924" s="6">
        <v>59</v>
      </c>
    </row>
    <row r="925" spans="41:43">
      <c r="AO925" s="5">
        <v>16.5</v>
      </c>
      <c r="AP925">
        <v>0</v>
      </c>
      <c r="AQ925" s="6">
        <v>74</v>
      </c>
    </row>
    <row r="926" spans="41:43">
      <c r="AO926" s="5">
        <v>16.5</v>
      </c>
      <c r="AP926">
        <v>0</v>
      </c>
      <c r="AQ926" s="6">
        <v>50</v>
      </c>
    </row>
    <row r="927" spans="41:43">
      <c r="AO927" s="5">
        <v>16.5</v>
      </c>
      <c r="AP927">
        <v>0</v>
      </c>
      <c r="AQ927" s="6">
        <v>0</v>
      </c>
    </row>
    <row r="928" spans="41:43">
      <c r="AO928" s="5">
        <v>16.5</v>
      </c>
      <c r="AP928">
        <v>0</v>
      </c>
      <c r="AQ928" s="6">
        <v>0</v>
      </c>
    </row>
    <row r="929" spans="41:43">
      <c r="AO929" s="5">
        <v>16.5</v>
      </c>
      <c r="AP929">
        <v>0</v>
      </c>
      <c r="AQ929" s="6">
        <v>0</v>
      </c>
    </row>
    <row r="930" spans="41:43">
      <c r="AO930" s="5">
        <v>16.5</v>
      </c>
      <c r="AP930">
        <v>0</v>
      </c>
      <c r="AQ930" s="6">
        <v>167</v>
      </c>
    </row>
    <row r="931" spans="41:43">
      <c r="AO931" s="5">
        <v>16.5</v>
      </c>
      <c r="AP931">
        <v>0</v>
      </c>
      <c r="AQ931" s="6">
        <v>0</v>
      </c>
    </row>
    <row r="932" spans="41:43">
      <c r="AO932" s="5">
        <v>16.5</v>
      </c>
      <c r="AP932">
        <v>0</v>
      </c>
      <c r="AQ932" s="6">
        <v>0</v>
      </c>
    </row>
    <row r="933" spans="41:43">
      <c r="AO933" s="5">
        <v>16.5</v>
      </c>
      <c r="AP933">
        <v>0</v>
      </c>
      <c r="AQ933" s="6">
        <v>0</v>
      </c>
    </row>
    <row r="934" spans="41:43">
      <c r="AO934" s="5">
        <v>16.5</v>
      </c>
      <c r="AP934">
        <v>0</v>
      </c>
      <c r="AQ934" s="6">
        <v>0</v>
      </c>
    </row>
    <row r="935" spans="41:43">
      <c r="AO935" s="5">
        <v>16.5</v>
      </c>
      <c r="AP935">
        <v>0</v>
      </c>
      <c r="AQ935" s="6">
        <v>118</v>
      </c>
    </row>
    <row r="936" spans="41:43">
      <c r="AO936" s="5">
        <v>16.5</v>
      </c>
      <c r="AP936">
        <v>0</v>
      </c>
      <c r="AQ936" s="6">
        <v>0</v>
      </c>
    </row>
    <row r="937" spans="41:43">
      <c r="AO937" s="5">
        <v>16.5</v>
      </c>
      <c r="AP937">
        <v>0</v>
      </c>
      <c r="AQ937" s="6">
        <v>0</v>
      </c>
    </row>
    <row r="938" spans="41:43">
      <c r="AO938" s="5">
        <v>16.5</v>
      </c>
      <c r="AP938">
        <v>0</v>
      </c>
      <c r="AQ938" s="6">
        <v>0</v>
      </c>
    </row>
    <row r="939" spans="41:43">
      <c r="AO939" s="5">
        <v>16.5</v>
      </c>
      <c r="AP939">
        <v>0</v>
      </c>
      <c r="AQ939" s="6">
        <v>0</v>
      </c>
    </row>
    <row r="940" spans="41:43">
      <c r="AO940" s="5">
        <v>16.5</v>
      </c>
      <c r="AP940">
        <v>0</v>
      </c>
      <c r="AQ940" s="6">
        <v>0</v>
      </c>
    </row>
    <row r="941" spans="41:43">
      <c r="AO941" s="5">
        <v>16.5</v>
      </c>
      <c r="AP941">
        <v>0</v>
      </c>
      <c r="AQ941" s="6">
        <v>0</v>
      </c>
    </row>
    <row r="942" spans="41:43">
      <c r="AO942" s="5">
        <v>16.5</v>
      </c>
      <c r="AP942">
        <v>0</v>
      </c>
      <c r="AQ942" s="6">
        <v>0</v>
      </c>
    </row>
    <row r="943" spans="41:43">
      <c r="AO943" s="5">
        <v>16.5</v>
      </c>
      <c r="AP943">
        <v>0</v>
      </c>
      <c r="AQ943" s="6">
        <v>0</v>
      </c>
    </row>
    <row r="944" spans="41:43">
      <c r="AO944" s="5">
        <v>16.5</v>
      </c>
      <c r="AP944">
        <v>0</v>
      </c>
      <c r="AQ944" s="6">
        <v>0</v>
      </c>
    </row>
    <row r="945" spans="41:43">
      <c r="AO945" s="5">
        <v>16.5</v>
      </c>
      <c r="AP945">
        <v>0</v>
      </c>
      <c r="AQ945" s="6">
        <v>0</v>
      </c>
    </row>
    <row r="946" spans="41:43">
      <c r="AO946" s="5">
        <v>16.5</v>
      </c>
      <c r="AP946">
        <v>0</v>
      </c>
      <c r="AQ946" s="6">
        <v>0</v>
      </c>
    </row>
    <row r="947" spans="41:43">
      <c r="AO947" s="5">
        <v>16.5</v>
      </c>
      <c r="AP947">
        <v>0</v>
      </c>
      <c r="AQ947" s="6">
        <v>0</v>
      </c>
    </row>
    <row r="948" spans="41:43">
      <c r="AO948" s="5">
        <v>16.5</v>
      </c>
      <c r="AP948">
        <v>0</v>
      </c>
      <c r="AQ948" s="6">
        <v>0</v>
      </c>
    </row>
    <row r="949" spans="41:43">
      <c r="AO949" s="5">
        <v>16.5</v>
      </c>
      <c r="AP949">
        <v>0</v>
      </c>
      <c r="AQ949" s="6">
        <v>0</v>
      </c>
    </row>
    <row r="950" spans="41:43">
      <c r="AO950" s="5">
        <v>16.5</v>
      </c>
      <c r="AP950">
        <v>0</v>
      </c>
      <c r="AQ950" s="6">
        <v>0</v>
      </c>
    </row>
    <row r="951" spans="41:43">
      <c r="AO951" s="5">
        <v>16.5</v>
      </c>
      <c r="AP951">
        <v>0</v>
      </c>
      <c r="AQ951" s="6">
        <v>0</v>
      </c>
    </row>
    <row r="952" spans="41:43">
      <c r="AO952" s="5">
        <v>16.5</v>
      </c>
      <c r="AP952">
        <v>0</v>
      </c>
      <c r="AQ952" s="6">
        <v>0</v>
      </c>
    </row>
    <row r="953" spans="41:43">
      <c r="AO953" s="5">
        <v>16.5</v>
      </c>
      <c r="AP953">
        <v>0</v>
      </c>
      <c r="AQ953" s="6">
        <v>0</v>
      </c>
    </row>
    <row r="954" spans="41:43">
      <c r="AO954" s="5">
        <v>16.5</v>
      </c>
      <c r="AP954">
        <v>0</v>
      </c>
      <c r="AQ954" s="6">
        <v>0</v>
      </c>
    </row>
    <row r="955" spans="41:43">
      <c r="AO955" s="5">
        <v>16.5</v>
      </c>
      <c r="AP955">
        <v>0</v>
      </c>
      <c r="AQ955" s="6">
        <v>0</v>
      </c>
    </row>
    <row r="956" spans="41:43">
      <c r="AO956" s="5">
        <v>16.5</v>
      </c>
      <c r="AP956">
        <v>0</v>
      </c>
      <c r="AQ956" s="6">
        <v>0</v>
      </c>
    </row>
    <row r="957" spans="41:43">
      <c r="AO957" s="5">
        <v>16.5</v>
      </c>
      <c r="AP957">
        <v>0</v>
      </c>
      <c r="AQ957" s="6">
        <v>0</v>
      </c>
    </row>
    <row r="958" spans="41:43">
      <c r="AO958" s="5">
        <v>16.5</v>
      </c>
      <c r="AP958">
        <v>0</v>
      </c>
      <c r="AQ958" s="6">
        <v>0</v>
      </c>
    </row>
    <row r="959" spans="41:43">
      <c r="AO959" s="5">
        <v>16.5</v>
      </c>
      <c r="AP959">
        <v>0</v>
      </c>
      <c r="AQ959" s="6">
        <v>0</v>
      </c>
    </row>
    <row r="960" spans="41:43">
      <c r="AO960" s="5">
        <v>16.5</v>
      </c>
      <c r="AP960">
        <v>0</v>
      </c>
      <c r="AQ960" s="6">
        <v>0</v>
      </c>
    </row>
    <row r="961" spans="41:43">
      <c r="AO961" s="5">
        <v>16.5</v>
      </c>
      <c r="AP961">
        <v>0</v>
      </c>
      <c r="AQ961" s="6">
        <v>0</v>
      </c>
    </row>
    <row r="962" spans="41:43">
      <c r="AO962" s="5">
        <v>16.5</v>
      </c>
      <c r="AP962">
        <v>0</v>
      </c>
      <c r="AQ962" s="6">
        <v>0</v>
      </c>
    </row>
    <row r="963" spans="41:43">
      <c r="AO963" s="5">
        <v>16.5</v>
      </c>
      <c r="AP963">
        <v>0</v>
      </c>
      <c r="AQ963" s="6">
        <v>0</v>
      </c>
    </row>
    <row r="964" spans="41:43">
      <c r="AO964" s="5">
        <v>16.5</v>
      </c>
      <c r="AP964">
        <v>0</v>
      </c>
      <c r="AQ964" s="6">
        <v>0</v>
      </c>
    </row>
    <row r="965" spans="41:43">
      <c r="AO965" s="5">
        <v>16.5</v>
      </c>
      <c r="AP965">
        <v>0</v>
      </c>
      <c r="AQ965" s="6">
        <v>0</v>
      </c>
    </row>
    <row r="966" spans="41:43">
      <c r="AO966" s="5">
        <v>16.5</v>
      </c>
      <c r="AP966">
        <v>0</v>
      </c>
      <c r="AQ966" s="6">
        <v>0</v>
      </c>
    </row>
    <row r="967" spans="41:43">
      <c r="AO967" s="5">
        <v>16.5</v>
      </c>
      <c r="AP967">
        <v>0</v>
      </c>
      <c r="AQ967" s="6">
        <v>0</v>
      </c>
    </row>
    <row r="968" spans="41:43">
      <c r="AO968" s="5">
        <v>16.5</v>
      </c>
      <c r="AP968">
        <v>0</v>
      </c>
      <c r="AQ968" s="6">
        <v>0</v>
      </c>
    </row>
    <row r="969" spans="41:43">
      <c r="AO969" s="5">
        <v>16.5</v>
      </c>
      <c r="AP969">
        <v>0</v>
      </c>
      <c r="AQ969" s="6">
        <v>134</v>
      </c>
    </row>
    <row r="970" spans="41:43">
      <c r="AO970" s="5">
        <v>16.5</v>
      </c>
      <c r="AP970">
        <v>0</v>
      </c>
      <c r="AQ970" s="6">
        <v>0</v>
      </c>
    </row>
    <row r="971" spans="41:43">
      <c r="AO971" s="5">
        <v>16.5</v>
      </c>
      <c r="AP971">
        <v>0</v>
      </c>
      <c r="AQ971" s="6">
        <v>0</v>
      </c>
    </row>
    <row r="972" spans="41:43">
      <c r="AO972" s="5">
        <v>16.5</v>
      </c>
      <c r="AP972">
        <v>0</v>
      </c>
      <c r="AQ972" s="6">
        <v>0</v>
      </c>
    </row>
    <row r="973" spans="41:43">
      <c r="AO973" s="5">
        <v>16.5</v>
      </c>
      <c r="AP973">
        <v>0</v>
      </c>
      <c r="AQ973" s="6">
        <v>0</v>
      </c>
    </row>
    <row r="974" spans="41:43">
      <c r="AO974" s="5">
        <v>17</v>
      </c>
      <c r="AP974">
        <v>1800.5882977978706</v>
      </c>
      <c r="AQ974" s="6">
        <v>0</v>
      </c>
    </row>
    <row r="975" spans="41:43">
      <c r="AO975" s="5">
        <v>17</v>
      </c>
      <c r="AP975">
        <v>1918.875606829987</v>
      </c>
      <c r="AQ975" s="6">
        <v>0</v>
      </c>
    </row>
    <row r="976" spans="41:43">
      <c r="AO976" s="5">
        <v>17</v>
      </c>
      <c r="AP976">
        <v>2026.014527324337</v>
      </c>
      <c r="AQ976" s="6">
        <v>0</v>
      </c>
    </row>
    <row r="977" spans="41:43">
      <c r="AO977" s="5">
        <v>17</v>
      </c>
      <c r="AP977">
        <v>2124.379334325512</v>
      </c>
      <c r="AQ977" s="6">
        <v>0</v>
      </c>
    </row>
    <row r="978" spans="41:43">
      <c r="AO978" s="5">
        <v>17</v>
      </c>
      <c r="AP978">
        <v>2215.6213022946295</v>
      </c>
      <c r="AQ978" s="6">
        <v>0</v>
      </c>
    </row>
    <row r="979" spans="41:43">
      <c r="AO979" s="5">
        <v>17</v>
      </c>
      <c r="AP979">
        <v>2301.3956394756437</v>
      </c>
      <c r="AQ979" s="6">
        <v>0</v>
      </c>
    </row>
    <row r="980" spans="41:43">
      <c r="AO980" s="5">
        <v>17</v>
      </c>
      <c r="AP980">
        <v>2381.6728986836401</v>
      </c>
      <c r="AQ980" s="6">
        <v>117</v>
      </c>
    </row>
    <row r="981" spans="41:43">
      <c r="AO981" s="5">
        <v>17</v>
      </c>
      <c r="AP981">
        <v>2457.6365634008021</v>
      </c>
      <c r="AQ981" s="6">
        <v>0</v>
      </c>
    </row>
    <row r="982" spans="41:43">
      <c r="AO982" s="5">
        <v>17</v>
      </c>
      <c r="AP982">
        <v>2530.2280730851217</v>
      </c>
      <c r="AQ982" s="6">
        <v>0</v>
      </c>
    </row>
    <row r="983" spans="41:43">
      <c r="AO983" s="5">
        <v>17</v>
      </c>
      <c r="AP983">
        <v>2599.1034992834443</v>
      </c>
      <c r="AQ983" s="6">
        <v>0</v>
      </c>
    </row>
    <row r="984" spans="41:43">
      <c r="AO984" s="5">
        <v>17</v>
      </c>
      <c r="AP984">
        <v>2665.0363914450809</v>
      </c>
      <c r="AQ984" s="6">
        <v>0</v>
      </c>
    </row>
    <row r="985" spans="41:43">
      <c r="AO985" s="5">
        <v>17</v>
      </c>
      <c r="AP985">
        <v>2728.332209538436</v>
      </c>
      <c r="AQ985" s="6">
        <v>0</v>
      </c>
    </row>
    <row r="986" spans="41:43">
      <c r="AO986" s="5">
        <v>17</v>
      </c>
      <c r="AP986">
        <v>2789.2482686746575</v>
      </c>
      <c r="AQ986" s="6">
        <v>0</v>
      </c>
    </row>
    <row r="987" spans="41:43">
      <c r="AO987" s="5">
        <v>17</v>
      </c>
      <c r="AP987">
        <v>2848.3208494323389</v>
      </c>
      <c r="AQ987" s="6">
        <v>0</v>
      </c>
    </row>
    <row r="988" spans="41:43">
      <c r="AO988" s="5">
        <v>17</v>
      </c>
      <c r="AP988">
        <v>2905.0933741197514</v>
      </c>
      <c r="AQ988" s="6">
        <v>0</v>
      </c>
    </row>
    <row r="989" spans="41:43">
      <c r="AO989" s="5">
        <v>17</v>
      </c>
      <c r="AP989">
        <v>2960.0573647064134</v>
      </c>
      <c r="AQ989" s="6">
        <v>0</v>
      </c>
    </row>
    <row r="990" spans="41:43">
      <c r="AO990" s="5">
        <v>17</v>
      </c>
      <c r="AP990">
        <v>3013.6435686307454</v>
      </c>
      <c r="AQ990" s="6">
        <v>86</v>
      </c>
    </row>
    <row r="991" spans="41:43">
      <c r="AO991" s="5">
        <v>17</v>
      </c>
      <c r="AP991">
        <v>3065.3919033850807</v>
      </c>
      <c r="AQ991" s="6">
        <v>0</v>
      </c>
    </row>
    <row r="992" spans="41:43">
      <c r="AO992" s="5">
        <v>17</v>
      </c>
      <c r="AP992">
        <v>3115.7101171896852</v>
      </c>
      <c r="AQ992" s="6">
        <v>0</v>
      </c>
    </row>
    <row r="993" spans="41:43">
      <c r="AO993" s="5">
        <v>17</v>
      </c>
      <c r="AP993">
        <v>3164.6964304214957</v>
      </c>
      <c r="AQ993" s="6">
        <v>0</v>
      </c>
    </row>
    <row r="994" spans="41:43">
      <c r="AO994" s="5">
        <v>17</v>
      </c>
      <c r="AP994">
        <v>3212.6976436628861</v>
      </c>
      <c r="AQ994" s="6">
        <v>0</v>
      </c>
    </row>
    <row r="995" spans="41:43">
      <c r="AO995" s="5">
        <v>17</v>
      </c>
      <c r="AP995">
        <v>3259.2682847656274</v>
      </c>
      <c r="AQ995" s="6">
        <v>0</v>
      </c>
    </row>
    <row r="996" spans="41:43">
      <c r="AO996" s="5">
        <v>17</v>
      </c>
      <c r="AP996">
        <v>3304.7449934495294</v>
      </c>
      <c r="AQ996" s="6">
        <v>0</v>
      </c>
    </row>
    <row r="997" spans="41:43">
      <c r="AO997" s="5">
        <v>17</v>
      </c>
      <c r="AP997">
        <v>3349.1920319218511</v>
      </c>
      <c r="AQ997" s="6">
        <v>0</v>
      </c>
    </row>
    <row r="998" spans="41:43">
      <c r="AO998" s="5">
        <v>17</v>
      </c>
      <c r="AP998">
        <v>3392.9040742424918</v>
      </c>
      <c r="AQ998" s="6">
        <v>0</v>
      </c>
    </row>
    <row r="999" spans="41:43">
      <c r="AO999" s="5">
        <v>17</v>
      </c>
      <c r="AP999">
        <v>3435.4568383705296</v>
      </c>
      <c r="AQ999" s="6">
        <v>0</v>
      </c>
    </row>
    <row r="1000" spans="41:43">
      <c r="AO1000" s="5">
        <v>17</v>
      </c>
      <c r="AP1000">
        <v>3477.140441301879</v>
      </c>
      <c r="AQ1000" s="6">
        <v>0</v>
      </c>
    </row>
    <row r="1001" spans="41:43">
      <c r="AO1001" s="5">
        <v>17</v>
      </c>
      <c r="AP1001">
        <v>3517.9994891211795</v>
      </c>
      <c r="AQ1001" s="6">
        <v>0</v>
      </c>
    </row>
    <row r="1002" spans="41:43">
      <c r="AO1002" s="5">
        <v>17</v>
      </c>
      <c r="AP1002">
        <v>3558.0750045547052</v>
      </c>
      <c r="AQ1002" s="6">
        <v>0</v>
      </c>
    </row>
    <row r="1003" spans="41:43">
      <c r="AO1003" s="5">
        <v>17</v>
      </c>
      <c r="AP1003">
        <v>3597.6189163824411</v>
      </c>
      <c r="AQ1003" s="6">
        <v>0</v>
      </c>
    </row>
    <row r="1004" spans="41:43">
      <c r="AO1004" s="5">
        <v>17</v>
      </c>
      <c r="AP1004">
        <v>3636.2341652457758</v>
      </c>
      <c r="AQ1004" s="6">
        <v>0</v>
      </c>
    </row>
    <row r="1005" spans="41:43">
      <c r="AO1005" s="5">
        <v>17</v>
      </c>
      <c r="AP1005">
        <v>3674.1712288009317</v>
      </c>
      <c r="AQ1005" s="6">
        <v>0</v>
      </c>
    </row>
    <row r="1006" spans="41:43">
      <c r="AO1006" s="5">
        <v>17</v>
      </c>
      <c r="AP1006">
        <v>3711.4601657574135</v>
      </c>
      <c r="AQ1006" s="6">
        <v>0</v>
      </c>
    </row>
    <row r="1007" spans="41:43">
      <c r="AO1007" s="5">
        <v>17</v>
      </c>
      <c r="AP1007">
        <v>3748.3287533635016</v>
      </c>
      <c r="AQ1007" s="6">
        <v>0</v>
      </c>
    </row>
    <row r="1008" spans="41:43">
      <c r="AO1008" s="5">
        <v>17</v>
      </c>
      <c r="AP1008">
        <v>3784.4002375650243</v>
      </c>
      <c r="AQ1008" s="6">
        <v>100</v>
      </c>
    </row>
    <row r="1009" spans="41:43">
      <c r="AO1009" s="5">
        <v>17</v>
      </c>
      <c r="AP1009">
        <v>3819.9020980197597</v>
      </c>
      <c r="AQ1009" s="6">
        <v>0</v>
      </c>
    </row>
    <row r="1010" spans="41:43">
      <c r="AO1010" s="5">
        <v>17</v>
      </c>
      <c r="AP1010">
        <v>3855.0476876939247</v>
      </c>
      <c r="AQ1010" s="6">
        <v>0</v>
      </c>
    </row>
    <row r="1011" spans="41:43">
      <c r="AO1011" s="5">
        <v>17</v>
      </c>
      <c r="AP1011">
        <v>3889.4743254352052</v>
      </c>
      <c r="AQ1011" s="6">
        <v>0</v>
      </c>
    </row>
    <row r="1012" spans="41:43">
      <c r="AO1012" s="5">
        <v>17</v>
      </c>
      <c r="AP1012">
        <v>3923.3955565218948</v>
      </c>
      <c r="AQ1012" s="6">
        <v>20</v>
      </c>
    </row>
    <row r="1013" spans="41:43">
      <c r="AO1013" s="5">
        <v>17</v>
      </c>
      <c r="AP1013">
        <v>3956.8301894495849</v>
      </c>
      <c r="AQ1013" s="6">
        <v>0</v>
      </c>
    </row>
    <row r="1014" spans="41:43">
      <c r="AO1014" s="5">
        <v>17</v>
      </c>
      <c r="AP1014">
        <v>3989.9757942784922</v>
      </c>
      <c r="AQ1014" s="6">
        <v>0</v>
      </c>
    </row>
    <row r="1015" spans="41:43">
      <c r="AO1015" s="5">
        <v>17</v>
      </c>
      <c r="AP1015">
        <v>4022.4868841969233</v>
      </c>
      <c r="AQ1015" s="6">
        <v>0</v>
      </c>
    </row>
    <row r="1016" spans="41:43">
      <c r="AO1016" s="5">
        <v>17</v>
      </c>
      <c r="AP1016">
        <v>4054.5615981976966</v>
      </c>
      <c r="AQ1016" s="6">
        <v>0</v>
      </c>
    </row>
    <row r="1017" spans="41:43">
      <c r="AO1017" s="5">
        <v>17</v>
      </c>
      <c r="AP1017">
        <v>4086.2148129141833</v>
      </c>
      <c r="AQ1017" s="6">
        <v>18</v>
      </c>
    </row>
    <row r="1018" spans="41:43">
      <c r="AO1018" s="5">
        <v>17</v>
      </c>
      <c r="AP1018">
        <v>4117.6311825811208</v>
      </c>
      <c r="AQ1018" s="6">
        <v>0</v>
      </c>
    </row>
    <row r="1019" spans="41:43">
      <c r="AO1019" s="5">
        <v>17</v>
      </c>
      <c r="AP1019">
        <v>4148.4807490753119</v>
      </c>
      <c r="AQ1019" s="6">
        <v>0</v>
      </c>
    </row>
    <row r="1020" spans="41:43">
      <c r="AO1020" s="5">
        <v>17</v>
      </c>
      <c r="AP1020">
        <v>4178.9489301485364</v>
      </c>
      <c r="AQ1020" s="6">
        <v>0</v>
      </c>
    </row>
    <row r="1021" spans="41:43">
      <c r="AO1021" s="5">
        <v>17</v>
      </c>
      <c r="AP1021">
        <v>4209.0477210512017</v>
      </c>
      <c r="AQ1021" s="6">
        <v>0</v>
      </c>
    </row>
    <row r="1022" spans="41:43">
      <c r="AO1022" s="5">
        <v>17</v>
      </c>
      <c r="AP1022">
        <v>4238.9509617929707</v>
      </c>
      <c r="AQ1022" s="6">
        <v>0</v>
      </c>
    </row>
    <row r="1023" spans="41:43">
      <c r="AO1023" s="5">
        <v>17</v>
      </c>
      <c r="AP1023">
        <v>4268.3427296444415</v>
      </c>
      <c r="AQ1023" s="6">
        <v>47</v>
      </c>
    </row>
    <row r="1024" spans="41:43">
      <c r="AO1024" s="5">
        <v>17</v>
      </c>
      <c r="AP1024">
        <v>4297.3977208429615</v>
      </c>
      <c r="AQ1024" s="6">
        <v>0</v>
      </c>
    </row>
    <row r="1025" spans="41:43">
      <c r="AO1025" s="5">
        <v>17</v>
      </c>
      <c r="AP1025">
        <v>4326.1257664507475</v>
      </c>
      <c r="AQ1025" s="6">
        <v>195</v>
      </c>
    </row>
    <row r="1026" spans="41:43">
      <c r="AO1026" s="5">
        <v>17</v>
      </c>
      <c r="AP1026">
        <v>4354.6914833313531</v>
      </c>
      <c r="AQ1026" s="6">
        <v>69</v>
      </c>
    </row>
    <row r="1027" spans="41:43">
      <c r="AO1027" s="5">
        <v>17</v>
      </c>
      <c r="AP1027">
        <v>4382.7916670290842</v>
      </c>
      <c r="AQ1027" s="6">
        <v>40</v>
      </c>
    </row>
    <row r="1028" spans="41:43">
      <c r="AO1028" s="5">
        <v>17</v>
      </c>
      <c r="AP1028">
        <v>4410.5918252167312</v>
      </c>
      <c r="AQ1028" s="6">
        <v>93</v>
      </c>
    </row>
    <row r="1029" spans="41:43">
      <c r="AO1029" s="5">
        <v>17</v>
      </c>
      <c r="AP1029">
        <v>4438.1001289616997</v>
      </c>
      <c r="AQ1029" s="6">
        <v>16</v>
      </c>
    </row>
    <row r="1030" spans="41:43">
      <c r="AO1030" s="5">
        <v>17</v>
      </c>
      <c r="AP1030">
        <v>4465.4732091941778</v>
      </c>
      <c r="AQ1030" s="6">
        <v>70</v>
      </c>
    </row>
    <row r="1031" spans="41:43">
      <c r="AO1031" s="5">
        <v>17</v>
      </c>
      <c r="AP1031">
        <v>4492.4194250578703</v>
      </c>
      <c r="AQ1031" s="6">
        <v>98</v>
      </c>
    </row>
    <row r="1032" spans="41:43">
      <c r="AO1032" s="5">
        <v>17</v>
      </c>
      <c r="AP1032">
        <v>4519.0962994616875</v>
      </c>
      <c r="AQ1032" s="6">
        <v>310</v>
      </c>
    </row>
    <row r="1033" spans="41:43">
      <c r="AO1033" s="5">
        <v>17</v>
      </c>
      <c r="AP1033">
        <v>4545.5107069302558</v>
      </c>
      <c r="AQ1033" s="6">
        <v>546</v>
      </c>
    </row>
    <row r="1034" spans="41:43">
      <c r="AO1034" s="5">
        <v>17</v>
      </c>
      <c r="AP1034">
        <v>4571.6692430705334</v>
      </c>
      <c r="AQ1034" s="6">
        <v>398</v>
      </c>
    </row>
    <row r="1035" spans="41:43">
      <c r="AO1035" s="5">
        <v>17</v>
      </c>
      <c r="AP1035">
        <v>4597.719919113315</v>
      </c>
      <c r="AQ1035" s="6">
        <v>1836</v>
      </c>
    </row>
    <row r="1036" spans="41:43">
      <c r="AO1036" s="5">
        <v>17</v>
      </c>
      <c r="AP1036">
        <v>4623.3841383020444</v>
      </c>
      <c r="AQ1036" s="6">
        <v>943</v>
      </c>
    </row>
    <row r="1037" spans="41:43">
      <c r="AO1037" s="5">
        <v>17</v>
      </c>
      <c r="AP1037">
        <v>4648.8107795957576</v>
      </c>
      <c r="AQ1037" s="6">
        <v>3386</v>
      </c>
    </row>
    <row r="1038" spans="41:43">
      <c r="AO1038" s="5">
        <v>17</v>
      </c>
      <c r="AP1038">
        <v>4674.0054653689949</v>
      </c>
      <c r="AQ1038" s="6">
        <v>10903</v>
      </c>
    </row>
    <row r="1039" spans="41:43">
      <c r="AO1039" s="5">
        <v>17</v>
      </c>
      <c r="AP1039">
        <v>4699.1101777520998</v>
      </c>
      <c r="AQ1039" s="6">
        <v>42907</v>
      </c>
    </row>
    <row r="1040" spans="41:43">
      <c r="AO1040" s="5">
        <v>17</v>
      </c>
      <c r="AP1040">
        <v>4723.8557813875941</v>
      </c>
      <c r="AQ1040" s="6">
        <v>107623</v>
      </c>
    </row>
    <row r="1041" spans="41:43">
      <c r="AO1041" s="5">
        <v>17</v>
      </c>
      <c r="AP1041">
        <v>4748.3850959390793</v>
      </c>
      <c r="AQ1041" s="6">
        <v>192004</v>
      </c>
    </row>
    <row r="1042" spans="41:43">
      <c r="AO1042" s="5">
        <v>17</v>
      </c>
      <c r="AP1042">
        <v>4772.7029582098367</v>
      </c>
      <c r="AQ1042" s="6">
        <v>317248</v>
      </c>
    </row>
    <row r="1043" spans="41:43">
      <c r="AO1043" s="5">
        <v>17</v>
      </c>
      <c r="AP1043">
        <v>4796.9459483309438</v>
      </c>
      <c r="AQ1043" s="6">
        <v>436274</v>
      </c>
    </row>
    <row r="1044" spans="41:43">
      <c r="AO1044" s="5">
        <v>17</v>
      </c>
      <c r="AP1044">
        <v>4820.8536364085103</v>
      </c>
      <c r="AQ1044" s="6">
        <v>549821</v>
      </c>
    </row>
    <row r="1045" spans="41:43">
      <c r="AO1045" s="5">
        <v>17</v>
      </c>
      <c r="AP1045">
        <v>4844.5634053811091</v>
      </c>
      <c r="AQ1045" s="6">
        <v>605734</v>
      </c>
    </row>
    <row r="1046" spans="41:43">
      <c r="AO1046" s="5">
        <v>17</v>
      </c>
      <c r="AP1046">
        <v>4868.0794503240941</v>
      </c>
      <c r="AQ1046" s="6">
        <v>591079</v>
      </c>
    </row>
    <row r="1047" spans="41:43">
      <c r="AO1047" s="5">
        <v>17</v>
      </c>
      <c r="AP1047">
        <v>4891.5334748472605</v>
      </c>
      <c r="AQ1047" s="6">
        <v>545206</v>
      </c>
    </row>
    <row r="1048" spans="41:43">
      <c r="AO1048" s="5">
        <v>17</v>
      </c>
      <c r="AP1048">
        <v>4914.6730865807631</v>
      </c>
      <c r="AQ1048" s="6">
        <v>456954</v>
      </c>
    </row>
    <row r="1049" spans="41:43">
      <c r="AO1049" s="5">
        <v>17</v>
      </c>
      <c r="AP1049">
        <v>4937.6307554097084</v>
      </c>
      <c r="AQ1049" s="6">
        <v>338371</v>
      </c>
    </row>
    <row r="1050" spans="41:43">
      <c r="AO1050" s="5">
        <v>17</v>
      </c>
      <c r="AP1050">
        <v>4960.4101465483782</v>
      </c>
      <c r="AQ1050" s="6">
        <v>230810</v>
      </c>
    </row>
    <row r="1051" spans="41:43">
      <c r="AO1051" s="5">
        <v>17</v>
      </c>
      <c r="AP1051">
        <v>4983.1385326201571</v>
      </c>
      <c r="AQ1051" s="6">
        <v>150402</v>
      </c>
    </row>
    <row r="1052" spans="41:43">
      <c r="AO1052" s="5">
        <v>17</v>
      </c>
      <c r="AP1052">
        <v>5005.5709662765748</v>
      </c>
      <c r="AQ1052" s="6">
        <v>91442</v>
      </c>
    </row>
    <row r="1053" spans="41:43">
      <c r="AO1053" s="5">
        <v>17</v>
      </c>
      <c r="AP1053">
        <v>5027.8354497196651</v>
      </c>
      <c r="AQ1053" s="6">
        <v>53853</v>
      </c>
    </row>
    <row r="1054" spans="41:43">
      <c r="AO1054" s="5">
        <v>17</v>
      </c>
      <c r="AP1054">
        <v>5050.0561844559797</v>
      </c>
      <c r="AQ1054" s="6">
        <v>35501</v>
      </c>
    </row>
    <row r="1055" spans="41:43">
      <c r="AO1055" s="5">
        <v>17</v>
      </c>
      <c r="AP1055">
        <v>5071.9934597492447</v>
      </c>
      <c r="AQ1055" s="6">
        <v>19647</v>
      </c>
    </row>
    <row r="1056" spans="41:43">
      <c r="AO1056" s="5">
        <v>17</v>
      </c>
      <c r="AP1056">
        <v>5093.7721796452888</v>
      </c>
      <c r="AQ1056" s="6">
        <v>13064</v>
      </c>
    </row>
    <row r="1057" spans="41:43">
      <c r="AO1057" s="5">
        <v>17</v>
      </c>
      <c r="AP1057">
        <v>5115.3952831327133</v>
      </c>
      <c r="AQ1057" s="6">
        <v>11676</v>
      </c>
    </row>
    <row r="1058" spans="41:43">
      <c r="AO1058" s="5">
        <v>17</v>
      </c>
      <c r="AP1058">
        <v>5136.9831742931619</v>
      </c>
      <c r="AQ1058" s="6">
        <v>8803</v>
      </c>
    </row>
    <row r="1059" spans="41:43">
      <c r="AO1059" s="5">
        <v>17</v>
      </c>
      <c r="AP1059">
        <v>5158.3027009290809</v>
      </c>
      <c r="AQ1059" s="6">
        <v>6157</v>
      </c>
    </row>
    <row r="1060" spans="41:43">
      <c r="AO1060" s="5">
        <v>17</v>
      </c>
      <c r="AP1060">
        <v>5179.4749347640964</v>
      </c>
      <c r="AQ1060" s="6">
        <v>5806</v>
      </c>
    </row>
    <row r="1061" spans="41:43">
      <c r="AO1061" s="5">
        <v>17</v>
      </c>
      <c r="AP1061">
        <v>5200.5024868876189</v>
      </c>
      <c r="AQ1061" s="6">
        <v>2814</v>
      </c>
    </row>
    <row r="1062" spans="41:43">
      <c r="AO1062" s="5">
        <v>17</v>
      </c>
      <c r="AP1062">
        <v>5221.5022613818937</v>
      </c>
      <c r="AQ1062" s="6">
        <v>2495</v>
      </c>
    </row>
    <row r="1063" spans="41:43">
      <c r="AO1063" s="5">
        <v>17</v>
      </c>
      <c r="AP1063">
        <v>5242.2472297223358</v>
      </c>
      <c r="AQ1063" s="6">
        <v>2458</v>
      </c>
    </row>
    <row r="1064" spans="41:43">
      <c r="AO1064" s="5">
        <v>17</v>
      </c>
      <c r="AP1064">
        <v>5262.8549303442151</v>
      </c>
      <c r="AQ1064" s="6">
        <v>1594</v>
      </c>
    </row>
    <row r="1065" spans="41:43">
      <c r="AO1065" s="5">
        <v>17</v>
      </c>
      <c r="AP1065">
        <v>5283.3276948782332</v>
      </c>
      <c r="AQ1065" s="6">
        <v>1680</v>
      </c>
    </row>
    <row r="1066" spans="41:43">
      <c r="AO1066" s="5">
        <v>17</v>
      </c>
      <c r="AP1066">
        <v>5303.7791880748209</v>
      </c>
      <c r="AQ1066" s="6">
        <v>1241</v>
      </c>
    </row>
    <row r="1067" spans="41:43">
      <c r="AO1067" s="5">
        <v>17</v>
      </c>
      <c r="AP1067">
        <v>5323.9881137132925</v>
      </c>
      <c r="AQ1067" s="6">
        <v>1276</v>
      </c>
    </row>
    <row r="1068" spans="41:43">
      <c r="AO1068" s="5">
        <v>17</v>
      </c>
      <c r="AP1068">
        <v>5344.0687393839935</v>
      </c>
      <c r="AQ1068" s="6">
        <v>567</v>
      </c>
    </row>
    <row r="1069" spans="41:43">
      <c r="AO1069" s="5">
        <v>17</v>
      </c>
      <c r="AP1069">
        <v>5364.0231569293037</v>
      </c>
      <c r="AQ1069" s="6">
        <v>797</v>
      </c>
    </row>
    <row r="1070" spans="41:43">
      <c r="AO1070" s="5">
        <v>17</v>
      </c>
      <c r="AP1070">
        <v>5383.9620217581405</v>
      </c>
      <c r="AQ1070" s="6">
        <v>849</v>
      </c>
    </row>
    <row r="1071" spans="41:43">
      <c r="AO1071" s="5">
        <v>17</v>
      </c>
      <c r="AP1071">
        <v>5403.6694164826295</v>
      </c>
      <c r="AQ1071" s="6">
        <v>1249</v>
      </c>
    </row>
    <row r="1072" spans="41:43">
      <c r="AO1072" s="5">
        <v>17</v>
      </c>
      <c r="AP1072">
        <v>5423.2565696673992</v>
      </c>
      <c r="AQ1072" s="6">
        <v>598</v>
      </c>
    </row>
    <row r="1073" spans="41:43">
      <c r="AO1073" s="5">
        <v>17</v>
      </c>
      <c r="AP1073">
        <v>5442.7253661247441</v>
      </c>
      <c r="AQ1073" s="6">
        <v>1056</v>
      </c>
    </row>
    <row r="1074" spans="41:43">
      <c r="AO1074" s="5">
        <v>17</v>
      </c>
      <c r="AP1074">
        <v>5462.1836560781785</v>
      </c>
      <c r="AQ1074" s="6">
        <v>406</v>
      </c>
    </row>
    <row r="1075" spans="41:43">
      <c r="AO1075" s="5">
        <v>17</v>
      </c>
      <c r="AP1075">
        <v>5481.420580652305</v>
      </c>
      <c r="AQ1075" s="6">
        <v>500</v>
      </c>
    </row>
    <row r="1076" spans="41:43">
      <c r="AO1076" s="5">
        <v>17</v>
      </c>
      <c r="AP1076">
        <v>5500.5445353537516</v>
      </c>
      <c r="AQ1076" s="6">
        <v>919</v>
      </c>
    </row>
    <row r="1077" spans="41:43">
      <c r="AO1077" s="5">
        <v>17</v>
      </c>
      <c r="AP1077">
        <v>5519.5572252220727</v>
      </c>
      <c r="AQ1077" s="6">
        <v>928</v>
      </c>
    </row>
    <row r="1078" spans="41:43">
      <c r="AO1078" s="5">
        <v>17</v>
      </c>
      <c r="AP1078">
        <v>5538.5638775174029</v>
      </c>
      <c r="AQ1078" s="6">
        <v>1381</v>
      </c>
    </row>
    <row r="1079" spans="41:43">
      <c r="AO1079" s="5">
        <v>17</v>
      </c>
      <c r="AP1079">
        <v>5557.3584006675674</v>
      </c>
      <c r="AQ1079" s="6">
        <v>350</v>
      </c>
    </row>
    <row r="1080" spans="41:43">
      <c r="AO1080" s="5">
        <v>17</v>
      </c>
      <c r="AP1080">
        <v>5576.0465410954448</v>
      </c>
      <c r="AQ1080" s="6">
        <v>659</v>
      </c>
    </row>
    <row r="1081" spans="41:43">
      <c r="AO1081" s="5">
        <v>17</v>
      </c>
      <c r="AP1081">
        <v>5594.6298469081721</v>
      </c>
      <c r="AQ1081" s="6">
        <v>578</v>
      </c>
    </row>
    <row r="1082" spans="41:43">
      <c r="AO1082" s="5">
        <v>17</v>
      </c>
      <c r="AP1082">
        <v>5613.2110858627366</v>
      </c>
      <c r="AQ1082" s="6">
        <v>604</v>
      </c>
    </row>
    <row r="1083" spans="41:43">
      <c r="AO1083" s="5">
        <v>17</v>
      </c>
      <c r="AP1083">
        <v>5631.5886681414859</v>
      </c>
      <c r="AQ1083" s="6">
        <v>269</v>
      </c>
    </row>
    <row r="1084" spans="41:43">
      <c r="AO1084" s="5">
        <v>17</v>
      </c>
      <c r="AP1084">
        <v>5649.8658562127493</v>
      </c>
      <c r="AQ1084" s="6">
        <v>339</v>
      </c>
    </row>
    <row r="1085" spans="41:43">
      <c r="AO1085" s="5">
        <v>17</v>
      </c>
      <c r="AP1085">
        <v>5668.0440605154363</v>
      </c>
      <c r="AQ1085" s="6">
        <v>337</v>
      </c>
    </row>
    <row r="1086" spans="41:43">
      <c r="AO1086" s="5">
        <v>17</v>
      </c>
      <c r="AP1086">
        <v>5686.2237366060172</v>
      </c>
      <c r="AQ1086" s="6">
        <v>306</v>
      </c>
    </row>
    <row r="1087" spans="41:43">
      <c r="AO1087" s="5">
        <v>17</v>
      </c>
      <c r="AP1087">
        <v>5704.2075535743043</v>
      </c>
      <c r="AQ1087" s="6">
        <v>156</v>
      </c>
    </row>
    <row r="1088" spans="41:43">
      <c r="AO1088" s="5">
        <v>17</v>
      </c>
      <c r="AP1088">
        <v>5722.0964388102175</v>
      </c>
      <c r="AQ1088" s="6">
        <v>278</v>
      </c>
    </row>
    <row r="1089" spans="41:43">
      <c r="AO1089" s="5">
        <v>17</v>
      </c>
      <c r="AP1089">
        <v>5739.8916814310514</v>
      </c>
      <c r="AQ1089" s="6">
        <v>704</v>
      </c>
    </row>
    <row r="1090" spans="41:43">
      <c r="AO1090" s="5">
        <v>17</v>
      </c>
      <c r="AP1090">
        <v>5757.691558093491</v>
      </c>
      <c r="AQ1090" s="6">
        <v>268</v>
      </c>
    </row>
    <row r="1091" spans="41:43">
      <c r="AO1091" s="5">
        <v>17</v>
      </c>
      <c r="AP1091">
        <v>5775.3027741024307</v>
      </c>
      <c r="AQ1091" s="6">
        <v>388</v>
      </c>
    </row>
    <row r="1092" spans="41:43">
      <c r="AO1092" s="5">
        <v>17</v>
      </c>
      <c r="AP1092">
        <v>5792.8240565434489</v>
      </c>
      <c r="AQ1092" s="6">
        <v>390</v>
      </c>
    </row>
    <row r="1093" spans="41:43">
      <c r="AO1093" s="5">
        <v>17</v>
      </c>
      <c r="AP1093">
        <v>5810.2565871615179</v>
      </c>
      <c r="AQ1093" s="6">
        <v>172</v>
      </c>
    </row>
    <row r="1094" spans="41:43">
      <c r="AO1094" s="5">
        <v>17</v>
      </c>
      <c r="AP1094">
        <v>5827.6015228315428</v>
      </c>
      <c r="AQ1094" s="6">
        <v>207</v>
      </c>
    </row>
    <row r="1095" spans="41:43">
      <c r="AO1095" s="5">
        <v>17</v>
      </c>
      <c r="AP1095">
        <v>5844.9545862726454</v>
      </c>
      <c r="AQ1095" s="6">
        <v>116</v>
      </c>
    </row>
    <row r="1096" spans="41:43">
      <c r="AO1096" s="5">
        <v>17</v>
      </c>
      <c r="AP1096">
        <v>5862.1272407986435</v>
      </c>
      <c r="AQ1096" s="6">
        <v>316</v>
      </c>
    </row>
    <row r="1097" spans="41:43">
      <c r="AO1097" s="5">
        <v>17</v>
      </c>
      <c r="AP1097">
        <v>5879.2156347278096</v>
      </c>
      <c r="AQ1097" s="6">
        <v>496</v>
      </c>
    </row>
    <row r="1098" spans="41:43">
      <c r="AO1098" s="5">
        <v>17</v>
      </c>
      <c r="AP1098">
        <v>5896.2208322476645</v>
      </c>
      <c r="AQ1098" s="6">
        <v>324</v>
      </c>
    </row>
    <row r="1099" spans="41:43">
      <c r="AO1099" s="5">
        <v>17</v>
      </c>
      <c r="AP1099">
        <v>5913.2366347289735</v>
      </c>
      <c r="AQ1099" s="6">
        <v>360</v>
      </c>
    </row>
    <row r="1100" spans="41:43">
      <c r="AO1100" s="5">
        <v>17</v>
      </c>
      <c r="AP1100">
        <v>5930.0781034630872</v>
      </c>
      <c r="AQ1100" s="6">
        <v>421</v>
      </c>
    </row>
    <row r="1101" spans="41:43">
      <c r="AO1101" s="5">
        <v>17</v>
      </c>
      <c r="AP1101">
        <v>5946.8394469679433</v>
      </c>
      <c r="AQ1101" s="6">
        <v>402</v>
      </c>
    </row>
    <row r="1102" spans="41:43">
      <c r="AO1102" s="5">
        <v>17</v>
      </c>
      <c r="AP1102">
        <v>5963.5216466917145</v>
      </c>
      <c r="AQ1102" s="6">
        <v>0</v>
      </c>
    </row>
    <row r="1103" spans="41:43">
      <c r="AO1103" s="5">
        <v>17</v>
      </c>
      <c r="AP1103">
        <v>5980.2166814730317</v>
      </c>
      <c r="AQ1103" s="6">
        <v>292</v>
      </c>
    </row>
    <row r="1104" spans="41:43">
      <c r="AO1104" s="5">
        <v>17</v>
      </c>
      <c r="AP1104">
        <v>5996.7430396269656</v>
      </c>
      <c r="AQ1104" s="6">
        <v>105</v>
      </c>
    </row>
    <row r="1105" spans="41:43">
      <c r="AO1105" s="5">
        <v>17</v>
      </c>
      <c r="AP1105">
        <v>6013.1930898478031</v>
      </c>
      <c r="AQ1105" s="6">
        <v>29</v>
      </c>
    </row>
    <row r="1106" spans="41:43">
      <c r="AO1106" s="5">
        <v>17</v>
      </c>
      <c r="AP1106">
        <v>6029.5677394695931</v>
      </c>
      <c r="AQ1106" s="6">
        <v>477</v>
      </c>
    </row>
    <row r="1107" spans="41:43">
      <c r="AO1107" s="5">
        <v>17</v>
      </c>
      <c r="AP1107">
        <v>6045.9572355340188</v>
      </c>
      <c r="AQ1107" s="6">
        <v>203</v>
      </c>
    </row>
    <row r="1108" spans="41:43">
      <c r="AO1108" s="5">
        <v>17</v>
      </c>
      <c r="AP1108">
        <v>6062.1833350241277</v>
      </c>
      <c r="AQ1108" s="6">
        <v>34</v>
      </c>
    </row>
    <row r="1109" spans="41:43">
      <c r="AO1109" s="5">
        <v>17</v>
      </c>
      <c r="AP1109">
        <v>6078.3366586201073</v>
      </c>
      <c r="AQ1109" s="6">
        <v>73</v>
      </c>
    </row>
    <row r="1110" spans="41:43">
      <c r="AO1110" s="5">
        <v>17</v>
      </c>
      <c r="AP1110">
        <v>6094.4180470522524</v>
      </c>
      <c r="AQ1110" s="6">
        <v>205</v>
      </c>
    </row>
    <row r="1111" spans="41:43">
      <c r="AO1111" s="5">
        <v>17</v>
      </c>
      <c r="AP1111">
        <v>6110.5160991153898</v>
      </c>
      <c r="AQ1111" s="6">
        <v>86</v>
      </c>
    </row>
    <row r="1112" spans="41:43">
      <c r="AO1112" s="5">
        <v>17</v>
      </c>
      <c r="AP1112">
        <v>6126.4556934709799</v>
      </c>
      <c r="AQ1112" s="6">
        <v>17</v>
      </c>
    </row>
    <row r="1113" spans="41:43">
      <c r="AO1113" s="5">
        <v>17</v>
      </c>
      <c r="AP1113">
        <v>6142.3257873294251</v>
      </c>
      <c r="AQ1113" s="6">
        <v>0</v>
      </c>
    </row>
    <row r="1114" spans="41:43">
      <c r="AO1114" s="5">
        <v>17</v>
      </c>
      <c r="AP1114">
        <v>6158.1271613831941</v>
      </c>
      <c r="AQ1114" s="6">
        <v>18</v>
      </c>
    </row>
    <row r="1115" spans="41:43">
      <c r="AO1115" s="5">
        <v>17</v>
      </c>
      <c r="AP1115">
        <v>6173.9468433171405</v>
      </c>
      <c r="AQ1115" s="6">
        <v>0</v>
      </c>
    </row>
    <row r="1116" spans="41:43">
      <c r="AO1116" s="5">
        <v>17</v>
      </c>
      <c r="AP1116">
        <v>6189.6126967635591</v>
      </c>
      <c r="AQ1116" s="6">
        <v>0</v>
      </c>
    </row>
    <row r="1117" spans="41:43">
      <c r="AO1117" s="5">
        <v>17</v>
      </c>
      <c r="AP1117">
        <v>6205.2120935198081</v>
      </c>
      <c r="AQ1117" s="6">
        <v>0</v>
      </c>
    </row>
    <row r="1118" spans="41:43">
      <c r="AO1118" s="5">
        <v>17</v>
      </c>
      <c r="AP1118">
        <v>6220.7457600026773</v>
      </c>
      <c r="AQ1118" s="6">
        <v>0</v>
      </c>
    </row>
    <row r="1119" spans="41:43">
      <c r="AO1119" s="5">
        <v>17</v>
      </c>
      <c r="AP1119">
        <v>6236.2992241788279</v>
      </c>
      <c r="AQ1119" s="6">
        <v>0</v>
      </c>
    </row>
    <row r="1120" spans="41:43">
      <c r="AO1120" s="5">
        <v>17</v>
      </c>
      <c r="AP1120">
        <v>6251.7032072686206</v>
      </c>
      <c r="AQ1120" s="6">
        <v>0</v>
      </c>
    </row>
    <row r="1121" spans="41:43">
      <c r="AO1121" s="5">
        <v>17</v>
      </c>
      <c r="AP1121">
        <v>6267.0435678994363</v>
      </c>
      <c r="AQ1121" s="6">
        <v>0</v>
      </c>
    </row>
    <row r="1122" spans="41:43">
      <c r="AO1122" s="5">
        <v>17</v>
      </c>
      <c r="AP1122">
        <v>6282.3209832872726</v>
      </c>
      <c r="AQ1122" s="6">
        <v>0</v>
      </c>
    </row>
    <row r="1123" spans="41:43">
      <c r="AO1123" s="5">
        <v>17</v>
      </c>
      <c r="AP1123">
        <v>6297.6195479083763</v>
      </c>
      <c r="AQ1123" s="6">
        <v>313</v>
      </c>
    </row>
    <row r="1124" spans="41:43">
      <c r="AO1124" s="5">
        <v>17</v>
      </c>
      <c r="AP1124">
        <v>6312.7727216655931</v>
      </c>
      <c r="AQ1124" s="6">
        <v>0</v>
      </c>
    </row>
    <row r="1125" spans="41:43">
      <c r="AO1125" s="5">
        <v>17</v>
      </c>
      <c r="AP1125">
        <v>6327.8649170321996</v>
      </c>
      <c r="AQ1125" s="6">
        <v>0</v>
      </c>
    </row>
    <row r="1126" spans="41:43">
      <c r="AO1126" s="5">
        <v>17</v>
      </c>
      <c r="AP1126">
        <v>6342.8967665082164</v>
      </c>
      <c r="AQ1126" s="6">
        <v>0</v>
      </c>
    </row>
    <row r="1127" spans="41:43">
      <c r="AO1127" s="5">
        <v>17</v>
      </c>
      <c r="AP1127">
        <v>6357.9509926506707</v>
      </c>
      <c r="AQ1127" s="6">
        <v>0</v>
      </c>
    </row>
    <row r="1128" spans="41:43">
      <c r="AO1128" s="5">
        <v>17</v>
      </c>
      <c r="AP1128">
        <v>6372.8636828638255</v>
      </c>
      <c r="AQ1128" s="6">
        <v>0</v>
      </c>
    </row>
    <row r="1129" spans="41:43">
      <c r="AO1129" s="5">
        <v>17</v>
      </c>
      <c r="AP1129">
        <v>6387.7178657680788</v>
      </c>
      <c r="AQ1129" s="6">
        <v>0</v>
      </c>
    </row>
    <row r="1130" spans="41:43">
      <c r="AO1130" s="5">
        <v>17</v>
      </c>
      <c r="AP1130">
        <v>6402.5141331236064</v>
      </c>
      <c r="AQ1130" s="6">
        <v>0</v>
      </c>
    </row>
    <row r="1131" spans="41:43">
      <c r="AO1131" s="5">
        <v>17</v>
      </c>
      <c r="AP1131">
        <v>6417.3338929278361</v>
      </c>
      <c r="AQ1131" s="6">
        <v>0</v>
      </c>
    </row>
    <row r="1132" spans="41:43">
      <c r="AO1132" s="5">
        <v>17</v>
      </c>
      <c r="AP1132">
        <v>6432.0157559595464</v>
      </c>
      <c r="AQ1132" s="6">
        <v>0</v>
      </c>
    </row>
    <row r="1133" spans="41:43">
      <c r="AO1133" s="5">
        <v>17</v>
      </c>
      <c r="AP1133">
        <v>6446.6414250226044</v>
      </c>
      <c r="AQ1133" s="6">
        <v>0</v>
      </c>
    </row>
    <row r="1134" spans="41:43">
      <c r="AO1134" s="5">
        <v>17</v>
      </c>
      <c r="AP1134">
        <v>6461.2114546732637</v>
      </c>
      <c r="AQ1134" s="6">
        <v>0</v>
      </c>
    </row>
    <row r="1135" spans="41:43">
      <c r="AO1135" s="5">
        <v>17</v>
      </c>
      <c r="AP1135">
        <v>6475.8059918890331</v>
      </c>
      <c r="AQ1135" s="6">
        <v>0</v>
      </c>
    </row>
    <row r="1136" spans="41:43">
      <c r="AO1136" s="5">
        <v>17</v>
      </c>
      <c r="AP1136">
        <v>6490.2660731520464</v>
      </c>
      <c r="AQ1136" s="6">
        <v>22</v>
      </c>
    </row>
    <row r="1137" spans="41:43">
      <c r="AO1137" s="5">
        <v>17</v>
      </c>
      <c r="AP1137">
        <v>6504.672129617129</v>
      </c>
      <c r="AQ1137" s="6">
        <v>0</v>
      </c>
    </row>
    <row r="1138" spans="41:43">
      <c r="AO1138" s="5">
        <v>17</v>
      </c>
      <c r="AP1138">
        <v>6519.1033951195041</v>
      </c>
      <c r="AQ1138" s="6">
        <v>38</v>
      </c>
    </row>
    <row r="1139" spans="41:43">
      <c r="AO1139" s="5">
        <v>17</v>
      </c>
      <c r="AP1139">
        <v>6533.402665694648</v>
      </c>
      <c r="AQ1139" s="6">
        <v>0</v>
      </c>
    </row>
    <row r="1140" spans="41:43">
      <c r="AO1140" s="5">
        <v>17</v>
      </c>
      <c r="AP1140">
        <v>6547.6494517647197</v>
      </c>
      <c r="AQ1140" s="6">
        <v>0</v>
      </c>
    </row>
    <row r="1141" spans="41:43">
      <c r="AO1141" s="5">
        <v>17</v>
      </c>
      <c r="AP1141">
        <v>6561.844250154908</v>
      </c>
      <c r="AQ1141" s="6">
        <v>0</v>
      </c>
    </row>
    <row r="1142" spans="41:43">
      <c r="AO1142" s="5">
        <v>17</v>
      </c>
      <c r="AP1142">
        <v>6576.0651192174228</v>
      </c>
      <c r="AQ1142" s="6">
        <v>0</v>
      </c>
    </row>
    <row r="1143" spans="41:43">
      <c r="AO1143" s="5">
        <v>17</v>
      </c>
      <c r="AP1143">
        <v>6590.1571236912896</v>
      </c>
      <c r="AQ1143" s="6">
        <v>0</v>
      </c>
    </row>
    <row r="1144" spans="41:43">
      <c r="AO1144" s="5">
        <v>17</v>
      </c>
      <c r="AP1144">
        <v>6604.1985888796553</v>
      </c>
      <c r="AQ1144" s="6">
        <v>0</v>
      </c>
    </row>
    <row r="1145" spans="41:43">
      <c r="AO1145" s="5">
        <v>17</v>
      </c>
      <c r="AP1145">
        <v>6618.1899823006743</v>
      </c>
      <c r="AQ1145" s="6">
        <v>0</v>
      </c>
    </row>
    <row r="1146" spans="41:43">
      <c r="AO1146" s="5">
        <v>17</v>
      </c>
      <c r="AP1146">
        <v>6632.131764529473</v>
      </c>
      <c r="AQ1146" s="6">
        <v>88</v>
      </c>
    </row>
    <row r="1147" spans="41:43">
      <c r="AO1147" s="5">
        <v>17</v>
      </c>
      <c r="AP1147">
        <v>6646.1005874818629</v>
      </c>
      <c r="AQ1147" s="6">
        <v>0</v>
      </c>
    </row>
    <row r="1148" spans="41:43">
      <c r="AO1148" s="5">
        <v>17</v>
      </c>
      <c r="AP1148">
        <v>6659.9442355675419</v>
      </c>
      <c r="AQ1148" s="6">
        <v>0</v>
      </c>
    </row>
    <row r="1149" spans="41:43">
      <c r="AO1149" s="5">
        <v>17</v>
      </c>
      <c r="AP1149">
        <v>6673.7396163286094</v>
      </c>
      <c r="AQ1149" s="6">
        <v>18</v>
      </c>
    </row>
    <row r="1150" spans="41:43">
      <c r="AO1150" s="5">
        <v>17</v>
      </c>
      <c r="AP1150">
        <v>6687.4871639128132</v>
      </c>
      <c r="AQ1150" s="6">
        <v>0</v>
      </c>
    </row>
    <row r="1151" spans="41:43">
      <c r="AO1151" s="5">
        <v>17</v>
      </c>
      <c r="AP1151">
        <v>6701.2624515365897</v>
      </c>
      <c r="AQ1151" s="6">
        <v>0</v>
      </c>
    </row>
    <row r="1152" spans="41:43">
      <c r="AO1152" s="5">
        <v>17</v>
      </c>
      <c r="AP1152">
        <v>6714.9153532568334</v>
      </c>
      <c r="AQ1152" s="6">
        <v>0</v>
      </c>
    </row>
    <row r="1153" spans="41:43">
      <c r="AO1153" s="5">
        <v>17</v>
      </c>
      <c r="AP1153">
        <v>6728.5216893851366</v>
      </c>
      <c r="AQ1153" s="6">
        <v>0</v>
      </c>
    </row>
    <row r="1154" spans="41:43">
      <c r="AO1154" s="5">
        <v>17</v>
      </c>
      <c r="AP1154">
        <v>6742.0818696905544</v>
      </c>
      <c r="AQ1154" s="6">
        <v>0</v>
      </c>
    </row>
    <row r="1155" spans="41:43">
      <c r="AO1155" s="5">
        <v>17</v>
      </c>
      <c r="AP1155">
        <v>6755.6704276087139</v>
      </c>
      <c r="AQ1155" s="6">
        <v>0</v>
      </c>
    </row>
    <row r="1156" spans="41:43">
      <c r="AO1156" s="5">
        <v>17</v>
      </c>
      <c r="AP1156">
        <v>6769.1392544206701</v>
      </c>
      <c r="AQ1156" s="6">
        <v>0</v>
      </c>
    </row>
    <row r="1157" spans="41:43">
      <c r="AO1157" s="5">
        <v>17</v>
      </c>
      <c r="AP1157">
        <v>6782.5631225635225</v>
      </c>
      <c r="AQ1157" s="6">
        <v>0</v>
      </c>
    </row>
    <row r="1158" spans="41:43">
      <c r="AO1158" s="5">
        <v>17</v>
      </c>
      <c r="AP1158">
        <v>6795.9424192779607</v>
      </c>
      <c r="AQ1158" s="6">
        <v>0</v>
      </c>
    </row>
    <row r="1159" spans="41:43">
      <c r="AO1159" s="5">
        <v>17</v>
      </c>
      <c r="AP1159">
        <v>6809.3506748985865</v>
      </c>
      <c r="AQ1159" s="6">
        <v>13</v>
      </c>
    </row>
    <row r="1160" spans="41:43">
      <c r="AO1160" s="5">
        <v>17</v>
      </c>
      <c r="AP1160">
        <v>6822.6417294537232</v>
      </c>
      <c r="AQ1160" s="6">
        <v>0</v>
      </c>
    </row>
    <row r="1161" spans="41:43">
      <c r="AO1161" s="5">
        <v>17</v>
      </c>
      <c r="AP1161">
        <v>6835.8893445938966</v>
      </c>
      <c r="AQ1161" s="6">
        <v>0</v>
      </c>
    </row>
    <row r="1162" spans="41:43">
      <c r="AO1162" s="5">
        <v>17</v>
      </c>
      <c r="AP1162">
        <v>6849.0938867062878</v>
      </c>
      <c r="AQ1162" s="6">
        <v>0</v>
      </c>
    </row>
    <row r="1163" spans="41:43">
      <c r="AO1163" s="5">
        <v>17</v>
      </c>
      <c r="AP1163">
        <v>6862.3279176408996</v>
      </c>
      <c r="AQ1163" s="6">
        <v>0</v>
      </c>
    </row>
    <row r="1164" spans="41:43">
      <c r="AO1164" s="5">
        <v>17</v>
      </c>
      <c r="AP1164">
        <v>6875.4471613533842</v>
      </c>
      <c r="AQ1164" s="6">
        <v>0</v>
      </c>
    </row>
    <row r="1165" spans="41:43">
      <c r="AO1165" s="5">
        <v>17</v>
      </c>
      <c r="AP1165">
        <v>6888.5244037052989</v>
      </c>
      <c r="AQ1165" s="6">
        <v>0</v>
      </c>
    </row>
    <row r="1166" spans="41:43">
      <c r="AO1166" s="5">
        <v>17</v>
      </c>
      <c r="AP1166">
        <v>6901.5599917495301</v>
      </c>
      <c r="AQ1166" s="6">
        <v>0</v>
      </c>
    </row>
    <row r="1167" spans="41:43">
      <c r="AO1167" s="5">
        <v>17</v>
      </c>
      <c r="AP1167">
        <v>6914.6255515627136</v>
      </c>
      <c r="AQ1167" s="6">
        <v>0</v>
      </c>
    </row>
    <row r="1168" spans="41:43">
      <c r="AO1168" s="5">
        <v>17.5</v>
      </c>
      <c r="AP1168">
        <v>0</v>
      </c>
      <c r="AQ1168" s="6">
        <v>0</v>
      </c>
    </row>
    <row r="1169" spans="41:43">
      <c r="AO1169" s="5">
        <v>17.5</v>
      </c>
      <c r="AP1169">
        <v>0</v>
      </c>
      <c r="AQ1169" s="6">
        <v>0</v>
      </c>
    </row>
    <row r="1170" spans="41:43">
      <c r="AO1170" s="5">
        <v>17.5</v>
      </c>
      <c r="AP1170">
        <v>0</v>
      </c>
      <c r="AQ1170" s="6">
        <v>0</v>
      </c>
    </row>
    <row r="1171" spans="41:43">
      <c r="AO1171" s="5">
        <v>17.5</v>
      </c>
      <c r="AP1171">
        <v>0</v>
      </c>
      <c r="AQ1171" s="6">
        <v>0</v>
      </c>
    </row>
    <row r="1172" spans="41:43">
      <c r="AO1172" s="5">
        <v>17.5</v>
      </c>
      <c r="AP1172">
        <v>0</v>
      </c>
      <c r="AQ1172" s="6">
        <v>0</v>
      </c>
    </row>
    <row r="1173" spans="41:43">
      <c r="AO1173" s="5">
        <v>17.5</v>
      </c>
      <c r="AP1173">
        <v>0</v>
      </c>
      <c r="AQ1173" s="6">
        <v>0</v>
      </c>
    </row>
    <row r="1174" spans="41:43">
      <c r="AO1174" s="5">
        <v>17.5</v>
      </c>
      <c r="AP1174">
        <v>0</v>
      </c>
      <c r="AQ1174" s="6">
        <v>117</v>
      </c>
    </row>
    <row r="1175" spans="41:43">
      <c r="AO1175" s="5">
        <v>17.5</v>
      </c>
      <c r="AP1175">
        <v>0</v>
      </c>
      <c r="AQ1175" s="6">
        <v>0</v>
      </c>
    </row>
    <row r="1176" spans="41:43">
      <c r="AO1176" s="5">
        <v>17.5</v>
      </c>
      <c r="AP1176">
        <v>0</v>
      </c>
      <c r="AQ1176" s="6">
        <v>0</v>
      </c>
    </row>
    <row r="1177" spans="41:43">
      <c r="AO1177" s="5">
        <v>17.5</v>
      </c>
      <c r="AP1177">
        <v>0</v>
      </c>
      <c r="AQ1177" s="6">
        <v>0</v>
      </c>
    </row>
    <row r="1178" spans="41:43">
      <c r="AO1178" s="5">
        <v>17.5</v>
      </c>
      <c r="AP1178">
        <v>0</v>
      </c>
      <c r="AQ1178" s="6">
        <v>0</v>
      </c>
    </row>
    <row r="1179" spans="41:43">
      <c r="AO1179" s="5">
        <v>17.5</v>
      </c>
      <c r="AP1179">
        <v>0</v>
      </c>
      <c r="AQ1179" s="6">
        <v>0</v>
      </c>
    </row>
    <row r="1180" spans="41:43">
      <c r="AO1180" s="5">
        <v>17.5</v>
      </c>
      <c r="AP1180">
        <v>0</v>
      </c>
      <c r="AQ1180" s="6">
        <v>0</v>
      </c>
    </row>
    <row r="1181" spans="41:43">
      <c r="AO1181" s="5">
        <v>17.5</v>
      </c>
      <c r="AP1181">
        <v>0</v>
      </c>
      <c r="AQ1181" s="6">
        <v>0</v>
      </c>
    </row>
    <row r="1182" spans="41:43">
      <c r="AO1182" s="5">
        <v>17.5</v>
      </c>
      <c r="AP1182">
        <v>0</v>
      </c>
      <c r="AQ1182" s="6">
        <v>0</v>
      </c>
    </row>
    <row r="1183" spans="41:43">
      <c r="AO1183" s="5">
        <v>17.5</v>
      </c>
      <c r="AP1183">
        <v>0</v>
      </c>
      <c r="AQ1183" s="6">
        <v>0</v>
      </c>
    </row>
    <row r="1184" spans="41:43">
      <c r="AO1184" s="5">
        <v>17.5</v>
      </c>
      <c r="AP1184">
        <v>0</v>
      </c>
      <c r="AQ1184" s="6">
        <v>86</v>
      </c>
    </row>
    <row r="1185" spans="41:43">
      <c r="AO1185" s="5">
        <v>17.5</v>
      </c>
      <c r="AP1185">
        <v>0</v>
      </c>
      <c r="AQ1185" s="6">
        <v>0</v>
      </c>
    </row>
    <row r="1186" spans="41:43">
      <c r="AO1186" s="5">
        <v>17.5</v>
      </c>
      <c r="AP1186">
        <v>0</v>
      </c>
      <c r="AQ1186" s="6">
        <v>0</v>
      </c>
    </row>
    <row r="1187" spans="41:43">
      <c r="AO1187" s="5">
        <v>17.5</v>
      </c>
      <c r="AP1187">
        <v>0</v>
      </c>
      <c r="AQ1187" s="6">
        <v>0</v>
      </c>
    </row>
    <row r="1188" spans="41:43">
      <c r="AO1188" s="5">
        <v>17.5</v>
      </c>
      <c r="AP1188">
        <v>0</v>
      </c>
      <c r="AQ1188" s="6">
        <v>0</v>
      </c>
    </row>
    <row r="1189" spans="41:43">
      <c r="AO1189" s="5">
        <v>17.5</v>
      </c>
      <c r="AP1189">
        <v>0</v>
      </c>
      <c r="AQ1189" s="6">
        <v>0</v>
      </c>
    </row>
    <row r="1190" spans="41:43">
      <c r="AO1190" s="5">
        <v>17.5</v>
      </c>
      <c r="AP1190">
        <v>0</v>
      </c>
      <c r="AQ1190" s="6">
        <v>0</v>
      </c>
    </row>
    <row r="1191" spans="41:43">
      <c r="AO1191" s="5">
        <v>17.5</v>
      </c>
      <c r="AP1191">
        <v>0</v>
      </c>
      <c r="AQ1191" s="6">
        <v>0</v>
      </c>
    </row>
    <row r="1192" spans="41:43">
      <c r="AO1192" s="5">
        <v>17.5</v>
      </c>
      <c r="AP1192">
        <v>0</v>
      </c>
      <c r="AQ1192" s="6">
        <v>0</v>
      </c>
    </row>
    <row r="1193" spans="41:43">
      <c r="AO1193" s="5">
        <v>17.5</v>
      </c>
      <c r="AP1193">
        <v>0</v>
      </c>
      <c r="AQ1193" s="6">
        <v>0</v>
      </c>
    </row>
    <row r="1194" spans="41:43">
      <c r="AO1194" s="5">
        <v>17.5</v>
      </c>
      <c r="AP1194">
        <v>0</v>
      </c>
      <c r="AQ1194" s="6">
        <v>0</v>
      </c>
    </row>
    <row r="1195" spans="41:43">
      <c r="AO1195" s="5">
        <v>17.5</v>
      </c>
      <c r="AP1195">
        <v>0</v>
      </c>
      <c r="AQ1195" s="6">
        <v>0</v>
      </c>
    </row>
    <row r="1196" spans="41:43">
      <c r="AO1196" s="5">
        <v>17.5</v>
      </c>
      <c r="AP1196">
        <v>0</v>
      </c>
      <c r="AQ1196" s="6">
        <v>0</v>
      </c>
    </row>
    <row r="1197" spans="41:43">
      <c r="AO1197" s="5">
        <v>17.5</v>
      </c>
      <c r="AP1197">
        <v>0</v>
      </c>
      <c r="AQ1197" s="6">
        <v>0</v>
      </c>
    </row>
    <row r="1198" spans="41:43">
      <c r="AO1198" s="5">
        <v>17.5</v>
      </c>
      <c r="AP1198">
        <v>0</v>
      </c>
      <c r="AQ1198" s="6">
        <v>0</v>
      </c>
    </row>
    <row r="1199" spans="41:43">
      <c r="AO1199" s="5">
        <v>17.5</v>
      </c>
      <c r="AP1199">
        <v>0</v>
      </c>
      <c r="AQ1199" s="6">
        <v>0</v>
      </c>
    </row>
    <row r="1200" spans="41:43">
      <c r="AO1200" s="5">
        <v>17.5</v>
      </c>
      <c r="AP1200">
        <v>0</v>
      </c>
      <c r="AQ1200" s="6">
        <v>0</v>
      </c>
    </row>
    <row r="1201" spans="41:43">
      <c r="AO1201" s="5">
        <v>17.5</v>
      </c>
      <c r="AP1201">
        <v>0</v>
      </c>
      <c r="AQ1201" s="6">
        <v>0</v>
      </c>
    </row>
    <row r="1202" spans="41:43">
      <c r="AO1202" s="5">
        <v>17.5</v>
      </c>
      <c r="AP1202">
        <v>0</v>
      </c>
      <c r="AQ1202" s="6">
        <v>100</v>
      </c>
    </row>
    <row r="1203" spans="41:43">
      <c r="AO1203" s="5">
        <v>17.5</v>
      </c>
      <c r="AP1203">
        <v>0</v>
      </c>
      <c r="AQ1203" s="6">
        <v>0</v>
      </c>
    </row>
    <row r="1204" spans="41:43">
      <c r="AO1204" s="5">
        <v>17.5</v>
      </c>
      <c r="AP1204">
        <v>0</v>
      </c>
      <c r="AQ1204" s="6">
        <v>0</v>
      </c>
    </row>
    <row r="1205" spans="41:43">
      <c r="AO1205" s="5">
        <v>17.5</v>
      </c>
      <c r="AP1205">
        <v>0</v>
      </c>
      <c r="AQ1205" s="6">
        <v>0</v>
      </c>
    </row>
    <row r="1206" spans="41:43">
      <c r="AO1206" s="5">
        <v>17.5</v>
      </c>
      <c r="AP1206">
        <v>0</v>
      </c>
      <c r="AQ1206" s="6">
        <v>20</v>
      </c>
    </row>
    <row r="1207" spans="41:43">
      <c r="AO1207" s="5">
        <v>17.5</v>
      </c>
      <c r="AP1207">
        <v>0</v>
      </c>
      <c r="AQ1207" s="6">
        <v>0</v>
      </c>
    </row>
    <row r="1208" spans="41:43">
      <c r="AO1208" s="5">
        <v>17.5</v>
      </c>
      <c r="AP1208">
        <v>0</v>
      </c>
      <c r="AQ1208" s="6">
        <v>0</v>
      </c>
    </row>
    <row r="1209" spans="41:43">
      <c r="AO1209" s="5">
        <v>17.5</v>
      </c>
      <c r="AP1209">
        <v>0</v>
      </c>
      <c r="AQ1209" s="6">
        <v>0</v>
      </c>
    </row>
    <row r="1210" spans="41:43">
      <c r="AO1210" s="5">
        <v>17.5</v>
      </c>
      <c r="AP1210">
        <v>0</v>
      </c>
      <c r="AQ1210" s="6">
        <v>0</v>
      </c>
    </row>
    <row r="1211" spans="41:43">
      <c r="AO1211" s="5">
        <v>17.5</v>
      </c>
      <c r="AP1211">
        <v>0</v>
      </c>
      <c r="AQ1211" s="6">
        <v>18</v>
      </c>
    </row>
    <row r="1212" spans="41:43">
      <c r="AO1212" s="5">
        <v>17.5</v>
      </c>
      <c r="AP1212">
        <v>0</v>
      </c>
      <c r="AQ1212" s="6">
        <v>0</v>
      </c>
    </row>
    <row r="1213" spans="41:43">
      <c r="AO1213" s="5">
        <v>17.5</v>
      </c>
      <c r="AP1213">
        <v>0</v>
      </c>
      <c r="AQ1213" s="6">
        <v>0</v>
      </c>
    </row>
    <row r="1214" spans="41:43">
      <c r="AO1214" s="5">
        <v>17.5</v>
      </c>
      <c r="AP1214">
        <v>0</v>
      </c>
      <c r="AQ1214" s="6">
        <v>0</v>
      </c>
    </row>
    <row r="1215" spans="41:43">
      <c r="AO1215" s="5">
        <v>17.5</v>
      </c>
      <c r="AP1215">
        <v>0</v>
      </c>
      <c r="AQ1215" s="6">
        <v>0</v>
      </c>
    </row>
    <row r="1216" spans="41:43">
      <c r="AO1216" s="5">
        <v>17.5</v>
      </c>
      <c r="AP1216">
        <v>0</v>
      </c>
      <c r="AQ1216" s="6">
        <v>0</v>
      </c>
    </row>
    <row r="1217" spans="41:43">
      <c r="AO1217" s="5">
        <v>17.5</v>
      </c>
      <c r="AP1217">
        <v>0</v>
      </c>
      <c r="AQ1217" s="6">
        <v>47</v>
      </c>
    </row>
    <row r="1218" spans="41:43">
      <c r="AO1218" s="5">
        <v>17.5</v>
      </c>
      <c r="AP1218">
        <v>0</v>
      </c>
      <c r="AQ1218" s="6">
        <v>0</v>
      </c>
    </row>
    <row r="1219" spans="41:43">
      <c r="AO1219" s="5">
        <v>17.5</v>
      </c>
      <c r="AP1219">
        <v>0</v>
      </c>
      <c r="AQ1219" s="6">
        <v>195</v>
      </c>
    </row>
    <row r="1220" spans="41:43">
      <c r="AO1220" s="5">
        <v>17.5</v>
      </c>
      <c r="AP1220">
        <v>0</v>
      </c>
      <c r="AQ1220" s="6">
        <v>69</v>
      </c>
    </row>
    <row r="1221" spans="41:43">
      <c r="AO1221" s="5">
        <v>17.5</v>
      </c>
      <c r="AP1221">
        <v>0</v>
      </c>
      <c r="AQ1221" s="6">
        <v>40</v>
      </c>
    </row>
    <row r="1222" spans="41:43">
      <c r="AO1222" s="5">
        <v>17.5</v>
      </c>
      <c r="AP1222">
        <v>0</v>
      </c>
      <c r="AQ1222" s="6">
        <v>93</v>
      </c>
    </row>
    <row r="1223" spans="41:43">
      <c r="AO1223" s="5">
        <v>17.5</v>
      </c>
      <c r="AP1223">
        <v>0</v>
      </c>
      <c r="AQ1223" s="6">
        <v>16</v>
      </c>
    </row>
    <row r="1224" spans="41:43">
      <c r="AO1224" s="5">
        <v>17.5</v>
      </c>
      <c r="AP1224">
        <v>0</v>
      </c>
      <c r="AQ1224" s="6">
        <v>70</v>
      </c>
    </row>
    <row r="1225" spans="41:43">
      <c r="AO1225" s="5">
        <v>17.5</v>
      </c>
      <c r="AP1225">
        <v>0</v>
      </c>
      <c r="AQ1225" s="6">
        <v>98</v>
      </c>
    </row>
    <row r="1226" spans="41:43">
      <c r="AO1226" s="5">
        <v>17.5</v>
      </c>
      <c r="AP1226">
        <v>0</v>
      </c>
      <c r="AQ1226" s="6">
        <v>310</v>
      </c>
    </row>
    <row r="1227" spans="41:43">
      <c r="AO1227" s="5">
        <v>17.5</v>
      </c>
      <c r="AP1227">
        <v>0</v>
      </c>
      <c r="AQ1227" s="6">
        <v>546</v>
      </c>
    </row>
    <row r="1228" spans="41:43">
      <c r="AO1228" s="5">
        <v>17.5</v>
      </c>
      <c r="AP1228">
        <v>0</v>
      </c>
      <c r="AQ1228" s="6">
        <v>398</v>
      </c>
    </row>
    <row r="1229" spans="41:43">
      <c r="AO1229" s="5">
        <v>17.5</v>
      </c>
      <c r="AP1229">
        <v>0</v>
      </c>
      <c r="AQ1229" s="6">
        <v>1836</v>
      </c>
    </row>
    <row r="1230" spans="41:43">
      <c r="AO1230" s="5">
        <v>17.5</v>
      </c>
      <c r="AP1230">
        <v>0</v>
      </c>
      <c r="AQ1230" s="6">
        <v>943</v>
      </c>
    </row>
    <row r="1231" spans="41:43">
      <c r="AO1231" s="5">
        <v>17.5</v>
      </c>
      <c r="AP1231">
        <v>0</v>
      </c>
      <c r="AQ1231" s="6">
        <v>3386</v>
      </c>
    </row>
    <row r="1232" spans="41:43">
      <c r="AO1232" s="5">
        <v>17.5</v>
      </c>
      <c r="AP1232">
        <v>0</v>
      </c>
      <c r="AQ1232" s="6">
        <v>10903</v>
      </c>
    </row>
    <row r="1233" spans="41:43">
      <c r="AO1233" s="5">
        <v>17.5</v>
      </c>
      <c r="AP1233">
        <v>0</v>
      </c>
      <c r="AQ1233" s="6">
        <v>42907</v>
      </c>
    </row>
    <row r="1234" spans="41:43">
      <c r="AO1234" s="5">
        <v>17.5</v>
      </c>
      <c r="AP1234">
        <v>0</v>
      </c>
      <c r="AQ1234" s="6">
        <v>107623</v>
      </c>
    </row>
    <row r="1235" spans="41:43">
      <c r="AO1235" s="5">
        <v>17.5</v>
      </c>
      <c r="AP1235">
        <v>0</v>
      </c>
      <c r="AQ1235" s="6">
        <v>192004</v>
      </c>
    </row>
    <row r="1236" spans="41:43">
      <c r="AO1236" s="5">
        <v>17.5</v>
      </c>
      <c r="AP1236">
        <v>0</v>
      </c>
      <c r="AQ1236" s="6">
        <v>317248</v>
      </c>
    </row>
    <row r="1237" spans="41:43">
      <c r="AO1237" s="5">
        <v>17.5</v>
      </c>
      <c r="AP1237">
        <v>0</v>
      </c>
      <c r="AQ1237" s="6">
        <v>436274</v>
      </c>
    </row>
    <row r="1238" spans="41:43">
      <c r="AO1238" s="5">
        <v>17.5</v>
      </c>
      <c r="AP1238">
        <v>0</v>
      </c>
      <c r="AQ1238" s="6">
        <v>549821</v>
      </c>
    </row>
    <row r="1239" spans="41:43">
      <c r="AO1239" s="5">
        <v>17.5</v>
      </c>
      <c r="AP1239">
        <v>0</v>
      </c>
      <c r="AQ1239" s="6">
        <v>605734</v>
      </c>
    </row>
    <row r="1240" spans="41:43">
      <c r="AO1240" s="5">
        <v>17.5</v>
      </c>
      <c r="AP1240">
        <v>0</v>
      </c>
      <c r="AQ1240" s="6">
        <v>591079</v>
      </c>
    </row>
    <row r="1241" spans="41:43">
      <c r="AO1241" s="5">
        <v>17.5</v>
      </c>
      <c r="AP1241">
        <v>0</v>
      </c>
      <c r="AQ1241" s="6">
        <v>545206</v>
      </c>
    </row>
    <row r="1242" spans="41:43">
      <c r="AO1242" s="5">
        <v>17.5</v>
      </c>
      <c r="AP1242">
        <v>0</v>
      </c>
      <c r="AQ1242" s="6">
        <v>456954</v>
      </c>
    </row>
    <row r="1243" spans="41:43">
      <c r="AO1243" s="5">
        <v>17.5</v>
      </c>
      <c r="AP1243">
        <v>0</v>
      </c>
      <c r="AQ1243" s="6">
        <v>338371</v>
      </c>
    </row>
    <row r="1244" spans="41:43">
      <c r="AO1244" s="5">
        <v>17.5</v>
      </c>
      <c r="AP1244">
        <v>0</v>
      </c>
      <c r="AQ1244" s="6">
        <v>230810</v>
      </c>
    </row>
    <row r="1245" spans="41:43">
      <c r="AO1245" s="5">
        <v>17.5</v>
      </c>
      <c r="AP1245">
        <v>0</v>
      </c>
      <c r="AQ1245" s="6">
        <v>150402</v>
      </c>
    </row>
    <row r="1246" spans="41:43">
      <c r="AO1246" s="5">
        <v>17.5</v>
      </c>
      <c r="AP1246">
        <v>0</v>
      </c>
      <c r="AQ1246" s="6">
        <v>91442</v>
      </c>
    </row>
    <row r="1247" spans="41:43">
      <c r="AO1247" s="5">
        <v>17.5</v>
      </c>
      <c r="AP1247">
        <v>0</v>
      </c>
      <c r="AQ1247" s="6">
        <v>53853</v>
      </c>
    </row>
    <row r="1248" spans="41:43">
      <c r="AO1248" s="5">
        <v>17.5</v>
      </c>
      <c r="AP1248">
        <v>0</v>
      </c>
      <c r="AQ1248" s="6">
        <v>35501</v>
      </c>
    </row>
    <row r="1249" spans="41:43">
      <c r="AO1249" s="5">
        <v>17.5</v>
      </c>
      <c r="AP1249">
        <v>0</v>
      </c>
      <c r="AQ1249" s="6">
        <v>19647</v>
      </c>
    </row>
    <row r="1250" spans="41:43">
      <c r="AO1250" s="5">
        <v>17.5</v>
      </c>
      <c r="AP1250">
        <v>0</v>
      </c>
      <c r="AQ1250" s="6">
        <v>13064</v>
      </c>
    </row>
    <row r="1251" spans="41:43">
      <c r="AO1251" s="5">
        <v>17.5</v>
      </c>
      <c r="AP1251">
        <v>0</v>
      </c>
      <c r="AQ1251" s="6">
        <v>11676</v>
      </c>
    </row>
    <row r="1252" spans="41:43">
      <c r="AO1252" s="5">
        <v>17.5</v>
      </c>
      <c r="AP1252">
        <v>0</v>
      </c>
      <c r="AQ1252" s="6">
        <v>8803</v>
      </c>
    </row>
    <row r="1253" spans="41:43">
      <c r="AO1253" s="5">
        <v>17.5</v>
      </c>
      <c r="AP1253">
        <v>0</v>
      </c>
      <c r="AQ1253" s="6">
        <v>6157</v>
      </c>
    </row>
    <row r="1254" spans="41:43">
      <c r="AO1254" s="5">
        <v>17.5</v>
      </c>
      <c r="AP1254">
        <v>0</v>
      </c>
      <c r="AQ1254" s="6">
        <v>5806</v>
      </c>
    </row>
    <row r="1255" spans="41:43">
      <c r="AO1255" s="5">
        <v>17.5</v>
      </c>
      <c r="AP1255">
        <v>0</v>
      </c>
      <c r="AQ1255" s="6">
        <v>2814</v>
      </c>
    </row>
    <row r="1256" spans="41:43">
      <c r="AO1256" s="5">
        <v>17.5</v>
      </c>
      <c r="AP1256">
        <v>0</v>
      </c>
      <c r="AQ1256" s="6">
        <v>2495</v>
      </c>
    </row>
    <row r="1257" spans="41:43">
      <c r="AO1257" s="5">
        <v>17.5</v>
      </c>
      <c r="AP1257">
        <v>0</v>
      </c>
      <c r="AQ1257" s="6">
        <v>2458</v>
      </c>
    </row>
    <row r="1258" spans="41:43">
      <c r="AO1258" s="5">
        <v>17.5</v>
      </c>
      <c r="AP1258">
        <v>0</v>
      </c>
      <c r="AQ1258" s="6">
        <v>1594</v>
      </c>
    </row>
    <row r="1259" spans="41:43">
      <c r="AO1259" s="5">
        <v>17.5</v>
      </c>
      <c r="AP1259">
        <v>0</v>
      </c>
      <c r="AQ1259" s="6">
        <v>1680</v>
      </c>
    </row>
    <row r="1260" spans="41:43">
      <c r="AO1260" s="5">
        <v>17.5</v>
      </c>
      <c r="AP1260">
        <v>0</v>
      </c>
      <c r="AQ1260" s="6">
        <v>1241</v>
      </c>
    </row>
    <row r="1261" spans="41:43">
      <c r="AO1261" s="5">
        <v>17.5</v>
      </c>
      <c r="AP1261">
        <v>0</v>
      </c>
      <c r="AQ1261" s="6">
        <v>1276</v>
      </c>
    </row>
    <row r="1262" spans="41:43">
      <c r="AO1262" s="5">
        <v>17.5</v>
      </c>
      <c r="AP1262">
        <v>0</v>
      </c>
      <c r="AQ1262" s="6">
        <v>567</v>
      </c>
    </row>
    <row r="1263" spans="41:43">
      <c r="AO1263" s="5">
        <v>17.5</v>
      </c>
      <c r="AP1263">
        <v>0</v>
      </c>
      <c r="AQ1263" s="6">
        <v>797</v>
      </c>
    </row>
    <row r="1264" spans="41:43">
      <c r="AO1264" s="5">
        <v>17.5</v>
      </c>
      <c r="AP1264">
        <v>0</v>
      </c>
      <c r="AQ1264" s="6">
        <v>849</v>
      </c>
    </row>
    <row r="1265" spans="41:43">
      <c r="AO1265" s="5">
        <v>17.5</v>
      </c>
      <c r="AP1265">
        <v>0</v>
      </c>
      <c r="AQ1265" s="6">
        <v>1249</v>
      </c>
    </row>
    <row r="1266" spans="41:43">
      <c r="AO1266" s="5">
        <v>17.5</v>
      </c>
      <c r="AP1266">
        <v>0</v>
      </c>
      <c r="AQ1266" s="6">
        <v>598</v>
      </c>
    </row>
    <row r="1267" spans="41:43">
      <c r="AO1267" s="5">
        <v>17.5</v>
      </c>
      <c r="AP1267">
        <v>0</v>
      </c>
      <c r="AQ1267" s="6">
        <v>1056</v>
      </c>
    </row>
    <row r="1268" spans="41:43">
      <c r="AO1268" s="5">
        <v>17.5</v>
      </c>
      <c r="AP1268">
        <v>0</v>
      </c>
      <c r="AQ1268" s="6">
        <v>406</v>
      </c>
    </row>
    <row r="1269" spans="41:43">
      <c r="AO1269" s="5">
        <v>17.5</v>
      </c>
      <c r="AP1269">
        <v>0</v>
      </c>
      <c r="AQ1269" s="6">
        <v>500</v>
      </c>
    </row>
    <row r="1270" spans="41:43">
      <c r="AO1270" s="5">
        <v>17.5</v>
      </c>
      <c r="AP1270">
        <v>0</v>
      </c>
      <c r="AQ1270" s="6">
        <v>919</v>
      </c>
    </row>
    <row r="1271" spans="41:43">
      <c r="AO1271" s="5">
        <v>17.5</v>
      </c>
      <c r="AP1271">
        <v>0</v>
      </c>
      <c r="AQ1271" s="6">
        <v>928</v>
      </c>
    </row>
    <row r="1272" spans="41:43">
      <c r="AO1272" s="5">
        <v>17.5</v>
      </c>
      <c r="AP1272">
        <v>0</v>
      </c>
      <c r="AQ1272" s="6">
        <v>1381</v>
      </c>
    </row>
    <row r="1273" spans="41:43">
      <c r="AO1273" s="5">
        <v>17.5</v>
      </c>
      <c r="AP1273">
        <v>0</v>
      </c>
      <c r="AQ1273" s="6">
        <v>350</v>
      </c>
    </row>
    <row r="1274" spans="41:43">
      <c r="AO1274" s="5">
        <v>17.5</v>
      </c>
      <c r="AP1274">
        <v>0</v>
      </c>
      <c r="AQ1274" s="6">
        <v>659</v>
      </c>
    </row>
    <row r="1275" spans="41:43">
      <c r="AO1275" s="5">
        <v>17.5</v>
      </c>
      <c r="AP1275">
        <v>0</v>
      </c>
      <c r="AQ1275" s="6">
        <v>578</v>
      </c>
    </row>
    <row r="1276" spans="41:43">
      <c r="AO1276" s="5">
        <v>17.5</v>
      </c>
      <c r="AP1276">
        <v>0</v>
      </c>
      <c r="AQ1276" s="6">
        <v>604</v>
      </c>
    </row>
    <row r="1277" spans="41:43">
      <c r="AO1277" s="5">
        <v>17.5</v>
      </c>
      <c r="AP1277">
        <v>0</v>
      </c>
      <c r="AQ1277" s="6">
        <v>269</v>
      </c>
    </row>
    <row r="1278" spans="41:43">
      <c r="AO1278" s="5">
        <v>17.5</v>
      </c>
      <c r="AP1278">
        <v>0</v>
      </c>
      <c r="AQ1278" s="6">
        <v>339</v>
      </c>
    </row>
    <row r="1279" spans="41:43">
      <c r="AO1279" s="5">
        <v>17.5</v>
      </c>
      <c r="AP1279">
        <v>0</v>
      </c>
      <c r="AQ1279" s="6">
        <v>337</v>
      </c>
    </row>
    <row r="1280" spans="41:43">
      <c r="AO1280" s="5">
        <v>17.5</v>
      </c>
      <c r="AP1280">
        <v>0</v>
      </c>
      <c r="AQ1280" s="6">
        <v>306</v>
      </c>
    </row>
    <row r="1281" spans="41:43">
      <c r="AO1281" s="5">
        <v>17.5</v>
      </c>
      <c r="AP1281">
        <v>0</v>
      </c>
      <c r="AQ1281" s="6">
        <v>156</v>
      </c>
    </row>
    <row r="1282" spans="41:43">
      <c r="AO1282" s="5">
        <v>17.5</v>
      </c>
      <c r="AP1282">
        <v>0</v>
      </c>
      <c r="AQ1282" s="6">
        <v>278</v>
      </c>
    </row>
    <row r="1283" spans="41:43">
      <c r="AO1283" s="5">
        <v>17.5</v>
      </c>
      <c r="AP1283">
        <v>0</v>
      </c>
      <c r="AQ1283" s="6">
        <v>704</v>
      </c>
    </row>
    <row r="1284" spans="41:43">
      <c r="AO1284" s="5">
        <v>17.5</v>
      </c>
      <c r="AP1284">
        <v>0</v>
      </c>
      <c r="AQ1284" s="6">
        <v>268</v>
      </c>
    </row>
    <row r="1285" spans="41:43">
      <c r="AO1285" s="5">
        <v>17.5</v>
      </c>
      <c r="AP1285">
        <v>0</v>
      </c>
      <c r="AQ1285" s="6">
        <v>388</v>
      </c>
    </row>
    <row r="1286" spans="41:43">
      <c r="AO1286" s="5">
        <v>17.5</v>
      </c>
      <c r="AP1286">
        <v>0</v>
      </c>
      <c r="AQ1286" s="6">
        <v>390</v>
      </c>
    </row>
    <row r="1287" spans="41:43">
      <c r="AO1287" s="5">
        <v>17.5</v>
      </c>
      <c r="AP1287">
        <v>0</v>
      </c>
      <c r="AQ1287" s="6">
        <v>172</v>
      </c>
    </row>
    <row r="1288" spans="41:43">
      <c r="AO1288" s="5">
        <v>17.5</v>
      </c>
      <c r="AP1288">
        <v>0</v>
      </c>
      <c r="AQ1288" s="6">
        <v>207</v>
      </c>
    </row>
    <row r="1289" spans="41:43">
      <c r="AO1289" s="5">
        <v>17.5</v>
      </c>
      <c r="AP1289">
        <v>0</v>
      </c>
      <c r="AQ1289" s="6">
        <v>116</v>
      </c>
    </row>
    <row r="1290" spans="41:43">
      <c r="AO1290" s="5">
        <v>17.5</v>
      </c>
      <c r="AP1290">
        <v>0</v>
      </c>
      <c r="AQ1290" s="6">
        <v>316</v>
      </c>
    </row>
    <row r="1291" spans="41:43">
      <c r="AO1291" s="5">
        <v>17.5</v>
      </c>
      <c r="AP1291">
        <v>0</v>
      </c>
      <c r="AQ1291" s="6">
        <v>496</v>
      </c>
    </row>
    <row r="1292" spans="41:43">
      <c r="AO1292" s="5">
        <v>17.5</v>
      </c>
      <c r="AP1292">
        <v>0</v>
      </c>
      <c r="AQ1292" s="6">
        <v>324</v>
      </c>
    </row>
    <row r="1293" spans="41:43">
      <c r="AO1293" s="5">
        <v>17.5</v>
      </c>
      <c r="AP1293">
        <v>0</v>
      </c>
      <c r="AQ1293" s="6">
        <v>360</v>
      </c>
    </row>
    <row r="1294" spans="41:43">
      <c r="AO1294" s="5">
        <v>17.5</v>
      </c>
      <c r="AP1294">
        <v>0</v>
      </c>
      <c r="AQ1294" s="6">
        <v>421</v>
      </c>
    </row>
    <row r="1295" spans="41:43">
      <c r="AO1295" s="5">
        <v>17.5</v>
      </c>
      <c r="AP1295">
        <v>0</v>
      </c>
      <c r="AQ1295" s="6">
        <v>402</v>
      </c>
    </row>
    <row r="1296" spans="41:43">
      <c r="AO1296" s="5">
        <v>17.5</v>
      </c>
      <c r="AP1296">
        <v>0</v>
      </c>
      <c r="AQ1296" s="6">
        <v>0</v>
      </c>
    </row>
    <row r="1297" spans="41:43">
      <c r="AO1297" s="5">
        <v>17.5</v>
      </c>
      <c r="AP1297">
        <v>0</v>
      </c>
      <c r="AQ1297" s="6">
        <v>292</v>
      </c>
    </row>
    <row r="1298" spans="41:43">
      <c r="AO1298" s="5">
        <v>17.5</v>
      </c>
      <c r="AP1298">
        <v>0</v>
      </c>
      <c r="AQ1298" s="6">
        <v>105</v>
      </c>
    </row>
    <row r="1299" spans="41:43">
      <c r="AO1299" s="5">
        <v>17.5</v>
      </c>
      <c r="AP1299">
        <v>0</v>
      </c>
      <c r="AQ1299" s="6">
        <v>29</v>
      </c>
    </row>
    <row r="1300" spans="41:43">
      <c r="AO1300" s="5">
        <v>17.5</v>
      </c>
      <c r="AP1300">
        <v>0</v>
      </c>
      <c r="AQ1300" s="6">
        <v>477</v>
      </c>
    </row>
    <row r="1301" spans="41:43">
      <c r="AO1301" s="5">
        <v>17.5</v>
      </c>
      <c r="AP1301">
        <v>0</v>
      </c>
      <c r="AQ1301" s="6">
        <v>203</v>
      </c>
    </row>
    <row r="1302" spans="41:43">
      <c r="AO1302" s="5">
        <v>17.5</v>
      </c>
      <c r="AP1302">
        <v>0</v>
      </c>
      <c r="AQ1302" s="6">
        <v>34</v>
      </c>
    </row>
    <row r="1303" spans="41:43">
      <c r="AO1303" s="5">
        <v>17.5</v>
      </c>
      <c r="AP1303">
        <v>0</v>
      </c>
      <c r="AQ1303" s="6">
        <v>73</v>
      </c>
    </row>
    <row r="1304" spans="41:43">
      <c r="AO1304" s="5">
        <v>17.5</v>
      </c>
      <c r="AP1304">
        <v>0</v>
      </c>
      <c r="AQ1304" s="6">
        <v>205</v>
      </c>
    </row>
    <row r="1305" spans="41:43">
      <c r="AO1305" s="5">
        <v>17.5</v>
      </c>
      <c r="AP1305">
        <v>0</v>
      </c>
      <c r="AQ1305" s="6">
        <v>86</v>
      </c>
    </row>
    <row r="1306" spans="41:43">
      <c r="AO1306" s="5">
        <v>17.5</v>
      </c>
      <c r="AP1306">
        <v>0</v>
      </c>
      <c r="AQ1306" s="6">
        <v>17</v>
      </c>
    </row>
    <row r="1307" spans="41:43">
      <c r="AO1307" s="5">
        <v>17.5</v>
      </c>
      <c r="AP1307">
        <v>0</v>
      </c>
      <c r="AQ1307" s="6">
        <v>0</v>
      </c>
    </row>
    <row r="1308" spans="41:43">
      <c r="AO1308" s="5">
        <v>17.5</v>
      </c>
      <c r="AP1308">
        <v>0</v>
      </c>
      <c r="AQ1308" s="6">
        <v>18</v>
      </c>
    </row>
    <row r="1309" spans="41:43">
      <c r="AO1309" s="5">
        <v>17.5</v>
      </c>
      <c r="AP1309">
        <v>0</v>
      </c>
      <c r="AQ1309" s="6">
        <v>0</v>
      </c>
    </row>
    <row r="1310" spans="41:43">
      <c r="AO1310" s="5">
        <v>17.5</v>
      </c>
      <c r="AP1310">
        <v>0</v>
      </c>
      <c r="AQ1310" s="6">
        <v>0</v>
      </c>
    </row>
    <row r="1311" spans="41:43">
      <c r="AO1311" s="5">
        <v>17.5</v>
      </c>
      <c r="AP1311">
        <v>0</v>
      </c>
      <c r="AQ1311" s="6">
        <v>0</v>
      </c>
    </row>
    <row r="1312" spans="41:43">
      <c r="AO1312" s="5">
        <v>17.5</v>
      </c>
      <c r="AP1312">
        <v>0</v>
      </c>
      <c r="AQ1312" s="6">
        <v>0</v>
      </c>
    </row>
    <row r="1313" spans="41:43">
      <c r="AO1313" s="5">
        <v>17.5</v>
      </c>
      <c r="AP1313">
        <v>0</v>
      </c>
      <c r="AQ1313" s="6">
        <v>0</v>
      </c>
    </row>
    <row r="1314" spans="41:43">
      <c r="AO1314" s="5">
        <v>17.5</v>
      </c>
      <c r="AP1314">
        <v>0</v>
      </c>
      <c r="AQ1314" s="6">
        <v>0</v>
      </c>
    </row>
    <row r="1315" spans="41:43">
      <c r="AO1315" s="5">
        <v>17.5</v>
      </c>
      <c r="AP1315">
        <v>0</v>
      </c>
      <c r="AQ1315" s="6">
        <v>0</v>
      </c>
    </row>
    <row r="1316" spans="41:43">
      <c r="AO1316" s="5">
        <v>17.5</v>
      </c>
      <c r="AP1316">
        <v>0</v>
      </c>
      <c r="AQ1316" s="6">
        <v>0</v>
      </c>
    </row>
    <row r="1317" spans="41:43">
      <c r="AO1317" s="5">
        <v>17.5</v>
      </c>
      <c r="AP1317">
        <v>0</v>
      </c>
      <c r="AQ1317" s="6">
        <v>313</v>
      </c>
    </row>
    <row r="1318" spans="41:43">
      <c r="AO1318" s="5">
        <v>17.5</v>
      </c>
      <c r="AP1318">
        <v>0</v>
      </c>
      <c r="AQ1318" s="6">
        <v>0</v>
      </c>
    </row>
    <row r="1319" spans="41:43">
      <c r="AO1319" s="5">
        <v>17.5</v>
      </c>
      <c r="AP1319">
        <v>0</v>
      </c>
      <c r="AQ1319" s="6">
        <v>0</v>
      </c>
    </row>
    <row r="1320" spans="41:43">
      <c r="AO1320" s="5">
        <v>17.5</v>
      </c>
      <c r="AP1320">
        <v>0</v>
      </c>
      <c r="AQ1320" s="6">
        <v>0</v>
      </c>
    </row>
    <row r="1321" spans="41:43">
      <c r="AO1321" s="5">
        <v>17.5</v>
      </c>
      <c r="AP1321">
        <v>0</v>
      </c>
      <c r="AQ1321" s="6">
        <v>0</v>
      </c>
    </row>
    <row r="1322" spans="41:43">
      <c r="AO1322" s="5">
        <v>17.5</v>
      </c>
      <c r="AP1322">
        <v>0</v>
      </c>
      <c r="AQ1322" s="6">
        <v>0</v>
      </c>
    </row>
    <row r="1323" spans="41:43">
      <c r="AO1323" s="5">
        <v>17.5</v>
      </c>
      <c r="AP1323">
        <v>0</v>
      </c>
      <c r="AQ1323" s="6">
        <v>0</v>
      </c>
    </row>
    <row r="1324" spans="41:43">
      <c r="AO1324" s="5">
        <v>17.5</v>
      </c>
      <c r="AP1324">
        <v>0</v>
      </c>
      <c r="AQ1324" s="6">
        <v>0</v>
      </c>
    </row>
    <row r="1325" spans="41:43">
      <c r="AO1325" s="5">
        <v>17.5</v>
      </c>
      <c r="AP1325">
        <v>0</v>
      </c>
      <c r="AQ1325" s="6">
        <v>0</v>
      </c>
    </row>
    <row r="1326" spans="41:43">
      <c r="AO1326" s="5">
        <v>17.5</v>
      </c>
      <c r="AP1326">
        <v>0</v>
      </c>
      <c r="AQ1326" s="6">
        <v>0</v>
      </c>
    </row>
    <row r="1327" spans="41:43">
      <c r="AO1327" s="5">
        <v>17.5</v>
      </c>
      <c r="AP1327">
        <v>0</v>
      </c>
      <c r="AQ1327" s="6">
        <v>0</v>
      </c>
    </row>
    <row r="1328" spans="41:43">
      <c r="AO1328" s="5">
        <v>17.5</v>
      </c>
      <c r="AP1328">
        <v>0</v>
      </c>
      <c r="AQ1328" s="6">
        <v>0</v>
      </c>
    </row>
    <row r="1329" spans="41:43">
      <c r="AO1329" s="5">
        <v>17.5</v>
      </c>
      <c r="AP1329">
        <v>0</v>
      </c>
      <c r="AQ1329" s="6">
        <v>0</v>
      </c>
    </row>
    <row r="1330" spans="41:43">
      <c r="AO1330" s="5">
        <v>17.5</v>
      </c>
      <c r="AP1330">
        <v>0</v>
      </c>
      <c r="AQ1330" s="6">
        <v>22</v>
      </c>
    </row>
    <row r="1331" spans="41:43">
      <c r="AO1331" s="5">
        <v>17.5</v>
      </c>
      <c r="AP1331">
        <v>0</v>
      </c>
      <c r="AQ1331" s="6">
        <v>0</v>
      </c>
    </row>
    <row r="1332" spans="41:43">
      <c r="AO1332" s="5">
        <v>17.5</v>
      </c>
      <c r="AP1332">
        <v>0</v>
      </c>
      <c r="AQ1332" s="6">
        <v>38</v>
      </c>
    </row>
    <row r="1333" spans="41:43">
      <c r="AO1333" s="5">
        <v>17.5</v>
      </c>
      <c r="AP1333">
        <v>0</v>
      </c>
      <c r="AQ1333" s="6">
        <v>0</v>
      </c>
    </row>
    <row r="1334" spans="41:43">
      <c r="AO1334" s="5">
        <v>17.5</v>
      </c>
      <c r="AP1334">
        <v>0</v>
      </c>
      <c r="AQ1334" s="6">
        <v>0</v>
      </c>
    </row>
    <row r="1335" spans="41:43">
      <c r="AO1335" s="5">
        <v>17.5</v>
      </c>
      <c r="AP1335">
        <v>0</v>
      </c>
      <c r="AQ1335" s="6">
        <v>0</v>
      </c>
    </row>
    <row r="1336" spans="41:43">
      <c r="AO1336" s="5">
        <v>17.5</v>
      </c>
      <c r="AP1336">
        <v>0</v>
      </c>
      <c r="AQ1336" s="6">
        <v>0</v>
      </c>
    </row>
    <row r="1337" spans="41:43">
      <c r="AO1337" s="5">
        <v>17.5</v>
      </c>
      <c r="AP1337">
        <v>0</v>
      </c>
      <c r="AQ1337" s="6">
        <v>0</v>
      </c>
    </row>
    <row r="1338" spans="41:43">
      <c r="AO1338" s="5">
        <v>17.5</v>
      </c>
      <c r="AP1338">
        <v>0</v>
      </c>
      <c r="AQ1338" s="6">
        <v>0</v>
      </c>
    </row>
    <row r="1339" spans="41:43">
      <c r="AO1339" s="5">
        <v>17.5</v>
      </c>
      <c r="AP1339">
        <v>0</v>
      </c>
      <c r="AQ1339" s="6">
        <v>0</v>
      </c>
    </row>
    <row r="1340" spans="41:43">
      <c r="AO1340" s="5">
        <v>17.5</v>
      </c>
      <c r="AP1340">
        <v>0</v>
      </c>
      <c r="AQ1340" s="6">
        <v>88</v>
      </c>
    </row>
    <row r="1341" spans="41:43">
      <c r="AO1341" s="5">
        <v>17.5</v>
      </c>
      <c r="AP1341">
        <v>0</v>
      </c>
      <c r="AQ1341" s="6">
        <v>0</v>
      </c>
    </row>
    <row r="1342" spans="41:43">
      <c r="AO1342" s="5">
        <v>17.5</v>
      </c>
      <c r="AP1342">
        <v>0</v>
      </c>
      <c r="AQ1342" s="6">
        <v>0</v>
      </c>
    </row>
    <row r="1343" spans="41:43">
      <c r="AO1343" s="5">
        <v>17.5</v>
      </c>
      <c r="AP1343">
        <v>0</v>
      </c>
      <c r="AQ1343" s="6">
        <v>18</v>
      </c>
    </row>
    <row r="1344" spans="41:43">
      <c r="AO1344" s="5">
        <v>17.5</v>
      </c>
      <c r="AP1344">
        <v>0</v>
      </c>
      <c r="AQ1344" s="6">
        <v>0</v>
      </c>
    </row>
    <row r="1345" spans="41:43">
      <c r="AO1345" s="5">
        <v>17.5</v>
      </c>
      <c r="AP1345">
        <v>0</v>
      </c>
      <c r="AQ1345" s="6">
        <v>0</v>
      </c>
    </row>
    <row r="1346" spans="41:43">
      <c r="AO1346" s="5">
        <v>17.5</v>
      </c>
      <c r="AP1346">
        <v>0</v>
      </c>
      <c r="AQ1346" s="6">
        <v>0</v>
      </c>
    </row>
    <row r="1347" spans="41:43">
      <c r="AO1347" s="5">
        <v>17.5</v>
      </c>
      <c r="AP1347">
        <v>0</v>
      </c>
      <c r="AQ1347" s="6">
        <v>0</v>
      </c>
    </row>
    <row r="1348" spans="41:43">
      <c r="AO1348" s="5">
        <v>17.5</v>
      </c>
      <c r="AP1348">
        <v>0</v>
      </c>
      <c r="AQ1348" s="6">
        <v>0</v>
      </c>
    </row>
    <row r="1349" spans="41:43">
      <c r="AO1349" s="5">
        <v>17.5</v>
      </c>
      <c r="AP1349">
        <v>0</v>
      </c>
      <c r="AQ1349" s="6">
        <v>0</v>
      </c>
    </row>
    <row r="1350" spans="41:43">
      <c r="AO1350" s="5">
        <v>17.5</v>
      </c>
      <c r="AP1350">
        <v>0</v>
      </c>
      <c r="AQ1350" s="6">
        <v>0</v>
      </c>
    </row>
    <row r="1351" spans="41:43">
      <c r="AO1351" s="5">
        <v>17.5</v>
      </c>
      <c r="AP1351">
        <v>0</v>
      </c>
      <c r="AQ1351" s="6">
        <v>0</v>
      </c>
    </row>
    <row r="1352" spans="41:43">
      <c r="AO1352" s="5">
        <v>17.5</v>
      </c>
      <c r="AP1352">
        <v>0</v>
      </c>
      <c r="AQ1352" s="6">
        <v>0</v>
      </c>
    </row>
    <row r="1353" spans="41:43">
      <c r="AO1353" s="5">
        <v>17.5</v>
      </c>
      <c r="AP1353">
        <v>0</v>
      </c>
      <c r="AQ1353" s="6">
        <v>13</v>
      </c>
    </row>
    <row r="1354" spans="41:43">
      <c r="AO1354" s="5">
        <v>17.5</v>
      </c>
      <c r="AP1354">
        <v>0</v>
      </c>
      <c r="AQ1354" s="6">
        <v>0</v>
      </c>
    </row>
    <row r="1355" spans="41:43">
      <c r="AO1355" s="5">
        <v>17.5</v>
      </c>
      <c r="AP1355">
        <v>0</v>
      </c>
      <c r="AQ1355" s="6">
        <v>0</v>
      </c>
    </row>
    <row r="1356" spans="41:43">
      <c r="AO1356" s="5">
        <v>17.5</v>
      </c>
      <c r="AP1356">
        <v>0</v>
      </c>
      <c r="AQ1356" s="6">
        <v>0</v>
      </c>
    </row>
    <row r="1357" spans="41:43">
      <c r="AO1357" s="5">
        <v>17.5</v>
      </c>
      <c r="AP1357">
        <v>0</v>
      </c>
      <c r="AQ1357" s="6">
        <v>0</v>
      </c>
    </row>
    <row r="1358" spans="41:43">
      <c r="AO1358" s="5">
        <v>17.5</v>
      </c>
      <c r="AP1358">
        <v>0</v>
      </c>
      <c r="AQ1358" s="6">
        <v>0</v>
      </c>
    </row>
    <row r="1359" spans="41:43">
      <c r="AO1359" s="5">
        <v>17.5</v>
      </c>
      <c r="AP1359">
        <v>0</v>
      </c>
      <c r="AQ1359" s="6">
        <v>0</v>
      </c>
    </row>
    <row r="1360" spans="41:43">
      <c r="AO1360" s="5">
        <v>17.5</v>
      </c>
      <c r="AP1360">
        <v>0</v>
      </c>
      <c r="AQ1360" s="6">
        <v>0</v>
      </c>
    </row>
    <row r="1361" spans="41:43">
      <c r="AO1361" s="5">
        <v>17.5</v>
      </c>
      <c r="AP1361">
        <v>0</v>
      </c>
      <c r="AQ1361" s="6">
        <v>0</v>
      </c>
    </row>
    <row r="1362" spans="41:43">
      <c r="AO1362" s="5">
        <v>21.5</v>
      </c>
      <c r="AP1362">
        <v>0</v>
      </c>
      <c r="AQ1362" s="6">
        <v>44</v>
      </c>
    </row>
    <row r="1363" spans="41:43">
      <c r="AO1363" s="5">
        <v>21.5</v>
      </c>
      <c r="AP1363">
        <v>0</v>
      </c>
      <c r="AQ1363" s="6">
        <v>11</v>
      </c>
    </row>
    <row r="1364" spans="41:43">
      <c r="AO1364" s="5">
        <v>21.5</v>
      </c>
      <c r="AP1364">
        <v>0</v>
      </c>
      <c r="AQ1364" s="6">
        <v>81</v>
      </c>
    </row>
    <row r="1365" spans="41:43">
      <c r="AO1365" s="5">
        <v>21.5</v>
      </c>
      <c r="AP1365">
        <v>0</v>
      </c>
      <c r="AQ1365" s="6">
        <v>88</v>
      </c>
    </row>
    <row r="1366" spans="41:43">
      <c r="AO1366" s="5">
        <v>21.5</v>
      </c>
      <c r="AP1366">
        <v>0</v>
      </c>
      <c r="AQ1366" s="6">
        <v>88</v>
      </c>
    </row>
    <row r="1367" spans="41:43">
      <c r="AO1367" s="5">
        <v>21.5</v>
      </c>
      <c r="AP1367">
        <v>0</v>
      </c>
      <c r="AQ1367" s="6">
        <v>42</v>
      </c>
    </row>
    <row r="1368" spans="41:43">
      <c r="AO1368" s="5">
        <v>21.5</v>
      </c>
      <c r="AP1368">
        <v>0</v>
      </c>
      <c r="AQ1368" s="6">
        <v>61</v>
      </c>
    </row>
    <row r="1369" spans="41:43">
      <c r="AO1369" s="5">
        <v>21.5</v>
      </c>
      <c r="AP1369">
        <v>0</v>
      </c>
      <c r="AQ1369" s="6">
        <v>91</v>
      </c>
    </row>
    <row r="1370" spans="41:43">
      <c r="AO1370" s="5">
        <v>21.5</v>
      </c>
      <c r="AP1370">
        <v>0</v>
      </c>
      <c r="AQ1370" s="6">
        <v>131</v>
      </c>
    </row>
    <row r="1371" spans="41:43">
      <c r="AO1371" s="5">
        <v>21.5</v>
      </c>
      <c r="AP1371">
        <v>0</v>
      </c>
      <c r="AQ1371" s="6">
        <v>144</v>
      </c>
    </row>
    <row r="1372" spans="41:43">
      <c r="AO1372" s="5">
        <v>21.5</v>
      </c>
      <c r="AP1372">
        <v>0</v>
      </c>
      <c r="AQ1372" s="6">
        <v>152</v>
      </c>
    </row>
    <row r="1373" spans="41:43">
      <c r="AO1373" s="5">
        <v>21.5</v>
      </c>
      <c r="AP1373">
        <v>0</v>
      </c>
      <c r="AQ1373" s="6">
        <v>112</v>
      </c>
    </row>
    <row r="1374" spans="41:43">
      <c r="AO1374" s="5">
        <v>21.5</v>
      </c>
      <c r="AP1374">
        <v>0</v>
      </c>
      <c r="AQ1374" s="6">
        <v>123</v>
      </c>
    </row>
    <row r="1375" spans="41:43">
      <c r="AO1375" s="5">
        <v>21.5</v>
      </c>
      <c r="AP1375">
        <v>0</v>
      </c>
      <c r="AQ1375" s="6">
        <v>153</v>
      </c>
    </row>
    <row r="1376" spans="41:43">
      <c r="AO1376" s="5">
        <v>21.5</v>
      </c>
      <c r="AP1376">
        <v>0</v>
      </c>
      <c r="AQ1376" s="6">
        <v>161</v>
      </c>
    </row>
    <row r="1377" spans="41:43">
      <c r="AO1377" s="5">
        <v>21.5</v>
      </c>
      <c r="AP1377">
        <v>0</v>
      </c>
      <c r="AQ1377" s="6">
        <v>192</v>
      </c>
    </row>
    <row r="1378" spans="41:43">
      <c r="AO1378" s="5">
        <v>21.5</v>
      </c>
      <c r="AP1378">
        <v>0</v>
      </c>
      <c r="AQ1378" s="6">
        <v>143</v>
      </c>
    </row>
    <row r="1379" spans="41:43">
      <c r="AO1379" s="5">
        <v>21.5</v>
      </c>
      <c r="AP1379">
        <v>0</v>
      </c>
      <c r="AQ1379" s="6">
        <v>128</v>
      </c>
    </row>
    <row r="1380" spans="41:43">
      <c r="AO1380" s="5">
        <v>21.5</v>
      </c>
      <c r="AP1380">
        <v>0</v>
      </c>
      <c r="AQ1380" s="6">
        <v>79</v>
      </c>
    </row>
    <row r="1381" spans="41:43">
      <c r="AO1381" s="5">
        <v>21.5</v>
      </c>
      <c r="AP1381">
        <v>0</v>
      </c>
      <c r="AQ1381" s="6">
        <v>71</v>
      </c>
    </row>
    <row r="1382" spans="41:43">
      <c r="AO1382" s="5">
        <v>21.5</v>
      </c>
      <c r="AP1382">
        <v>0</v>
      </c>
      <c r="AQ1382" s="6">
        <v>75</v>
      </c>
    </row>
    <row r="1383" spans="41:43">
      <c r="AO1383" s="5">
        <v>21.5</v>
      </c>
      <c r="AP1383">
        <v>0</v>
      </c>
      <c r="AQ1383" s="6">
        <v>42</v>
      </c>
    </row>
    <row r="1384" spans="41:43">
      <c r="AO1384" s="5">
        <v>21.5</v>
      </c>
      <c r="AP1384">
        <v>0</v>
      </c>
      <c r="AQ1384" s="6">
        <v>41</v>
      </c>
    </row>
    <row r="1385" spans="41:43">
      <c r="AO1385" s="5">
        <v>21.5</v>
      </c>
      <c r="AP1385">
        <v>0</v>
      </c>
      <c r="AQ1385" s="6">
        <v>69</v>
      </c>
    </row>
    <row r="1386" spans="41:43">
      <c r="AO1386" s="5">
        <v>21.5</v>
      </c>
      <c r="AP1386">
        <v>0</v>
      </c>
      <c r="AQ1386" s="6">
        <v>102</v>
      </c>
    </row>
    <row r="1387" spans="41:43">
      <c r="AO1387" s="5">
        <v>21.5</v>
      </c>
      <c r="AP1387">
        <v>0</v>
      </c>
      <c r="AQ1387" s="6">
        <v>92</v>
      </c>
    </row>
    <row r="1388" spans="41:43">
      <c r="AO1388" s="5">
        <v>21.5</v>
      </c>
      <c r="AP1388">
        <v>0</v>
      </c>
      <c r="AQ1388" s="6">
        <v>44</v>
      </c>
    </row>
    <row r="1389" spans="41:43">
      <c r="AO1389" s="5">
        <v>21.5</v>
      </c>
      <c r="AP1389">
        <v>0</v>
      </c>
      <c r="AQ1389" s="6">
        <v>0</v>
      </c>
    </row>
    <row r="1390" spans="41:43">
      <c r="AO1390" s="5">
        <v>21.5</v>
      </c>
      <c r="AP1390">
        <v>0</v>
      </c>
      <c r="AQ1390" s="6">
        <v>4</v>
      </c>
    </row>
    <row r="1391" spans="41:43">
      <c r="AO1391" s="5">
        <v>21.5</v>
      </c>
      <c r="AP1391">
        <v>0</v>
      </c>
      <c r="AQ1391" s="6">
        <v>50</v>
      </c>
    </row>
    <row r="1392" spans="41:43">
      <c r="AO1392" s="5">
        <v>21.5</v>
      </c>
      <c r="AP1392">
        <v>0</v>
      </c>
      <c r="AQ1392" s="6">
        <v>82</v>
      </c>
    </row>
    <row r="1393" spans="41:43">
      <c r="AO1393" s="5">
        <v>21.5</v>
      </c>
      <c r="AP1393">
        <v>0</v>
      </c>
      <c r="AQ1393" s="6">
        <v>89</v>
      </c>
    </row>
    <row r="1394" spans="41:43">
      <c r="AO1394" s="5">
        <v>21.5</v>
      </c>
      <c r="AP1394">
        <v>0</v>
      </c>
      <c r="AQ1394" s="6">
        <v>228</v>
      </c>
    </row>
    <row r="1395" spans="41:43">
      <c r="AO1395" s="5">
        <v>21.5</v>
      </c>
      <c r="AP1395">
        <v>0</v>
      </c>
      <c r="AQ1395" s="6">
        <v>202</v>
      </c>
    </row>
    <row r="1396" spans="41:43">
      <c r="AO1396" s="5">
        <v>21.5</v>
      </c>
      <c r="AP1396">
        <v>0</v>
      </c>
      <c r="AQ1396" s="6">
        <v>198</v>
      </c>
    </row>
    <row r="1397" spans="41:43">
      <c r="AO1397" s="5">
        <v>21.5</v>
      </c>
      <c r="AP1397">
        <v>0</v>
      </c>
      <c r="AQ1397" s="6">
        <v>58</v>
      </c>
    </row>
    <row r="1398" spans="41:43">
      <c r="AO1398" s="5">
        <v>21.5</v>
      </c>
      <c r="AP1398">
        <v>0</v>
      </c>
      <c r="AQ1398" s="6">
        <v>52</v>
      </c>
    </row>
    <row r="1399" spans="41:43">
      <c r="AO1399" s="5">
        <v>21.5</v>
      </c>
      <c r="AP1399">
        <v>0</v>
      </c>
      <c r="AQ1399" s="6">
        <v>55</v>
      </c>
    </row>
    <row r="1400" spans="41:43">
      <c r="AO1400" s="5">
        <v>21.5</v>
      </c>
      <c r="AP1400">
        <v>0</v>
      </c>
      <c r="AQ1400" s="6">
        <v>71</v>
      </c>
    </row>
    <row r="1401" spans="41:43">
      <c r="AO1401" s="5">
        <v>21.5</v>
      </c>
      <c r="AP1401">
        <v>0</v>
      </c>
      <c r="AQ1401" s="6">
        <v>103</v>
      </c>
    </row>
    <row r="1402" spans="41:43">
      <c r="AO1402" s="5">
        <v>21.5</v>
      </c>
      <c r="AP1402">
        <v>0</v>
      </c>
      <c r="AQ1402" s="6">
        <v>160</v>
      </c>
    </row>
    <row r="1403" spans="41:43">
      <c r="AO1403" s="5">
        <v>21.5</v>
      </c>
      <c r="AP1403">
        <v>0</v>
      </c>
      <c r="AQ1403" s="6">
        <v>98</v>
      </c>
    </row>
    <row r="1404" spans="41:43">
      <c r="AO1404" s="5">
        <v>21.5</v>
      </c>
      <c r="AP1404">
        <v>0</v>
      </c>
      <c r="AQ1404" s="6">
        <v>67</v>
      </c>
    </row>
    <row r="1405" spans="41:43">
      <c r="AO1405" s="5">
        <v>21.5</v>
      </c>
      <c r="AP1405">
        <v>0</v>
      </c>
      <c r="AQ1405" s="6">
        <v>6</v>
      </c>
    </row>
    <row r="1406" spans="41:43">
      <c r="AO1406" s="5">
        <v>21.5</v>
      </c>
      <c r="AP1406">
        <v>0</v>
      </c>
      <c r="AQ1406" s="6">
        <v>99</v>
      </c>
    </row>
    <row r="1407" spans="41:43">
      <c r="AO1407" s="5">
        <v>21.5</v>
      </c>
      <c r="AP1407">
        <v>0</v>
      </c>
      <c r="AQ1407" s="6">
        <v>148</v>
      </c>
    </row>
    <row r="1408" spans="41:43">
      <c r="AO1408" s="5">
        <v>21.5</v>
      </c>
      <c r="AP1408">
        <v>0</v>
      </c>
      <c r="AQ1408" s="6">
        <v>151</v>
      </c>
    </row>
    <row r="1409" spans="41:43">
      <c r="AO1409" s="5">
        <v>21.5</v>
      </c>
      <c r="AP1409">
        <v>0</v>
      </c>
      <c r="AQ1409" s="6">
        <v>94</v>
      </c>
    </row>
    <row r="1410" spans="41:43">
      <c r="AO1410" s="5">
        <v>21.5</v>
      </c>
      <c r="AP1410">
        <v>0</v>
      </c>
      <c r="AQ1410" s="6">
        <v>71</v>
      </c>
    </row>
    <row r="1411" spans="41:43">
      <c r="AO1411" s="5">
        <v>21.5</v>
      </c>
      <c r="AP1411">
        <v>0</v>
      </c>
      <c r="AQ1411" s="6">
        <v>61</v>
      </c>
    </row>
    <row r="1412" spans="41:43">
      <c r="AO1412" s="5">
        <v>21.5</v>
      </c>
      <c r="AP1412">
        <v>0</v>
      </c>
      <c r="AQ1412" s="6">
        <v>25</v>
      </c>
    </row>
    <row r="1413" spans="41:43">
      <c r="AO1413" s="5">
        <v>21.5</v>
      </c>
      <c r="AP1413">
        <v>0</v>
      </c>
      <c r="AQ1413" s="6">
        <v>70</v>
      </c>
    </row>
    <row r="1414" spans="41:43">
      <c r="AO1414" s="5">
        <v>21.5</v>
      </c>
      <c r="AP1414">
        <v>0</v>
      </c>
      <c r="AQ1414" s="6">
        <v>116</v>
      </c>
    </row>
    <row r="1415" spans="41:43">
      <c r="AO1415" s="5">
        <v>21.5</v>
      </c>
      <c r="AP1415">
        <v>0</v>
      </c>
      <c r="AQ1415" s="6">
        <v>129</v>
      </c>
    </row>
    <row r="1416" spans="41:43">
      <c r="AO1416" s="5">
        <v>21.5</v>
      </c>
      <c r="AP1416">
        <v>0</v>
      </c>
      <c r="AQ1416" s="6">
        <v>77</v>
      </c>
    </row>
    <row r="1417" spans="41:43">
      <c r="AO1417" s="5">
        <v>21.5</v>
      </c>
      <c r="AP1417">
        <v>0</v>
      </c>
      <c r="AQ1417" s="6">
        <v>36</v>
      </c>
    </row>
    <row r="1418" spans="41:43">
      <c r="AO1418" s="5">
        <v>21.5</v>
      </c>
      <c r="AP1418">
        <v>0</v>
      </c>
      <c r="AQ1418" s="6">
        <v>34</v>
      </c>
    </row>
    <row r="1419" spans="41:43">
      <c r="AO1419" s="5">
        <v>21.5</v>
      </c>
      <c r="AP1419">
        <v>0</v>
      </c>
      <c r="AQ1419" s="6">
        <v>37</v>
      </c>
    </row>
    <row r="1420" spans="41:43">
      <c r="AO1420" s="5">
        <v>21.5</v>
      </c>
      <c r="AP1420">
        <v>0</v>
      </c>
      <c r="AQ1420" s="6">
        <v>33</v>
      </c>
    </row>
    <row r="1421" spans="41:43">
      <c r="AO1421" s="5">
        <v>21.5</v>
      </c>
      <c r="AP1421">
        <v>0</v>
      </c>
      <c r="AQ1421" s="6">
        <v>168</v>
      </c>
    </row>
    <row r="1422" spans="41:43">
      <c r="AO1422" s="5">
        <v>21.5</v>
      </c>
      <c r="AP1422">
        <v>0</v>
      </c>
      <c r="AQ1422" s="6">
        <v>192</v>
      </c>
    </row>
    <row r="1423" spans="41:43">
      <c r="AO1423" s="5">
        <v>21.5</v>
      </c>
      <c r="AP1423">
        <v>0</v>
      </c>
      <c r="AQ1423" s="6">
        <v>231</v>
      </c>
    </row>
    <row r="1424" spans="41:43">
      <c r="AO1424" s="5">
        <v>21.5</v>
      </c>
      <c r="AP1424">
        <v>0</v>
      </c>
      <c r="AQ1424" s="6">
        <v>114</v>
      </c>
    </row>
    <row r="1425" spans="41:43">
      <c r="AO1425" s="5">
        <v>21.5</v>
      </c>
      <c r="AP1425">
        <v>0</v>
      </c>
      <c r="AQ1425" s="6">
        <v>152</v>
      </c>
    </row>
    <row r="1426" spans="41:43">
      <c r="AO1426" s="5">
        <v>21.5</v>
      </c>
      <c r="AP1426">
        <v>0</v>
      </c>
      <c r="AQ1426" s="6">
        <v>133</v>
      </c>
    </row>
    <row r="1427" spans="41:43">
      <c r="AO1427" s="5">
        <v>21.5</v>
      </c>
      <c r="AP1427">
        <v>0</v>
      </c>
      <c r="AQ1427" s="6">
        <v>254</v>
      </c>
    </row>
    <row r="1428" spans="41:43">
      <c r="AO1428" s="5">
        <v>21.5</v>
      </c>
      <c r="AP1428">
        <v>0</v>
      </c>
      <c r="AQ1428" s="6">
        <v>277</v>
      </c>
    </row>
    <row r="1429" spans="41:43">
      <c r="AO1429" s="5">
        <v>21.5</v>
      </c>
      <c r="AP1429">
        <v>0</v>
      </c>
      <c r="AQ1429" s="6">
        <v>264</v>
      </c>
    </row>
    <row r="1430" spans="41:43">
      <c r="AO1430" s="5">
        <v>21.5</v>
      </c>
      <c r="AP1430">
        <v>0</v>
      </c>
      <c r="AQ1430" s="6">
        <v>141</v>
      </c>
    </row>
    <row r="1431" spans="41:43">
      <c r="AO1431" s="5">
        <v>21.5</v>
      </c>
      <c r="AP1431">
        <v>0</v>
      </c>
      <c r="AQ1431" s="6">
        <v>38</v>
      </c>
    </row>
    <row r="1432" spans="41:43">
      <c r="AO1432" s="5">
        <v>21.5</v>
      </c>
      <c r="AP1432">
        <v>0</v>
      </c>
      <c r="AQ1432" s="6">
        <v>84</v>
      </c>
    </row>
    <row r="1433" spans="41:43">
      <c r="AO1433" s="5">
        <v>21.5</v>
      </c>
      <c r="AP1433">
        <v>0</v>
      </c>
      <c r="AQ1433" s="6">
        <v>128</v>
      </c>
    </row>
    <row r="1434" spans="41:43">
      <c r="AO1434" s="5">
        <v>21.5</v>
      </c>
      <c r="AP1434">
        <v>0</v>
      </c>
      <c r="AQ1434" s="6">
        <v>197</v>
      </c>
    </row>
    <row r="1435" spans="41:43">
      <c r="AO1435" s="5">
        <v>21.5</v>
      </c>
      <c r="AP1435">
        <v>0</v>
      </c>
      <c r="AQ1435" s="6">
        <v>251</v>
      </c>
    </row>
    <row r="1436" spans="41:43">
      <c r="AO1436" s="5">
        <v>21.5</v>
      </c>
      <c r="AP1436">
        <v>0</v>
      </c>
      <c r="AQ1436" s="6">
        <v>224</v>
      </c>
    </row>
    <row r="1437" spans="41:43">
      <c r="AO1437" s="5">
        <v>21.5</v>
      </c>
      <c r="AP1437">
        <v>0</v>
      </c>
      <c r="AQ1437" s="6">
        <v>253</v>
      </c>
    </row>
    <row r="1438" spans="41:43">
      <c r="AO1438" s="5">
        <v>21.5</v>
      </c>
      <c r="AP1438">
        <v>0</v>
      </c>
      <c r="AQ1438" s="6">
        <v>192</v>
      </c>
    </row>
    <row r="1439" spans="41:43">
      <c r="AO1439" s="5">
        <v>21.5</v>
      </c>
      <c r="AP1439">
        <v>0</v>
      </c>
      <c r="AQ1439" s="6">
        <v>239</v>
      </c>
    </row>
    <row r="1440" spans="41:43">
      <c r="AO1440" s="5">
        <v>21.5</v>
      </c>
      <c r="AP1440">
        <v>0</v>
      </c>
      <c r="AQ1440" s="6">
        <v>227</v>
      </c>
    </row>
    <row r="1441" spans="41:43">
      <c r="AO1441" s="5">
        <v>21.5</v>
      </c>
      <c r="AP1441">
        <v>0</v>
      </c>
      <c r="AQ1441" s="6">
        <v>227</v>
      </c>
    </row>
    <row r="1442" spans="41:43">
      <c r="AO1442" s="5">
        <v>21.5</v>
      </c>
      <c r="AP1442">
        <v>0</v>
      </c>
      <c r="AQ1442" s="6">
        <v>219</v>
      </c>
    </row>
    <row r="1443" spans="41:43">
      <c r="AO1443" s="5">
        <v>21.5</v>
      </c>
      <c r="AP1443">
        <v>0</v>
      </c>
      <c r="AQ1443" s="6">
        <v>196</v>
      </c>
    </row>
    <row r="1444" spans="41:43">
      <c r="AO1444" s="5">
        <v>21.5</v>
      </c>
      <c r="AP1444">
        <v>0</v>
      </c>
      <c r="AQ1444" s="6">
        <v>227</v>
      </c>
    </row>
    <row r="1445" spans="41:43">
      <c r="AO1445" s="5">
        <v>21.5</v>
      </c>
      <c r="AP1445">
        <v>0</v>
      </c>
      <c r="AQ1445" s="6">
        <v>199</v>
      </c>
    </row>
    <row r="1446" spans="41:43">
      <c r="AO1446" s="5">
        <v>21.5</v>
      </c>
      <c r="AP1446">
        <v>0</v>
      </c>
      <c r="AQ1446" s="6">
        <v>202</v>
      </c>
    </row>
    <row r="1447" spans="41:43">
      <c r="AO1447" s="5">
        <v>21.5</v>
      </c>
      <c r="AP1447">
        <v>0</v>
      </c>
      <c r="AQ1447" s="6">
        <v>170</v>
      </c>
    </row>
    <row r="1448" spans="41:43">
      <c r="AO1448" s="5">
        <v>21.5</v>
      </c>
      <c r="AP1448">
        <v>0</v>
      </c>
      <c r="AQ1448" s="6">
        <v>124</v>
      </c>
    </row>
    <row r="1449" spans="41:43">
      <c r="AO1449" s="5">
        <v>21.5</v>
      </c>
      <c r="AP1449">
        <v>0</v>
      </c>
      <c r="AQ1449" s="6">
        <v>187</v>
      </c>
    </row>
    <row r="1450" spans="41:43">
      <c r="AO1450" s="5">
        <v>21.5</v>
      </c>
      <c r="AP1450">
        <v>0</v>
      </c>
      <c r="AQ1450" s="6">
        <v>263</v>
      </c>
    </row>
    <row r="1451" spans="41:43">
      <c r="AO1451" s="5">
        <v>21.5</v>
      </c>
      <c r="AP1451">
        <v>0</v>
      </c>
      <c r="AQ1451" s="6">
        <v>490</v>
      </c>
    </row>
    <row r="1452" spans="41:43">
      <c r="AO1452" s="5">
        <v>21.5</v>
      </c>
      <c r="AP1452">
        <v>0</v>
      </c>
      <c r="AQ1452" s="6">
        <v>944</v>
      </c>
    </row>
    <row r="1453" spans="41:43">
      <c r="AO1453" s="5">
        <v>21.5</v>
      </c>
      <c r="AP1453">
        <v>0</v>
      </c>
      <c r="AQ1453" s="6">
        <v>1561</v>
      </c>
    </row>
    <row r="1454" spans="41:43">
      <c r="AO1454" s="5">
        <v>21.5</v>
      </c>
      <c r="AP1454">
        <v>0</v>
      </c>
      <c r="AQ1454" s="6">
        <v>2459</v>
      </c>
    </row>
    <row r="1455" spans="41:43">
      <c r="AO1455" s="5">
        <v>21.5</v>
      </c>
      <c r="AP1455">
        <v>0</v>
      </c>
      <c r="AQ1455" s="6">
        <v>3157</v>
      </c>
    </row>
    <row r="1456" spans="41:43">
      <c r="AO1456" s="5">
        <v>21.5</v>
      </c>
      <c r="AP1456">
        <v>0</v>
      </c>
      <c r="AQ1456" s="6">
        <v>4112</v>
      </c>
    </row>
    <row r="1457" spans="41:43">
      <c r="AO1457" s="5">
        <v>21.5</v>
      </c>
      <c r="AP1457">
        <v>0</v>
      </c>
      <c r="AQ1457" s="6">
        <v>4842</v>
      </c>
    </row>
    <row r="1458" spans="41:43">
      <c r="AO1458" s="5">
        <v>21.5</v>
      </c>
      <c r="AP1458">
        <v>0</v>
      </c>
      <c r="AQ1458" s="6">
        <v>6334</v>
      </c>
    </row>
    <row r="1459" spans="41:43">
      <c r="AO1459" s="5">
        <v>21.5</v>
      </c>
      <c r="AP1459">
        <v>0</v>
      </c>
      <c r="AQ1459" s="6">
        <v>10030</v>
      </c>
    </row>
    <row r="1460" spans="41:43">
      <c r="AO1460" s="5">
        <v>21.5</v>
      </c>
      <c r="AP1460">
        <v>0</v>
      </c>
      <c r="AQ1460" s="6">
        <v>20215</v>
      </c>
    </row>
    <row r="1461" spans="41:43">
      <c r="AO1461" s="5">
        <v>21.5</v>
      </c>
      <c r="AP1461">
        <v>0</v>
      </c>
      <c r="AQ1461" s="6">
        <v>39271</v>
      </c>
    </row>
    <row r="1462" spans="41:43">
      <c r="AO1462" s="5">
        <v>21.5</v>
      </c>
      <c r="AP1462">
        <v>0</v>
      </c>
      <c r="AQ1462" s="6">
        <v>65268</v>
      </c>
    </row>
    <row r="1463" spans="41:43">
      <c r="AO1463" s="5">
        <v>21.5</v>
      </c>
      <c r="AP1463">
        <v>0</v>
      </c>
      <c r="AQ1463" s="6">
        <v>89538</v>
      </c>
    </row>
    <row r="1464" spans="41:43">
      <c r="AO1464" s="5">
        <v>21.5</v>
      </c>
      <c r="AP1464">
        <v>0</v>
      </c>
      <c r="AQ1464" s="6">
        <v>104034</v>
      </c>
    </row>
    <row r="1465" spans="41:43">
      <c r="AO1465" s="5">
        <v>21.5</v>
      </c>
      <c r="AP1465">
        <v>0</v>
      </c>
      <c r="AQ1465" s="6">
        <v>104700</v>
      </c>
    </row>
    <row r="1466" spans="41:43">
      <c r="AO1466" s="5">
        <v>21.5</v>
      </c>
      <c r="AP1466">
        <v>0</v>
      </c>
      <c r="AQ1466" s="6">
        <v>93073</v>
      </c>
    </row>
    <row r="1467" spans="41:43">
      <c r="AO1467" s="5">
        <v>21.5</v>
      </c>
      <c r="AP1467">
        <v>0</v>
      </c>
      <c r="AQ1467" s="6">
        <v>74174</v>
      </c>
    </row>
    <row r="1468" spans="41:43">
      <c r="AO1468" s="5">
        <v>21.5</v>
      </c>
      <c r="AP1468">
        <v>0</v>
      </c>
      <c r="AQ1468" s="6">
        <v>55849</v>
      </c>
    </row>
    <row r="1469" spans="41:43">
      <c r="AO1469" s="5">
        <v>21.5</v>
      </c>
      <c r="AP1469">
        <v>0</v>
      </c>
      <c r="AQ1469" s="6">
        <v>41899</v>
      </c>
    </row>
    <row r="1470" spans="41:43">
      <c r="AO1470" s="5">
        <v>21.5</v>
      </c>
      <c r="AP1470">
        <v>0</v>
      </c>
      <c r="AQ1470" s="6">
        <v>34468</v>
      </c>
    </row>
    <row r="1471" spans="41:43">
      <c r="AO1471" s="5">
        <v>21.5</v>
      </c>
      <c r="AP1471">
        <v>0</v>
      </c>
      <c r="AQ1471" s="6">
        <v>29716</v>
      </c>
    </row>
    <row r="1472" spans="41:43">
      <c r="AO1472" s="5">
        <v>21.5</v>
      </c>
      <c r="AP1472">
        <v>0</v>
      </c>
      <c r="AQ1472" s="6">
        <v>26682</v>
      </c>
    </row>
    <row r="1473" spans="41:43">
      <c r="AO1473" s="5">
        <v>21.5</v>
      </c>
      <c r="AP1473">
        <v>0</v>
      </c>
      <c r="AQ1473" s="6">
        <v>23258</v>
      </c>
    </row>
    <row r="1474" spans="41:43">
      <c r="AO1474" s="5">
        <v>21.5</v>
      </c>
      <c r="AP1474">
        <v>0</v>
      </c>
      <c r="AQ1474" s="6">
        <v>20350</v>
      </c>
    </row>
    <row r="1475" spans="41:43">
      <c r="AO1475" s="5">
        <v>21.5</v>
      </c>
      <c r="AP1475">
        <v>0</v>
      </c>
      <c r="AQ1475" s="6">
        <v>19355</v>
      </c>
    </row>
    <row r="1476" spans="41:43">
      <c r="AO1476" s="5">
        <v>21.5</v>
      </c>
      <c r="AP1476">
        <v>0</v>
      </c>
      <c r="AQ1476" s="6">
        <v>19132</v>
      </c>
    </row>
    <row r="1477" spans="41:43">
      <c r="AO1477" s="5">
        <v>21.5</v>
      </c>
      <c r="AP1477">
        <v>0</v>
      </c>
      <c r="AQ1477" s="6">
        <v>18437</v>
      </c>
    </row>
    <row r="1478" spans="41:43">
      <c r="AO1478" s="5">
        <v>21.5</v>
      </c>
      <c r="AP1478">
        <v>0</v>
      </c>
      <c r="AQ1478" s="6">
        <v>16877</v>
      </c>
    </row>
    <row r="1479" spans="41:43">
      <c r="AO1479" s="5">
        <v>21.5</v>
      </c>
      <c r="AP1479">
        <v>0</v>
      </c>
      <c r="AQ1479" s="6">
        <v>15258</v>
      </c>
    </row>
    <row r="1480" spans="41:43">
      <c r="AO1480" s="5">
        <v>21.5</v>
      </c>
      <c r="AP1480">
        <v>0</v>
      </c>
      <c r="AQ1480" s="6">
        <v>13644</v>
      </c>
    </row>
    <row r="1481" spans="41:43">
      <c r="AO1481" s="5">
        <v>21.5</v>
      </c>
      <c r="AP1481">
        <v>0</v>
      </c>
      <c r="AQ1481" s="6">
        <v>12223</v>
      </c>
    </row>
    <row r="1482" spans="41:43">
      <c r="AO1482" s="5">
        <v>21.5</v>
      </c>
      <c r="AP1482">
        <v>0</v>
      </c>
      <c r="AQ1482" s="6">
        <v>10606</v>
      </c>
    </row>
    <row r="1483" spans="41:43">
      <c r="AO1483" s="5">
        <v>21.5</v>
      </c>
      <c r="AP1483">
        <v>0</v>
      </c>
      <c r="AQ1483" s="6">
        <v>9705</v>
      </c>
    </row>
    <row r="1484" spans="41:43">
      <c r="AO1484" s="5">
        <v>21.5</v>
      </c>
      <c r="AP1484">
        <v>0</v>
      </c>
      <c r="AQ1484" s="6">
        <v>7636</v>
      </c>
    </row>
    <row r="1485" spans="41:43">
      <c r="AO1485" s="5">
        <v>21.5</v>
      </c>
      <c r="AP1485">
        <v>0</v>
      </c>
      <c r="AQ1485" s="6">
        <v>5917</v>
      </c>
    </row>
    <row r="1486" spans="41:43">
      <c r="AO1486" s="5">
        <v>21.5</v>
      </c>
      <c r="AP1486">
        <v>0</v>
      </c>
      <c r="AQ1486" s="6">
        <v>4521</v>
      </c>
    </row>
    <row r="1487" spans="41:43">
      <c r="AO1487" s="5">
        <v>21.5</v>
      </c>
      <c r="AP1487">
        <v>0</v>
      </c>
      <c r="AQ1487" s="6">
        <v>3863</v>
      </c>
    </row>
    <row r="1488" spans="41:43">
      <c r="AO1488" s="5">
        <v>21.5</v>
      </c>
      <c r="AP1488">
        <v>0</v>
      </c>
      <c r="AQ1488" s="6">
        <v>3065</v>
      </c>
    </row>
    <row r="1489" spans="41:43">
      <c r="AO1489" s="5">
        <v>21.5</v>
      </c>
      <c r="AP1489">
        <v>0</v>
      </c>
      <c r="AQ1489" s="6">
        <v>2068</v>
      </c>
    </row>
    <row r="1490" spans="41:43">
      <c r="AO1490" s="5">
        <v>21.5</v>
      </c>
      <c r="AP1490">
        <v>0</v>
      </c>
      <c r="AQ1490" s="6">
        <v>1558</v>
      </c>
    </row>
    <row r="1491" spans="41:43">
      <c r="AO1491" s="5">
        <v>21.5</v>
      </c>
      <c r="AP1491">
        <v>0</v>
      </c>
      <c r="AQ1491" s="6">
        <v>1317</v>
      </c>
    </row>
    <row r="1492" spans="41:43">
      <c r="AO1492" s="5">
        <v>21.5</v>
      </c>
      <c r="AP1492">
        <v>0</v>
      </c>
      <c r="AQ1492" s="6">
        <v>1336</v>
      </c>
    </row>
    <row r="1493" spans="41:43">
      <c r="AO1493" s="5">
        <v>21.5</v>
      </c>
      <c r="AP1493">
        <v>0</v>
      </c>
      <c r="AQ1493" s="6">
        <v>1273</v>
      </c>
    </row>
    <row r="1494" spans="41:43">
      <c r="AO1494" s="5">
        <v>21.5</v>
      </c>
      <c r="AP1494">
        <v>0</v>
      </c>
      <c r="AQ1494" s="6">
        <v>1143</v>
      </c>
    </row>
    <row r="1495" spans="41:43">
      <c r="AO1495" s="5">
        <v>21.5</v>
      </c>
      <c r="AP1495">
        <v>0</v>
      </c>
      <c r="AQ1495" s="6">
        <v>1258</v>
      </c>
    </row>
    <row r="1496" spans="41:43">
      <c r="AO1496" s="5">
        <v>21.5</v>
      </c>
      <c r="AP1496">
        <v>0</v>
      </c>
      <c r="AQ1496" s="6">
        <v>1089</v>
      </c>
    </row>
    <row r="1497" spans="41:43">
      <c r="AO1497" s="5">
        <v>21.5</v>
      </c>
      <c r="AP1497">
        <v>0</v>
      </c>
      <c r="AQ1497" s="6">
        <v>1091</v>
      </c>
    </row>
    <row r="1498" spans="41:43">
      <c r="AO1498" s="5">
        <v>21.5</v>
      </c>
      <c r="AP1498">
        <v>0</v>
      </c>
      <c r="AQ1498" s="6">
        <v>625</v>
      </c>
    </row>
    <row r="1499" spans="41:43">
      <c r="AO1499" s="5">
        <v>21.5</v>
      </c>
      <c r="AP1499">
        <v>0</v>
      </c>
      <c r="AQ1499" s="6">
        <v>645</v>
      </c>
    </row>
    <row r="1500" spans="41:43">
      <c r="AO1500" s="5">
        <v>21.5</v>
      </c>
      <c r="AP1500">
        <v>0</v>
      </c>
      <c r="AQ1500" s="6">
        <v>1077</v>
      </c>
    </row>
    <row r="1501" spans="41:43">
      <c r="AO1501" s="5">
        <v>21.5</v>
      </c>
      <c r="AP1501">
        <v>0</v>
      </c>
      <c r="AQ1501" s="6">
        <v>1099</v>
      </c>
    </row>
    <row r="1502" spans="41:43">
      <c r="AO1502" s="5">
        <v>21.5</v>
      </c>
      <c r="AP1502">
        <v>0</v>
      </c>
      <c r="AQ1502" s="6">
        <v>1173</v>
      </c>
    </row>
    <row r="1503" spans="41:43">
      <c r="AO1503" s="5">
        <v>21.5</v>
      </c>
      <c r="AP1503">
        <v>0</v>
      </c>
      <c r="AQ1503" s="6">
        <v>691</v>
      </c>
    </row>
    <row r="1504" spans="41:43">
      <c r="AO1504" s="5">
        <v>21.5</v>
      </c>
      <c r="AP1504">
        <v>0</v>
      </c>
      <c r="AQ1504" s="6">
        <v>756</v>
      </c>
    </row>
    <row r="1505" spans="41:43">
      <c r="AO1505" s="5">
        <v>21.5</v>
      </c>
      <c r="AP1505">
        <v>0</v>
      </c>
      <c r="AQ1505" s="6">
        <v>773</v>
      </c>
    </row>
    <row r="1506" spans="41:43">
      <c r="AO1506" s="5">
        <v>21.5</v>
      </c>
      <c r="AP1506">
        <v>0</v>
      </c>
      <c r="AQ1506" s="6">
        <v>775</v>
      </c>
    </row>
    <row r="1507" spans="41:43">
      <c r="AO1507" s="5">
        <v>21.5</v>
      </c>
      <c r="AP1507">
        <v>0</v>
      </c>
      <c r="AQ1507" s="6">
        <v>829</v>
      </c>
    </row>
    <row r="1508" spans="41:43">
      <c r="AO1508" s="5">
        <v>21.5</v>
      </c>
      <c r="AP1508">
        <v>0</v>
      </c>
      <c r="AQ1508" s="6">
        <v>700</v>
      </c>
    </row>
    <row r="1509" spans="41:43">
      <c r="AO1509" s="5">
        <v>21.5</v>
      </c>
      <c r="AP1509">
        <v>0</v>
      </c>
      <c r="AQ1509" s="6">
        <v>676</v>
      </c>
    </row>
    <row r="1510" spans="41:43">
      <c r="AO1510" s="5">
        <v>21.5</v>
      </c>
      <c r="AP1510">
        <v>0</v>
      </c>
      <c r="AQ1510" s="6">
        <v>584</v>
      </c>
    </row>
    <row r="1511" spans="41:43">
      <c r="AO1511" s="5">
        <v>21.5</v>
      </c>
      <c r="AP1511">
        <v>0</v>
      </c>
      <c r="AQ1511" s="6">
        <v>491</v>
      </c>
    </row>
    <row r="1512" spans="41:43">
      <c r="AO1512" s="5">
        <v>21.5</v>
      </c>
      <c r="AP1512">
        <v>0</v>
      </c>
      <c r="AQ1512" s="6">
        <v>479</v>
      </c>
    </row>
    <row r="1513" spans="41:43">
      <c r="AO1513" s="5">
        <v>21.5</v>
      </c>
      <c r="AP1513">
        <v>0</v>
      </c>
      <c r="AQ1513" s="6">
        <v>407</v>
      </c>
    </row>
    <row r="1514" spans="41:43">
      <c r="AO1514" s="5">
        <v>21.5</v>
      </c>
      <c r="AP1514">
        <v>0</v>
      </c>
      <c r="AQ1514" s="6">
        <v>433</v>
      </c>
    </row>
    <row r="1515" spans="41:43">
      <c r="AO1515" s="5">
        <v>21.5</v>
      </c>
      <c r="AP1515">
        <v>0</v>
      </c>
      <c r="AQ1515" s="6">
        <v>454</v>
      </c>
    </row>
    <row r="1516" spans="41:43">
      <c r="AO1516" s="5">
        <v>21.5</v>
      </c>
      <c r="AP1516">
        <v>0</v>
      </c>
      <c r="AQ1516" s="6">
        <v>450</v>
      </c>
    </row>
    <row r="1517" spans="41:43">
      <c r="AO1517" s="5">
        <v>21.5</v>
      </c>
      <c r="AP1517">
        <v>0</v>
      </c>
      <c r="AQ1517" s="6">
        <v>424</v>
      </c>
    </row>
    <row r="1518" spans="41:43">
      <c r="AO1518" s="5">
        <v>21.5</v>
      </c>
      <c r="AP1518">
        <v>0</v>
      </c>
      <c r="AQ1518" s="6">
        <v>355</v>
      </c>
    </row>
    <row r="1519" spans="41:43">
      <c r="AO1519" s="5">
        <v>21.5</v>
      </c>
      <c r="AP1519">
        <v>0</v>
      </c>
      <c r="AQ1519" s="6">
        <v>394</v>
      </c>
    </row>
    <row r="1520" spans="41:43">
      <c r="AO1520" s="5">
        <v>21.5</v>
      </c>
      <c r="AP1520">
        <v>0</v>
      </c>
      <c r="AQ1520" s="6">
        <v>382</v>
      </c>
    </row>
    <row r="1521" spans="41:43">
      <c r="AO1521" s="5">
        <v>21.5</v>
      </c>
      <c r="AP1521">
        <v>0</v>
      </c>
      <c r="AQ1521" s="6">
        <v>422</v>
      </c>
    </row>
    <row r="1522" spans="41:43">
      <c r="AO1522" s="5">
        <v>21.5</v>
      </c>
      <c r="AP1522">
        <v>0</v>
      </c>
      <c r="AQ1522" s="6">
        <v>338</v>
      </c>
    </row>
    <row r="1523" spans="41:43">
      <c r="AO1523" s="5">
        <v>21.5</v>
      </c>
      <c r="AP1523">
        <v>0</v>
      </c>
      <c r="AQ1523" s="6">
        <v>377</v>
      </c>
    </row>
    <row r="1524" spans="41:43">
      <c r="AO1524" s="5">
        <v>21.5</v>
      </c>
      <c r="AP1524">
        <v>0</v>
      </c>
      <c r="AQ1524" s="6">
        <v>372</v>
      </c>
    </row>
    <row r="1525" spans="41:43">
      <c r="AO1525" s="5">
        <v>21.5</v>
      </c>
      <c r="AP1525">
        <v>0</v>
      </c>
      <c r="AQ1525" s="6">
        <v>401</v>
      </c>
    </row>
    <row r="1526" spans="41:43">
      <c r="AO1526" s="5">
        <v>21.5</v>
      </c>
      <c r="AP1526">
        <v>0</v>
      </c>
      <c r="AQ1526" s="6">
        <v>289</v>
      </c>
    </row>
    <row r="1527" spans="41:43">
      <c r="AO1527" s="5">
        <v>21.5</v>
      </c>
      <c r="AP1527">
        <v>0</v>
      </c>
      <c r="AQ1527" s="6">
        <v>287</v>
      </c>
    </row>
    <row r="1528" spans="41:43">
      <c r="AO1528" s="5">
        <v>21.5</v>
      </c>
      <c r="AP1528">
        <v>0</v>
      </c>
      <c r="AQ1528" s="6">
        <v>294</v>
      </c>
    </row>
    <row r="1529" spans="41:43">
      <c r="AO1529" s="5">
        <v>21.5</v>
      </c>
      <c r="AP1529">
        <v>0</v>
      </c>
      <c r="AQ1529" s="6">
        <v>275</v>
      </c>
    </row>
    <row r="1530" spans="41:43">
      <c r="AO1530" s="5">
        <v>21.5</v>
      </c>
      <c r="AP1530">
        <v>0</v>
      </c>
      <c r="AQ1530" s="6">
        <v>200</v>
      </c>
    </row>
    <row r="1531" spans="41:43">
      <c r="AO1531" s="5">
        <v>21.5</v>
      </c>
      <c r="AP1531">
        <v>0</v>
      </c>
      <c r="AQ1531" s="6">
        <v>205</v>
      </c>
    </row>
    <row r="1532" spans="41:43">
      <c r="AO1532" s="5">
        <v>21.5</v>
      </c>
      <c r="AP1532">
        <v>0</v>
      </c>
      <c r="AQ1532" s="6">
        <v>206</v>
      </c>
    </row>
    <row r="1533" spans="41:43">
      <c r="AO1533" s="5">
        <v>21.5</v>
      </c>
      <c r="AP1533">
        <v>0</v>
      </c>
      <c r="AQ1533" s="6">
        <v>271</v>
      </c>
    </row>
    <row r="1534" spans="41:43">
      <c r="AO1534" s="5">
        <v>21.5</v>
      </c>
      <c r="AP1534">
        <v>0</v>
      </c>
      <c r="AQ1534" s="6">
        <v>198</v>
      </c>
    </row>
    <row r="1535" spans="41:43">
      <c r="AO1535" s="5">
        <v>21.5</v>
      </c>
      <c r="AP1535">
        <v>0</v>
      </c>
      <c r="AQ1535" s="6">
        <v>273</v>
      </c>
    </row>
    <row r="1536" spans="41:43">
      <c r="AO1536" s="5">
        <v>21.5</v>
      </c>
      <c r="AP1536">
        <v>0</v>
      </c>
      <c r="AQ1536" s="6">
        <v>244</v>
      </c>
    </row>
    <row r="1537" spans="41:43">
      <c r="AO1537" s="5">
        <v>21.5</v>
      </c>
      <c r="AP1537">
        <v>0</v>
      </c>
      <c r="AQ1537" s="6">
        <v>265</v>
      </c>
    </row>
    <row r="1538" spans="41:43">
      <c r="AO1538" s="5">
        <v>21.5</v>
      </c>
      <c r="AP1538">
        <v>0</v>
      </c>
      <c r="AQ1538" s="6">
        <v>222</v>
      </c>
    </row>
    <row r="1539" spans="41:43">
      <c r="AO1539" s="5">
        <v>21.5</v>
      </c>
      <c r="AP1539">
        <v>0</v>
      </c>
      <c r="AQ1539" s="6">
        <v>166</v>
      </c>
    </row>
    <row r="1540" spans="41:43">
      <c r="AO1540" s="5">
        <v>21.5</v>
      </c>
      <c r="AP1540">
        <v>0</v>
      </c>
      <c r="AQ1540" s="6">
        <v>130</v>
      </c>
    </row>
    <row r="1541" spans="41:43">
      <c r="AO1541" s="5">
        <v>21.5</v>
      </c>
      <c r="AP1541">
        <v>0</v>
      </c>
      <c r="AQ1541" s="6">
        <v>149</v>
      </c>
    </row>
    <row r="1542" spans="41:43">
      <c r="AO1542" s="5">
        <v>21.5</v>
      </c>
      <c r="AP1542">
        <v>0</v>
      </c>
      <c r="AQ1542" s="6">
        <v>124</v>
      </c>
    </row>
    <row r="1543" spans="41:43">
      <c r="AO1543" s="5">
        <v>21.5</v>
      </c>
      <c r="AP1543">
        <v>0</v>
      </c>
      <c r="AQ1543" s="6">
        <v>136</v>
      </c>
    </row>
    <row r="1544" spans="41:43">
      <c r="AO1544" s="5">
        <v>21.5</v>
      </c>
      <c r="AP1544">
        <v>0</v>
      </c>
      <c r="AQ1544" s="6">
        <v>92</v>
      </c>
    </row>
    <row r="1545" spans="41:43">
      <c r="AO1545" s="5">
        <v>21.5</v>
      </c>
      <c r="AP1545">
        <v>0</v>
      </c>
      <c r="AQ1545" s="6">
        <v>133</v>
      </c>
    </row>
    <row r="1546" spans="41:43">
      <c r="AO1546" s="5">
        <v>21.5</v>
      </c>
      <c r="AP1546">
        <v>0</v>
      </c>
      <c r="AQ1546" s="6">
        <v>162</v>
      </c>
    </row>
    <row r="1547" spans="41:43">
      <c r="AO1547" s="5">
        <v>21.5</v>
      </c>
      <c r="AP1547">
        <v>0</v>
      </c>
      <c r="AQ1547" s="6">
        <v>135</v>
      </c>
    </row>
    <row r="1548" spans="41:43">
      <c r="AO1548" s="5">
        <v>21.5</v>
      </c>
      <c r="AP1548">
        <v>0</v>
      </c>
      <c r="AQ1548" s="6">
        <v>233</v>
      </c>
    </row>
    <row r="1549" spans="41:43">
      <c r="AO1549" s="5">
        <v>21.5</v>
      </c>
      <c r="AP1549">
        <v>0</v>
      </c>
      <c r="AQ1549" s="6">
        <v>254</v>
      </c>
    </row>
    <row r="1550" spans="41:43">
      <c r="AO1550" s="5">
        <v>21.5</v>
      </c>
      <c r="AP1550">
        <v>0</v>
      </c>
      <c r="AQ1550" s="6">
        <v>275</v>
      </c>
    </row>
    <row r="1551" spans="41:43">
      <c r="AO1551" s="5">
        <v>21.5</v>
      </c>
      <c r="AP1551">
        <v>0</v>
      </c>
      <c r="AQ1551" s="6">
        <v>152</v>
      </c>
    </row>
    <row r="1552" spans="41:43">
      <c r="AO1552" s="5">
        <v>21.5</v>
      </c>
      <c r="AP1552">
        <v>0</v>
      </c>
      <c r="AQ1552" s="6">
        <v>145</v>
      </c>
    </row>
    <row r="1553" spans="41:43">
      <c r="AO1553" s="5">
        <v>21.5</v>
      </c>
      <c r="AP1553">
        <v>0</v>
      </c>
      <c r="AQ1553" s="6">
        <v>123</v>
      </c>
    </row>
    <row r="1554" spans="41:43">
      <c r="AO1554" s="5">
        <v>21.5</v>
      </c>
      <c r="AP1554">
        <v>0</v>
      </c>
      <c r="AQ1554" s="6">
        <v>216</v>
      </c>
    </row>
    <row r="1555" spans="41:43">
      <c r="AO1555" s="5">
        <v>21.5</v>
      </c>
      <c r="AP1555">
        <v>0</v>
      </c>
      <c r="AQ1555" s="6">
        <v>223</v>
      </c>
    </row>
    <row r="1556" spans="41:43">
      <c r="AO1556" s="5">
        <v>22</v>
      </c>
      <c r="AP1556">
        <v>2303.7789613716573</v>
      </c>
      <c r="AQ1556" s="6">
        <v>44</v>
      </c>
    </row>
    <row r="1557" spans="41:43">
      <c r="AO1557" s="5">
        <v>22</v>
      </c>
      <c r="AP1557">
        <v>2459.5443434070357</v>
      </c>
      <c r="AQ1557" s="6">
        <v>11</v>
      </c>
    </row>
    <row r="1558" spans="41:43">
      <c r="AO1558" s="5">
        <v>22</v>
      </c>
      <c r="AP1558">
        <v>2600.2640989702631</v>
      </c>
      <c r="AQ1558" s="6">
        <v>81</v>
      </c>
    </row>
    <row r="1559" spans="41:43">
      <c r="AO1559" s="5">
        <v>22</v>
      </c>
      <c r="AP1559">
        <v>2729.2118111872651</v>
      </c>
      <c r="AQ1559" s="6">
        <v>88</v>
      </c>
    </row>
    <row r="1560" spans="41:43">
      <c r="AO1560" s="5">
        <v>22</v>
      </c>
      <c r="AP1560">
        <v>2848.6451312270683</v>
      </c>
      <c r="AQ1560" s="6">
        <v>88</v>
      </c>
    </row>
    <row r="1561" spans="41:43">
      <c r="AO1561" s="5">
        <v>22</v>
      </c>
      <c r="AP1561">
        <v>2960.7891181788582</v>
      </c>
      <c r="AQ1561" s="6">
        <v>42</v>
      </c>
    </row>
    <row r="1562" spans="41:43">
      <c r="AO1562" s="5">
        <v>22</v>
      </c>
      <c r="AP1562">
        <v>3065.6453663309758</v>
      </c>
      <c r="AQ1562" s="6">
        <v>61</v>
      </c>
    </row>
    <row r="1563" spans="41:43">
      <c r="AO1563" s="5">
        <v>22</v>
      </c>
      <c r="AP1563">
        <v>3164.7885467182195</v>
      </c>
      <c r="AQ1563" s="6">
        <v>91</v>
      </c>
    </row>
    <row r="1564" spans="41:43">
      <c r="AO1564" s="5">
        <v>22</v>
      </c>
      <c r="AP1564">
        <v>3259.4670241540289</v>
      </c>
      <c r="AQ1564" s="6">
        <v>131</v>
      </c>
    </row>
    <row r="1565" spans="41:43">
      <c r="AO1565" s="5">
        <v>22</v>
      </c>
      <c r="AP1565">
        <v>3349.2472372038678</v>
      </c>
      <c r="AQ1565" s="6">
        <v>144</v>
      </c>
    </row>
    <row r="1566" spans="41:43">
      <c r="AO1566" s="5">
        <v>22</v>
      </c>
      <c r="AP1566">
        <v>3435.1493298441969</v>
      </c>
      <c r="AQ1566" s="6">
        <v>152</v>
      </c>
    </row>
    <row r="1567" spans="41:43">
      <c r="AO1567" s="5">
        <v>22</v>
      </c>
      <c r="AP1567">
        <v>3517.580059214933</v>
      </c>
      <c r="AQ1567" s="6">
        <v>112</v>
      </c>
    </row>
    <row r="1568" spans="41:43">
      <c r="AO1568" s="5">
        <v>22</v>
      </c>
      <c r="AP1568">
        <v>3596.8814465332107</v>
      </c>
      <c r="AQ1568" s="6">
        <v>123</v>
      </c>
    </row>
    <row r="1569" spans="41:43">
      <c r="AO1569" s="5">
        <v>22</v>
      </c>
      <c r="AP1569">
        <v>3673.7569548352335</v>
      </c>
      <c r="AQ1569" s="6">
        <v>153</v>
      </c>
    </row>
    <row r="1570" spans="41:43">
      <c r="AO1570" s="5">
        <v>22</v>
      </c>
      <c r="AP1570">
        <v>3747.6169029756129</v>
      </c>
      <c r="AQ1570" s="6">
        <v>161</v>
      </c>
    </row>
    <row r="1571" spans="41:43">
      <c r="AO1571" s="5">
        <v>22</v>
      </c>
      <c r="AP1571">
        <v>3819.1046157944857</v>
      </c>
      <c r="AQ1571" s="6">
        <v>192</v>
      </c>
    </row>
    <row r="1572" spans="41:43">
      <c r="AO1572" s="5">
        <v>22</v>
      </c>
      <c r="AP1572">
        <v>3888.7832359954114</v>
      </c>
      <c r="AQ1572" s="6">
        <v>143</v>
      </c>
    </row>
    <row r="1573" spans="41:43">
      <c r="AO1573" s="5">
        <v>22</v>
      </c>
      <c r="AP1573">
        <v>3956.0570619892655</v>
      </c>
      <c r="AQ1573" s="6">
        <v>128</v>
      </c>
    </row>
    <row r="1574" spans="41:43">
      <c r="AO1574" s="5">
        <v>22</v>
      </c>
      <c r="AP1574">
        <v>4021.4584427804898</v>
      </c>
      <c r="AQ1574" s="6">
        <v>79</v>
      </c>
    </row>
    <row r="1575" spans="41:43">
      <c r="AO1575" s="5">
        <v>22</v>
      </c>
      <c r="AP1575">
        <v>4085.116856097241</v>
      </c>
      <c r="AQ1575" s="6">
        <v>71</v>
      </c>
    </row>
    <row r="1576" spans="41:43">
      <c r="AO1576" s="5">
        <v>22</v>
      </c>
      <c r="AP1576">
        <v>4147.484442255537</v>
      </c>
      <c r="AQ1576" s="6">
        <v>75</v>
      </c>
    </row>
    <row r="1577" spans="41:43">
      <c r="AO1577" s="5">
        <v>22</v>
      </c>
      <c r="AP1577">
        <v>4207.9837456385358</v>
      </c>
      <c r="AQ1577" s="6">
        <v>42</v>
      </c>
    </row>
    <row r="1578" spans="41:43">
      <c r="AO1578" s="5">
        <v>22</v>
      </c>
      <c r="AP1578">
        <v>4267.0533307127189</v>
      </c>
      <c r="AQ1578" s="6">
        <v>41</v>
      </c>
    </row>
    <row r="1579" spans="41:43">
      <c r="AO1579" s="5">
        <v>22</v>
      </c>
      <c r="AP1579">
        <v>4324.7776754158012</v>
      </c>
      <c r="AQ1579" s="6">
        <v>69</v>
      </c>
    </row>
    <row r="1580" spans="41:43">
      <c r="AO1580" s="5">
        <v>22</v>
      </c>
      <c r="AP1580">
        <v>4381.540304550871</v>
      </c>
      <c r="AQ1580" s="6">
        <v>102</v>
      </c>
    </row>
    <row r="1581" spans="41:43">
      <c r="AO1581" s="5">
        <v>22</v>
      </c>
      <c r="AP1581">
        <v>4436.7910425266218</v>
      </c>
      <c r="AQ1581" s="6">
        <v>92</v>
      </c>
    </row>
    <row r="1582" spans="41:43">
      <c r="AO1582" s="5">
        <v>22</v>
      </c>
      <c r="AP1582">
        <v>4490.9073199610948</v>
      </c>
      <c r="AQ1582" s="6">
        <v>44</v>
      </c>
    </row>
    <row r="1583" spans="41:43">
      <c r="AO1583" s="5">
        <v>22</v>
      </c>
      <c r="AP1583">
        <v>4543.9476549779811</v>
      </c>
      <c r="AQ1583" s="6">
        <v>0</v>
      </c>
    </row>
    <row r="1584" spans="41:43">
      <c r="AO1584" s="5">
        <v>22</v>
      </c>
      <c r="AP1584">
        <v>4595.9658415195636</v>
      </c>
      <c r="AQ1584" s="6">
        <v>4</v>
      </c>
    </row>
    <row r="1585" spans="41:43">
      <c r="AO1585" s="5">
        <v>22</v>
      </c>
      <c r="AP1585">
        <v>4647.2893303233213</v>
      </c>
      <c r="AQ1585" s="6">
        <v>50</v>
      </c>
    </row>
    <row r="1586" spans="41:43">
      <c r="AO1586" s="5">
        <v>22</v>
      </c>
      <c r="AP1586">
        <v>4697.4032191189463</v>
      </c>
      <c r="AQ1586" s="6">
        <v>82</v>
      </c>
    </row>
    <row r="1587" spans="41:43">
      <c r="AO1587" s="5">
        <v>22</v>
      </c>
      <c r="AP1587">
        <v>4746.6329981590443</v>
      </c>
      <c r="AQ1587" s="6">
        <v>89</v>
      </c>
    </row>
    <row r="1588" spans="41:43">
      <c r="AO1588" s="5">
        <v>22</v>
      </c>
      <c r="AP1588">
        <v>4795.0180254909565</v>
      </c>
      <c r="AQ1588" s="6">
        <v>228</v>
      </c>
    </row>
    <row r="1589" spans="41:43">
      <c r="AO1589" s="5">
        <v>22</v>
      </c>
      <c r="AP1589">
        <v>4842.8541485788373</v>
      </c>
      <c r="AQ1589" s="6">
        <v>202</v>
      </c>
    </row>
    <row r="1590" spans="41:43">
      <c r="AO1590" s="5">
        <v>22</v>
      </c>
      <c r="AP1590">
        <v>4889.6528279569202</v>
      </c>
      <c r="AQ1590" s="6">
        <v>198</v>
      </c>
    </row>
    <row r="1591" spans="41:43">
      <c r="AO1591" s="5">
        <v>22</v>
      </c>
      <c r="AP1591">
        <v>4935.7094828271547</v>
      </c>
      <c r="AQ1591" s="6">
        <v>58</v>
      </c>
    </row>
    <row r="1592" spans="41:43">
      <c r="AO1592" s="5">
        <v>22</v>
      </c>
      <c r="AP1592">
        <v>4981.3011131317971</v>
      </c>
      <c r="AQ1592" s="6">
        <v>52</v>
      </c>
    </row>
    <row r="1593" spans="41:43">
      <c r="AO1593" s="5">
        <v>22</v>
      </c>
      <c r="AP1593">
        <v>5025.9574606467622</v>
      </c>
      <c r="AQ1593" s="6">
        <v>55</v>
      </c>
    </row>
    <row r="1594" spans="41:43">
      <c r="AO1594" s="5">
        <v>22</v>
      </c>
      <c r="AP1594">
        <v>5069.9557473692194</v>
      </c>
      <c r="AQ1594" s="6">
        <v>71</v>
      </c>
    </row>
    <row r="1595" spans="41:43">
      <c r="AO1595" s="5">
        <v>22</v>
      </c>
      <c r="AP1595">
        <v>5113.3205530961877</v>
      </c>
      <c r="AQ1595" s="6">
        <v>103</v>
      </c>
    </row>
    <row r="1596" spans="41:43">
      <c r="AO1596" s="5">
        <v>22</v>
      </c>
      <c r="AP1596">
        <v>5156.3082779409515</v>
      </c>
      <c r="AQ1596" s="6">
        <v>160</v>
      </c>
    </row>
    <row r="1597" spans="41:43">
      <c r="AO1597" s="5">
        <v>22</v>
      </c>
      <c r="AP1597">
        <v>5198.4710040894988</v>
      </c>
      <c r="AQ1597" s="6">
        <v>98</v>
      </c>
    </row>
    <row r="1598" spans="41:43">
      <c r="AO1598" s="5">
        <v>22</v>
      </c>
      <c r="AP1598">
        <v>5240.0658537768322</v>
      </c>
      <c r="AQ1598" s="6">
        <v>67</v>
      </c>
    </row>
    <row r="1599" spans="41:43">
      <c r="AO1599" s="5">
        <v>22</v>
      </c>
      <c r="AP1599">
        <v>5281.112252066453</v>
      </c>
      <c r="AQ1599" s="6">
        <v>6</v>
      </c>
    </row>
    <row r="1600" spans="41:43">
      <c r="AO1600" s="5">
        <v>22</v>
      </c>
      <c r="AP1600">
        <v>5321.8497587256079</v>
      </c>
      <c r="AQ1600" s="6">
        <v>99</v>
      </c>
    </row>
    <row r="1601" spans="41:43">
      <c r="AO1601" s="5">
        <v>22</v>
      </c>
      <c r="AP1601">
        <v>5361.8506327717605</v>
      </c>
      <c r="AQ1601" s="6">
        <v>148</v>
      </c>
    </row>
    <row r="1602" spans="41:43">
      <c r="AO1602" s="5">
        <v>22</v>
      </c>
      <c r="AP1602">
        <v>5401.355414914804</v>
      </c>
      <c r="AQ1602" s="6">
        <v>151</v>
      </c>
    </row>
    <row r="1603" spans="41:43">
      <c r="AO1603" s="5">
        <v>22</v>
      </c>
      <c r="AP1603">
        <v>5440.3797567444572</v>
      </c>
      <c r="AQ1603" s="6">
        <v>94</v>
      </c>
    </row>
    <row r="1604" spans="41:43">
      <c r="AO1604" s="5">
        <v>22</v>
      </c>
      <c r="AP1604">
        <v>5479.1491294723846</v>
      </c>
      <c r="AQ1604" s="6">
        <v>71</v>
      </c>
    </row>
    <row r="1605" spans="41:43">
      <c r="AO1605" s="5">
        <v>22</v>
      </c>
      <c r="AP1605">
        <v>5517.2540273072354</v>
      </c>
      <c r="AQ1605" s="6">
        <v>61</v>
      </c>
    </row>
    <row r="1606" spans="41:43">
      <c r="AO1606" s="5">
        <v>22</v>
      </c>
      <c r="AP1606">
        <v>5554.9210263519717</v>
      </c>
      <c r="AQ1606" s="6">
        <v>25</v>
      </c>
    </row>
    <row r="1607" spans="41:43">
      <c r="AO1607" s="5">
        <v>22</v>
      </c>
      <c r="AP1607">
        <v>5592.1629465482283</v>
      </c>
      <c r="AQ1607" s="6">
        <v>70</v>
      </c>
    </row>
    <row r="1608" spans="41:43">
      <c r="AO1608" s="5">
        <v>22</v>
      </c>
      <c r="AP1608">
        <v>5629.1932514213486</v>
      </c>
      <c r="AQ1608" s="6">
        <v>116</v>
      </c>
    </row>
    <row r="1609" spans="41:43">
      <c r="AO1609" s="5">
        <v>22</v>
      </c>
      <c r="AP1609">
        <v>5665.6189571017612</v>
      </c>
      <c r="AQ1609" s="6">
        <v>129</v>
      </c>
    </row>
    <row r="1610" spans="41:43">
      <c r="AO1610" s="5">
        <v>22</v>
      </c>
      <c r="AP1610">
        <v>5701.6546790394377</v>
      </c>
      <c r="AQ1610" s="6">
        <v>77</v>
      </c>
    </row>
    <row r="1611" spans="41:43">
      <c r="AO1611" s="5">
        <v>22</v>
      </c>
      <c r="AP1611">
        <v>5737.3110669193193</v>
      </c>
      <c r="AQ1611" s="6">
        <v>36</v>
      </c>
    </row>
    <row r="1612" spans="41:43">
      <c r="AO1612" s="5">
        <v>22</v>
      </c>
      <c r="AP1612">
        <v>5772.7911930628288</v>
      </c>
      <c r="AQ1612" s="6">
        <v>34</v>
      </c>
    </row>
    <row r="1613" spans="41:43">
      <c r="AO1613" s="5">
        <v>22</v>
      </c>
      <c r="AP1613">
        <v>5807.7170933693251</v>
      </c>
      <c r="AQ1613" s="6">
        <v>37</v>
      </c>
    </row>
    <row r="1614" spans="41:43">
      <c r="AO1614" s="5">
        <v>22</v>
      </c>
      <c r="AP1614">
        <v>5842.2929949096042</v>
      </c>
      <c r="AQ1614" s="6">
        <v>33</v>
      </c>
    </row>
    <row r="1615" spans="41:43">
      <c r="AO1615" s="5">
        <v>22</v>
      </c>
      <c r="AP1615">
        <v>5876.5278534350737</v>
      </c>
      <c r="AQ1615" s="6">
        <v>168</v>
      </c>
    </row>
    <row r="1616" spans="41:43">
      <c r="AO1616" s="5">
        <v>22</v>
      </c>
      <c r="AP1616">
        <v>5910.4302604345712</v>
      </c>
      <c r="AQ1616" s="6">
        <v>192</v>
      </c>
    </row>
    <row r="1617" spans="41:43">
      <c r="AO1617" s="5">
        <v>22</v>
      </c>
      <c r="AP1617">
        <v>5944.1920781069803</v>
      </c>
      <c r="AQ1617" s="6">
        <v>231</v>
      </c>
    </row>
    <row r="1618" spans="41:43">
      <c r="AO1618" s="5">
        <v>22</v>
      </c>
      <c r="AP1618">
        <v>5977.452282282683</v>
      </c>
      <c r="AQ1618" s="6">
        <v>114</v>
      </c>
    </row>
    <row r="1619" spans="41:43">
      <c r="AO1619" s="5">
        <v>22</v>
      </c>
      <c r="AP1619">
        <v>6010.4038593943396</v>
      </c>
      <c r="AQ1619" s="6">
        <v>152</v>
      </c>
    </row>
    <row r="1620" spans="41:43">
      <c r="AO1620" s="5">
        <v>22</v>
      </c>
      <c r="AP1620">
        <v>6043.0541303324253</v>
      </c>
      <c r="AQ1620" s="6">
        <v>133</v>
      </c>
    </row>
    <row r="1621" spans="41:43">
      <c r="AO1621" s="5">
        <v>22</v>
      </c>
      <c r="AP1621">
        <v>6075.5871196962153</v>
      </c>
      <c r="AQ1621" s="6">
        <v>254</v>
      </c>
    </row>
    <row r="1622" spans="41:43">
      <c r="AO1622" s="5">
        <v>22</v>
      </c>
      <c r="AP1622">
        <v>6107.6540884693486</v>
      </c>
      <c r="AQ1622" s="6">
        <v>277</v>
      </c>
    </row>
    <row r="1623" spans="41:43">
      <c r="AO1623" s="5">
        <v>22</v>
      </c>
      <c r="AP1623">
        <v>6139.4401467491289</v>
      </c>
      <c r="AQ1623" s="6">
        <v>264</v>
      </c>
    </row>
    <row r="1624" spans="41:43">
      <c r="AO1624" s="5">
        <v>22</v>
      </c>
      <c r="AP1624">
        <v>6170.9515903502788</v>
      </c>
      <c r="AQ1624" s="6">
        <v>141</v>
      </c>
    </row>
    <row r="1625" spans="41:43">
      <c r="AO1625" s="5">
        <v>22</v>
      </c>
      <c r="AP1625">
        <v>6202.3654237522032</v>
      </c>
      <c r="AQ1625" s="6">
        <v>38</v>
      </c>
    </row>
    <row r="1626" spans="41:43">
      <c r="AO1626" s="5">
        <v>22</v>
      </c>
      <c r="AP1626">
        <v>6233.3442099468848</v>
      </c>
      <c r="AQ1626" s="6">
        <v>84</v>
      </c>
    </row>
    <row r="1627" spans="41:43">
      <c r="AO1627" s="5">
        <v>22</v>
      </c>
      <c r="AP1627">
        <v>6264.0659941313415</v>
      </c>
      <c r="AQ1627" s="6">
        <v>128</v>
      </c>
    </row>
    <row r="1628" spans="41:43">
      <c r="AO1628" s="5">
        <v>22</v>
      </c>
      <c r="AP1628">
        <v>6294.5362351229878</v>
      </c>
      <c r="AQ1628" s="6">
        <v>197</v>
      </c>
    </row>
    <row r="1629" spans="41:43">
      <c r="AO1629" s="5">
        <v>22</v>
      </c>
      <c r="AP1629">
        <v>6324.9256019400946</v>
      </c>
      <c r="AQ1629" s="6">
        <v>251</v>
      </c>
    </row>
    <row r="1630" spans="41:43">
      <c r="AO1630" s="5">
        <v>22</v>
      </c>
      <c r="AP1630">
        <v>6354.9070910161727</v>
      </c>
      <c r="AQ1630" s="6">
        <v>224</v>
      </c>
    </row>
    <row r="1631" spans="41:43">
      <c r="AO1631" s="5">
        <v>22</v>
      </c>
      <c r="AP1631">
        <v>6384.652364859232</v>
      </c>
      <c r="AQ1631" s="6">
        <v>253</v>
      </c>
    </row>
    <row r="1632" spans="41:43">
      <c r="AO1632" s="5">
        <v>22</v>
      </c>
      <c r="AP1632">
        <v>6414.1661914772603</v>
      </c>
      <c r="AQ1632" s="6">
        <v>192</v>
      </c>
    </row>
    <row r="1633" spans="41:43">
      <c r="AO1633" s="5">
        <v>22</v>
      </c>
      <c r="AP1633">
        <v>6443.613484669293</v>
      </c>
      <c r="AQ1633" s="6">
        <v>239</v>
      </c>
    </row>
    <row r="1634" spans="41:43">
      <c r="AO1634" s="5">
        <v>22</v>
      </c>
      <c r="AP1634">
        <v>6472.6769039617902</v>
      </c>
      <c r="AQ1634" s="6">
        <v>227</v>
      </c>
    </row>
    <row r="1635" spans="41:43">
      <c r="AO1635" s="5">
        <v>22</v>
      </c>
      <c r="AP1635">
        <v>6501.5223091369726</v>
      </c>
      <c r="AQ1635" s="6">
        <v>227</v>
      </c>
    </row>
    <row r="1636" spans="41:43">
      <c r="AO1636" s="5">
        <v>22</v>
      </c>
      <c r="AP1636">
        <v>6530.3106258172356</v>
      </c>
      <c r="AQ1636" s="6">
        <v>219</v>
      </c>
    </row>
    <row r="1637" spans="41:43">
      <c r="AO1637" s="5">
        <v>22</v>
      </c>
      <c r="AP1637">
        <v>6558.7313095539348</v>
      </c>
      <c r="AQ1637" s="6">
        <v>196</v>
      </c>
    </row>
    <row r="1638" spans="41:43">
      <c r="AO1638" s="5">
        <v>22</v>
      </c>
      <c r="AP1638">
        <v>6586.9461969215317</v>
      </c>
      <c r="AQ1638" s="6">
        <v>227</v>
      </c>
    </row>
    <row r="1639" spans="41:43">
      <c r="AO1639" s="5">
        <v>22</v>
      </c>
      <c r="AP1639">
        <v>6614.9591095643855</v>
      </c>
      <c r="AQ1639" s="6">
        <v>199</v>
      </c>
    </row>
    <row r="1640" spans="41:43">
      <c r="AO1640" s="5">
        <v>22</v>
      </c>
      <c r="AP1640">
        <v>6642.9260425813918</v>
      </c>
      <c r="AQ1640" s="6">
        <v>202</v>
      </c>
    </row>
    <row r="1641" spans="41:43">
      <c r="AO1641" s="5">
        <v>22</v>
      </c>
      <c r="AP1641">
        <v>6670.544962294055</v>
      </c>
      <c r="AQ1641" s="6">
        <v>170</v>
      </c>
    </row>
    <row r="1642" spans="41:43">
      <c r="AO1642" s="5">
        <v>22</v>
      </c>
      <c r="AP1642">
        <v>6697.9727295194198</v>
      </c>
      <c r="AQ1642" s="6">
        <v>124</v>
      </c>
    </row>
    <row r="1643" spans="41:43">
      <c r="AO1643" s="5">
        <v>22</v>
      </c>
      <c r="AP1643">
        <v>6725.2127387989067</v>
      </c>
      <c r="AQ1643" s="6">
        <v>187</v>
      </c>
    </row>
    <row r="1644" spans="41:43">
      <c r="AO1644" s="5">
        <v>22</v>
      </c>
      <c r="AP1644">
        <v>6752.416441683994</v>
      </c>
      <c r="AQ1644" s="6">
        <v>263</v>
      </c>
    </row>
    <row r="1645" spans="41:43">
      <c r="AO1645" s="5">
        <v>22</v>
      </c>
      <c r="AP1645">
        <v>6779.2897501125863</v>
      </c>
      <c r="AQ1645" s="6">
        <v>490</v>
      </c>
    </row>
    <row r="1646" spans="41:43">
      <c r="AO1646" s="5">
        <v>22</v>
      </c>
      <c r="AP1646">
        <v>6805.9849381887007</v>
      </c>
      <c r="AQ1646" s="6">
        <v>944</v>
      </c>
    </row>
    <row r="1647" spans="41:43">
      <c r="AO1647" s="5">
        <v>22</v>
      </c>
      <c r="AP1647">
        <v>6832.5050365498028</v>
      </c>
      <c r="AQ1647" s="6">
        <v>1561</v>
      </c>
    </row>
    <row r="1648" spans="41:43">
      <c r="AO1648" s="5">
        <v>22</v>
      </c>
      <c r="AP1648">
        <v>6858.9972922544357</v>
      </c>
      <c r="AQ1648" s="6">
        <v>2459</v>
      </c>
    </row>
    <row r="1649" spans="41:43">
      <c r="AO1649" s="5">
        <v>22</v>
      </c>
      <c r="AP1649">
        <v>6885.1750543055814</v>
      </c>
      <c r="AQ1649" s="6">
        <v>3157</v>
      </c>
    </row>
    <row r="1650" spans="41:43">
      <c r="AO1650" s="5">
        <v>22</v>
      </c>
      <c r="AP1650">
        <v>6911.1863514413362</v>
      </c>
      <c r="AQ1650" s="6">
        <v>4112</v>
      </c>
    </row>
    <row r="1651" spans="41:43">
      <c r="AO1651" s="5">
        <v>22</v>
      </c>
      <c r="AP1651">
        <v>6937.033902134116</v>
      </c>
      <c r="AQ1651" s="6">
        <v>4842</v>
      </c>
    </row>
    <row r="1652" spans="41:43">
      <c r="AO1652" s="5">
        <v>22</v>
      </c>
      <c r="AP1652">
        <v>6962.8610480250327</v>
      </c>
      <c r="AQ1652" s="6">
        <v>6334</v>
      </c>
    </row>
    <row r="1653" spans="41:43">
      <c r="AO1653" s="5">
        <v>22</v>
      </c>
      <c r="AP1653">
        <v>6988.3881159397652</v>
      </c>
      <c r="AQ1653" s="6">
        <v>10030</v>
      </c>
    </row>
    <row r="1654" spans="41:43">
      <c r="AO1654" s="5">
        <v>22</v>
      </c>
      <c r="AP1654">
        <v>7013.7591906919461</v>
      </c>
      <c r="AQ1654" s="6">
        <v>20215</v>
      </c>
    </row>
    <row r="1655" spans="41:43">
      <c r="AO1655" s="5">
        <v>22</v>
      </c>
      <c r="AP1655">
        <v>7038.9767212992583</v>
      </c>
      <c r="AQ1655" s="6">
        <v>39271</v>
      </c>
    </row>
    <row r="1656" spans="41:43">
      <c r="AO1656" s="5">
        <v>22</v>
      </c>
      <c r="AP1656">
        <v>7064.1804094050549</v>
      </c>
      <c r="AQ1656" s="6">
        <v>65268</v>
      </c>
    </row>
    <row r="1657" spans="41:43">
      <c r="AO1657" s="5">
        <v>22</v>
      </c>
      <c r="AP1657">
        <v>7089.0971435408946</v>
      </c>
      <c r="AQ1657" s="6">
        <v>89538</v>
      </c>
    </row>
    <row r="1658" spans="41:43">
      <c r="AO1658" s="5">
        <v>22</v>
      </c>
      <c r="AP1658">
        <v>7113.8673323620178</v>
      </c>
      <c r="AQ1658" s="6">
        <v>104034</v>
      </c>
    </row>
    <row r="1659" spans="41:43">
      <c r="AO1659" s="5">
        <v>22</v>
      </c>
      <c r="AP1659">
        <v>7138.4931909591742</v>
      </c>
      <c r="AQ1659" s="6">
        <v>104700</v>
      </c>
    </row>
    <row r="1660" spans="41:43">
      <c r="AO1660" s="5">
        <v>22</v>
      </c>
      <c r="AP1660">
        <v>7163.1110178316485</v>
      </c>
      <c r="AQ1660" s="6">
        <v>93073</v>
      </c>
    </row>
    <row r="1661" spans="41:43">
      <c r="AO1661" s="5">
        <v>22</v>
      </c>
      <c r="AP1661">
        <v>7187.4538849646169</v>
      </c>
      <c r="AQ1661" s="6">
        <v>74174</v>
      </c>
    </row>
    <row r="1662" spans="41:43">
      <c r="AO1662" s="5">
        <v>22</v>
      </c>
      <c r="AP1662">
        <v>7211.6587639798308</v>
      </c>
      <c r="AQ1662" s="6">
        <v>55849</v>
      </c>
    </row>
    <row r="1663" spans="41:43">
      <c r="AO1663" s="5">
        <v>22</v>
      </c>
      <c r="AP1663">
        <v>7235.7276658035753</v>
      </c>
      <c r="AQ1663" s="6">
        <v>41899</v>
      </c>
    </row>
    <row r="1664" spans="41:43">
      <c r="AO1664" s="5">
        <v>22</v>
      </c>
      <c r="AP1664">
        <v>7259.7936982172569</v>
      </c>
      <c r="AQ1664" s="6">
        <v>34468</v>
      </c>
    </row>
    <row r="1665" spans="41:43">
      <c r="AO1665" s="5">
        <v>22</v>
      </c>
      <c r="AP1665">
        <v>7283.5957717788106</v>
      </c>
      <c r="AQ1665" s="6">
        <v>29716</v>
      </c>
    </row>
    <row r="1666" spans="41:43">
      <c r="AO1666" s="5">
        <v>22</v>
      </c>
      <c r="AP1666">
        <v>7307.2676356670872</v>
      </c>
      <c r="AQ1666" s="6">
        <v>26682</v>
      </c>
    </row>
    <row r="1667" spans="41:43">
      <c r="AO1667" s="5">
        <v>22</v>
      </c>
      <c r="AP1667">
        <v>7330.811121740091</v>
      </c>
      <c r="AQ1667" s="6">
        <v>23258</v>
      </c>
    </row>
    <row r="1668" spans="41:43">
      <c r="AO1668" s="5">
        <v>22</v>
      </c>
      <c r="AP1668">
        <v>7354.3563384560584</v>
      </c>
      <c r="AQ1668" s="6">
        <v>20350</v>
      </c>
    </row>
    <row r="1669" spans="41:43">
      <c r="AO1669" s="5">
        <v>22</v>
      </c>
      <c r="AP1669">
        <v>7377.6477195840826</v>
      </c>
      <c r="AQ1669" s="6">
        <v>19355</v>
      </c>
    </row>
    <row r="1670" spans="41:43">
      <c r="AO1670" s="5">
        <v>22</v>
      </c>
      <c r="AP1670">
        <v>7400.8159852961007</v>
      </c>
      <c r="AQ1670" s="6">
        <v>19132</v>
      </c>
    </row>
    <row r="1671" spans="41:43">
      <c r="AO1671" s="5">
        <v>22</v>
      </c>
      <c r="AP1671">
        <v>7423.862809672195</v>
      </c>
      <c r="AQ1671" s="6">
        <v>18437</v>
      </c>
    </row>
    <row r="1672" spans="41:43">
      <c r="AO1672" s="5">
        <v>22</v>
      </c>
      <c r="AP1672">
        <v>7446.9154750210555</v>
      </c>
      <c r="AQ1672" s="6">
        <v>16877</v>
      </c>
    </row>
    <row r="1673" spans="41:43">
      <c r="AO1673" s="5">
        <v>22</v>
      </c>
      <c r="AP1673">
        <v>7469.7236491650001</v>
      </c>
      <c r="AQ1673" s="6">
        <v>15258</v>
      </c>
    </row>
    <row r="1674" spans="41:43">
      <c r="AO1674" s="5">
        <v>22</v>
      </c>
      <c r="AP1674">
        <v>7492.415198354438</v>
      </c>
      <c r="AQ1674" s="6">
        <v>13644</v>
      </c>
    </row>
    <row r="1675" spans="41:43">
      <c r="AO1675" s="5">
        <v>22</v>
      </c>
      <c r="AP1675">
        <v>7514.9916570555815</v>
      </c>
      <c r="AQ1675" s="6">
        <v>12223</v>
      </c>
    </row>
    <row r="1676" spans="41:43">
      <c r="AO1676" s="5">
        <v>22</v>
      </c>
      <c r="AP1676">
        <v>7537.4545273998583</v>
      </c>
      <c r="AQ1676" s="6">
        <v>10606</v>
      </c>
    </row>
    <row r="1677" spans="41:43">
      <c r="AO1677" s="5">
        <v>22</v>
      </c>
      <c r="AP1677">
        <v>7559.9277794162335</v>
      </c>
      <c r="AQ1677" s="6">
        <v>9705</v>
      </c>
    </row>
    <row r="1678" spans="41:43">
      <c r="AO1678" s="5">
        <v>22</v>
      </c>
      <c r="AP1678">
        <v>7582.1672505397319</v>
      </c>
      <c r="AQ1678" s="6">
        <v>7636</v>
      </c>
    </row>
    <row r="1679" spans="41:43">
      <c r="AO1679" s="5">
        <v>22</v>
      </c>
      <c r="AP1679">
        <v>7604.2974625255365</v>
      </c>
      <c r="AQ1679" s="6">
        <v>5917</v>
      </c>
    </row>
    <row r="1680" spans="41:43">
      <c r="AO1680" s="5">
        <v>22</v>
      </c>
      <c r="AP1680">
        <v>7626.3197970088277</v>
      </c>
      <c r="AQ1680" s="6">
        <v>4521</v>
      </c>
    </row>
    <row r="1681" spans="41:43">
      <c r="AO1681" s="5">
        <v>22</v>
      </c>
      <c r="AP1681">
        <v>7648.3557323819459</v>
      </c>
      <c r="AQ1681" s="6">
        <v>3863</v>
      </c>
    </row>
    <row r="1682" spans="41:43">
      <c r="AO1682" s="5">
        <v>22</v>
      </c>
      <c r="AP1682">
        <v>7670.1657711875705</v>
      </c>
      <c r="AQ1682" s="6">
        <v>3065</v>
      </c>
    </row>
    <row r="1683" spans="41:43">
      <c r="AO1683" s="5">
        <v>22</v>
      </c>
      <c r="AP1683">
        <v>7691.8719196043203</v>
      </c>
      <c r="AQ1683" s="6">
        <v>2068</v>
      </c>
    </row>
    <row r="1684" spans="41:43">
      <c r="AO1684" s="5">
        <v>22</v>
      </c>
      <c r="AP1684">
        <v>7713.4754517191986</v>
      </c>
      <c r="AQ1684" s="6">
        <v>1558</v>
      </c>
    </row>
    <row r="1685" spans="41:43">
      <c r="AO1685" s="5">
        <v>22</v>
      </c>
      <c r="AP1685">
        <v>7735.0954826047828</v>
      </c>
      <c r="AQ1685" s="6">
        <v>1317</v>
      </c>
    </row>
    <row r="1686" spans="41:43">
      <c r="AO1686" s="5">
        <v>22</v>
      </c>
      <c r="AP1686">
        <v>7756.4969580028401</v>
      </c>
      <c r="AQ1686" s="6">
        <v>1336</v>
      </c>
    </row>
    <row r="1687" spans="41:43">
      <c r="AO1687" s="5">
        <v>22</v>
      </c>
      <c r="AP1687">
        <v>7777.7994983385279</v>
      </c>
      <c r="AQ1687" s="6">
        <v>1273</v>
      </c>
    </row>
    <row r="1688" spans="41:43">
      <c r="AO1688" s="5">
        <v>22</v>
      </c>
      <c r="AP1688">
        <v>7799.0042813750651</v>
      </c>
      <c r="AQ1688" s="6">
        <v>1143</v>
      </c>
    </row>
    <row r="1689" spans="41:43">
      <c r="AO1689" s="5">
        <v>22</v>
      </c>
      <c r="AP1689">
        <v>7820.2281766747519</v>
      </c>
      <c r="AQ1689" s="6">
        <v>1258</v>
      </c>
    </row>
    <row r="1690" spans="41:43">
      <c r="AO1690" s="5">
        <v>22</v>
      </c>
      <c r="AP1690">
        <v>7841.2403676404192</v>
      </c>
      <c r="AQ1690" s="6">
        <v>1089</v>
      </c>
    </row>
    <row r="1691" spans="41:43">
      <c r="AO1691" s="5">
        <v>22</v>
      </c>
      <c r="AP1691">
        <v>7862.1582081478628</v>
      </c>
      <c r="AQ1691" s="6">
        <v>1091</v>
      </c>
    </row>
    <row r="1692" spans="41:43">
      <c r="AO1692" s="5">
        <v>22</v>
      </c>
      <c r="AP1692">
        <v>7882.9827894084319</v>
      </c>
      <c r="AQ1692" s="6">
        <v>625</v>
      </c>
    </row>
    <row r="1693" spans="41:43">
      <c r="AO1693" s="5">
        <v>22</v>
      </c>
      <c r="AP1693">
        <v>7903.8288439427315</v>
      </c>
      <c r="AQ1693" s="6">
        <v>645</v>
      </c>
    </row>
    <row r="1694" spans="41:43">
      <c r="AO1694" s="5">
        <v>22</v>
      </c>
      <c r="AP1694">
        <v>7924.4696020448491</v>
      </c>
      <c r="AQ1694" s="6">
        <v>1077</v>
      </c>
    </row>
    <row r="1695" spans="41:43">
      <c r="AO1695" s="5">
        <v>22</v>
      </c>
      <c r="AP1695">
        <v>7945.020260800331</v>
      </c>
      <c r="AQ1695" s="6">
        <v>1099</v>
      </c>
    </row>
    <row r="1696" spans="41:43">
      <c r="AO1696" s="5">
        <v>22</v>
      </c>
      <c r="AP1696">
        <v>7965.4818334104457</v>
      </c>
      <c r="AQ1696" s="6">
        <v>1173</v>
      </c>
    </row>
    <row r="1697" spans="41:43">
      <c r="AO1697" s="5">
        <v>22</v>
      </c>
      <c r="AP1697">
        <v>7985.9670154865125</v>
      </c>
      <c r="AQ1697" s="6">
        <v>691</v>
      </c>
    </row>
    <row r="1698" spans="41:43">
      <c r="AO1698" s="5">
        <v>22</v>
      </c>
      <c r="AP1698">
        <v>8006.2529068021222</v>
      </c>
      <c r="AQ1698" s="6">
        <v>756</v>
      </c>
    </row>
    <row r="1699" spans="41:43">
      <c r="AO1699" s="5">
        <v>22</v>
      </c>
      <c r="AP1699">
        <v>8026.4526489790369</v>
      </c>
      <c r="AQ1699" s="6">
        <v>773</v>
      </c>
    </row>
    <row r="1700" spans="41:43">
      <c r="AO1700" s="5">
        <v>22</v>
      </c>
      <c r="AP1700">
        <v>8046.56718470342</v>
      </c>
      <c r="AQ1700" s="6">
        <v>775</v>
      </c>
    </row>
    <row r="1701" spans="41:43">
      <c r="AO1701" s="5">
        <v>22</v>
      </c>
      <c r="AP1701">
        <v>8066.7072653430378</v>
      </c>
      <c r="AQ1701" s="6">
        <v>829</v>
      </c>
    </row>
    <row r="1702" spans="41:43">
      <c r="AO1702" s="5">
        <v>22</v>
      </c>
      <c r="AP1702">
        <v>8086.6536948526009</v>
      </c>
      <c r="AQ1702" s="6">
        <v>700</v>
      </c>
    </row>
    <row r="1703" spans="41:43">
      <c r="AO1703" s="5">
        <v>22</v>
      </c>
      <c r="AP1703">
        <v>8106.5176531608085</v>
      </c>
      <c r="AQ1703" s="6">
        <v>676</v>
      </c>
    </row>
    <row r="1704" spans="41:43">
      <c r="AO1704" s="5">
        <v>22</v>
      </c>
      <c r="AP1704">
        <v>8126.3000190388584</v>
      </c>
      <c r="AQ1704" s="6">
        <v>584</v>
      </c>
    </row>
    <row r="1705" spans="41:43">
      <c r="AO1705" s="5">
        <v>22</v>
      </c>
      <c r="AP1705">
        <v>8146.1096855661199</v>
      </c>
      <c r="AQ1705" s="6">
        <v>491</v>
      </c>
    </row>
    <row r="1706" spans="41:43">
      <c r="AO1706" s="5">
        <v>22</v>
      </c>
      <c r="AP1706">
        <v>8165.7310065912343</v>
      </c>
      <c r="AQ1706" s="6">
        <v>479</v>
      </c>
    </row>
    <row r="1707" spans="41:43">
      <c r="AO1707" s="5">
        <v>22</v>
      </c>
      <c r="AP1707">
        <v>8185.2732873279674</v>
      </c>
      <c r="AQ1707" s="6">
        <v>407</v>
      </c>
    </row>
    <row r="1708" spans="41:43">
      <c r="AO1708" s="5">
        <v>22</v>
      </c>
      <c r="AP1708">
        <v>8204.7373484644813</v>
      </c>
      <c r="AQ1708" s="6">
        <v>433</v>
      </c>
    </row>
    <row r="1709" spans="41:43">
      <c r="AO1709" s="5">
        <v>22</v>
      </c>
      <c r="AP1709">
        <v>8224.2303046964971</v>
      </c>
      <c r="AQ1709" s="6">
        <v>454</v>
      </c>
    </row>
    <row r="1710" spans="41:43">
      <c r="AO1710" s="5">
        <v>22</v>
      </c>
      <c r="AP1710">
        <v>8243.5399155119976</v>
      </c>
      <c r="AQ1710" s="6">
        <v>450</v>
      </c>
    </row>
    <row r="1711" spans="41:43">
      <c r="AO1711" s="5">
        <v>22</v>
      </c>
      <c r="AP1711">
        <v>8262.7736922621334</v>
      </c>
      <c r="AQ1711" s="6">
        <v>424</v>
      </c>
    </row>
    <row r="1712" spans="41:43">
      <c r="AO1712" s="5">
        <v>22</v>
      </c>
      <c r="AP1712">
        <v>8281.9324027218408</v>
      </c>
      <c r="AQ1712" s="6">
        <v>355</v>
      </c>
    </row>
    <row r="1713" spans="41:43">
      <c r="AO1713" s="5">
        <v>22</v>
      </c>
      <c r="AP1713">
        <v>8301.1214576363345</v>
      </c>
      <c r="AQ1713" s="6">
        <v>394</v>
      </c>
    </row>
    <row r="1714" spans="41:43">
      <c r="AO1714" s="5">
        <v>22</v>
      </c>
      <c r="AP1714">
        <v>8320.1318870395753</v>
      </c>
      <c r="AQ1714" s="6">
        <v>382</v>
      </c>
    </row>
    <row r="1715" spans="41:43">
      <c r="AO1715" s="5">
        <v>22</v>
      </c>
      <c r="AP1715">
        <v>8339.0694837315968</v>
      </c>
      <c r="AQ1715" s="6">
        <v>422</v>
      </c>
    </row>
    <row r="1716" spans="41:43">
      <c r="AO1716" s="5">
        <v>22</v>
      </c>
      <c r="AP1716">
        <v>8357.9349671710079</v>
      </c>
      <c r="AQ1716" s="6">
        <v>338</v>
      </c>
    </row>
    <row r="1717" spans="41:43">
      <c r="AO1717" s="5">
        <v>22</v>
      </c>
      <c r="AP1717">
        <v>8376.8321136234463</v>
      </c>
      <c r="AQ1717" s="6">
        <v>377</v>
      </c>
    </row>
    <row r="1718" spans="41:43">
      <c r="AO1718" s="5">
        <v>22</v>
      </c>
      <c r="AP1718">
        <v>8395.5550969587821</v>
      </c>
      <c r="AQ1718" s="6">
        <v>372</v>
      </c>
    </row>
    <row r="1719" spans="41:43">
      <c r="AO1719" s="5">
        <v>22</v>
      </c>
      <c r="AP1719">
        <v>8414.2080617117008</v>
      </c>
      <c r="AQ1719" s="6">
        <v>401</v>
      </c>
    </row>
    <row r="1720" spans="41:43">
      <c r="AO1720" s="5">
        <v>22</v>
      </c>
      <c r="AP1720">
        <v>8432.893600615771</v>
      </c>
      <c r="AQ1720" s="6">
        <v>289</v>
      </c>
    </row>
    <row r="1721" spans="41:43">
      <c r="AO1721" s="5">
        <v>22</v>
      </c>
      <c r="AP1721">
        <v>8451.4081679399951</v>
      </c>
      <c r="AQ1721" s="6">
        <v>287</v>
      </c>
    </row>
    <row r="1722" spans="41:43">
      <c r="AO1722" s="5">
        <v>22</v>
      </c>
      <c r="AP1722">
        <v>8469.8547148427551</v>
      </c>
      <c r="AQ1722" s="6">
        <v>294</v>
      </c>
    </row>
    <row r="1723" spans="41:43">
      <c r="AO1723" s="5">
        <v>22</v>
      </c>
      <c r="AP1723">
        <v>8488.2338858166968</v>
      </c>
      <c r="AQ1723" s="6">
        <v>275</v>
      </c>
    </row>
    <row r="1724" spans="41:43">
      <c r="AO1724" s="5">
        <v>22</v>
      </c>
      <c r="AP1724">
        <v>8506.6467500943727</v>
      </c>
      <c r="AQ1724" s="6">
        <v>200</v>
      </c>
    </row>
    <row r="1725" spans="41:43">
      <c r="AO1725" s="5">
        <v>22</v>
      </c>
      <c r="AP1725">
        <v>8524.8927021187537</v>
      </c>
      <c r="AQ1725" s="6">
        <v>205</v>
      </c>
    </row>
    <row r="1726" spans="41:43">
      <c r="AO1726" s="5">
        <v>22</v>
      </c>
      <c r="AP1726">
        <v>8543.0731570503249</v>
      </c>
      <c r="AQ1726" s="6">
        <v>206</v>
      </c>
    </row>
    <row r="1727" spans="41:43">
      <c r="AO1727" s="5">
        <v>22</v>
      </c>
      <c r="AP1727">
        <v>8561.1887213297359</v>
      </c>
      <c r="AQ1727" s="6">
        <v>271</v>
      </c>
    </row>
    <row r="1728" spans="41:43">
      <c r="AO1728" s="5">
        <v>22</v>
      </c>
      <c r="AP1728">
        <v>8579.2399923833182</v>
      </c>
      <c r="AQ1728" s="6">
        <v>198</v>
      </c>
    </row>
    <row r="1729" spans="41:43">
      <c r="AO1729" s="5">
        <v>22</v>
      </c>
      <c r="AP1729">
        <v>8597.326216690115</v>
      </c>
      <c r="AQ1729" s="6">
        <v>273</v>
      </c>
    </row>
    <row r="1730" spans="41:43">
      <c r="AO1730" s="5">
        <v>22</v>
      </c>
      <c r="AP1730">
        <v>8615.2503131760968</v>
      </c>
      <c r="AQ1730" s="6">
        <v>244</v>
      </c>
    </row>
    <row r="1731" spans="41:43">
      <c r="AO1731" s="5">
        <v>22</v>
      </c>
      <c r="AP1731">
        <v>8633.1118595620046</v>
      </c>
      <c r="AQ1731" s="6">
        <v>265</v>
      </c>
    </row>
    <row r="1732" spans="41:43">
      <c r="AO1732" s="5">
        <v>22</v>
      </c>
      <c r="AP1732">
        <v>8650.911418964346</v>
      </c>
      <c r="AQ1732" s="6">
        <v>222</v>
      </c>
    </row>
    <row r="1733" spans="41:43">
      <c r="AO1733" s="5">
        <v>22</v>
      </c>
      <c r="AP1733">
        <v>8668.7468399154077</v>
      </c>
      <c r="AQ1733" s="6">
        <v>166</v>
      </c>
    </row>
    <row r="1734" spans="41:43">
      <c r="AO1734" s="5">
        <v>22</v>
      </c>
      <c r="AP1734">
        <v>8686.4237492658776</v>
      </c>
      <c r="AQ1734" s="6">
        <v>130</v>
      </c>
    </row>
    <row r="1735" spans="41:43">
      <c r="AO1735" s="5">
        <v>22</v>
      </c>
      <c r="AP1735">
        <v>8704.0403157267174</v>
      </c>
      <c r="AQ1735" s="6">
        <v>149</v>
      </c>
    </row>
    <row r="1736" spans="41:43">
      <c r="AO1736" s="5">
        <v>22</v>
      </c>
      <c r="AP1736">
        <v>8721.5970707666293</v>
      </c>
      <c r="AQ1736" s="6">
        <v>124</v>
      </c>
    </row>
    <row r="1737" spans="41:43">
      <c r="AO1737" s="5">
        <v>22</v>
      </c>
      <c r="AP1737">
        <v>8739.1905154539963</v>
      </c>
      <c r="AQ1737" s="6">
        <v>136</v>
      </c>
    </row>
    <row r="1738" spans="41:43">
      <c r="AO1738" s="5">
        <v>22</v>
      </c>
      <c r="AP1738">
        <v>8756.6288906339232</v>
      </c>
      <c r="AQ1738" s="6">
        <v>92</v>
      </c>
    </row>
    <row r="1739" spans="41:43">
      <c r="AO1739" s="5">
        <v>22</v>
      </c>
      <c r="AP1739">
        <v>8774.0090070580864</v>
      </c>
      <c r="AQ1739" s="6">
        <v>133</v>
      </c>
    </row>
    <row r="1740" spans="41:43">
      <c r="AO1740" s="5">
        <v>22</v>
      </c>
      <c r="AP1740">
        <v>8791.3313669514537</v>
      </c>
      <c r="AQ1740" s="6">
        <v>162</v>
      </c>
    </row>
    <row r="1741" spans="41:43">
      <c r="AO1741" s="5">
        <v>22</v>
      </c>
      <c r="AP1741">
        <v>8808.6911714947073</v>
      </c>
      <c r="AQ1741" s="6">
        <v>135</v>
      </c>
    </row>
    <row r="1742" spans="41:43">
      <c r="AO1742" s="5">
        <v>22</v>
      </c>
      <c r="AP1742">
        <v>8825.8991867192326</v>
      </c>
      <c r="AQ1742" s="6">
        <v>233</v>
      </c>
    </row>
    <row r="1743" spans="41:43">
      <c r="AO1743" s="5">
        <v>22</v>
      </c>
      <c r="AP1743">
        <v>8843.0509135232314</v>
      </c>
      <c r="AQ1743" s="6">
        <v>254</v>
      </c>
    </row>
    <row r="1744" spans="41:43">
      <c r="AO1744" s="5">
        <v>22</v>
      </c>
      <c r="AP1744">
        <v>8860.1468270638215</v>
      </c>
      <c r="AQ1744" s="6">
        <v>275</v>
      </c>
    </row>
    <row r="1745" spans="41:43">
      <c r="AO1745" s="5">
        <v>22</v>
      </c>
      <c r="AP1745">
        <v>8877.2808735314993</v>
      </c>
      <c r="AQ1745" s="6">
        <v>152</v>
      </c>
    </row>
    <row r="1746" spans="41:43">
      <c r="AO1746" s="5">
        <v>22</v>
      </c>
      <c r="AP1746">
        <v>8894.2662600823132</v>
      </c>
      <c r="AQ1746" s="6">
        <v>145</v>
      </c>
    </row>
    <row r="1747" spans="41:43">
      <c r="AO1747" s="5">
        <v>22</v>
      </c>
      <c r="AP1747">
        <v>8911.1972231530999</v>
      </c>
      <c r="AQ1747" s="6">
        <v>123</v>
      </c>
    </row>
    <row r="1748" spans="41:43">
      <c r="AO1748" s="5">
        <v>22</v>
      </c>
      <c r="AP1748">
        <v>8928.0742128066613</v>
      </c>
      <c r="AQ1748" s="6">
        <v>216</v>
      </c>
    </row>
    <row r="1749" spans="41:43">
      <c r="AO1749" s="5">
        <v>22</v>
      </c>
      <c r="AP1749">
        <v>8944.9899626676179</v>
      </c>
      <c r="AQ1749" s="6">
        <v>223</v>
      </c>
    </row>
    <row r="1750" spans="41:43">
      <c r="AO1750" s="5">
        <v>22.5</v>
      </c>
      <c r="AP1750">
        <v>0</v>
      </c>
      <c r="AQ1750" s="6">
        <v>44</v>
      </c>
    </row>
    <row r="1751" spans="41:43">
      <c r="AO1751" s="5">
        <v>22.5</v>
      </c>
      <c r="AP1751">
        <v>0</v>
      </c>
      <c r="AQ1751" s="6">
        <v>11</v>
      </c>
    </row>
    <row r="1752" spans="41:43">
      <c r="AO1752" s="5">
        <v>22.5</v>
      </c>
      <c r="AP1752">
        <v>0</v>
      </c>
      <c r="AQ1752" s="6">
        <v>81</v>
      </c>
    </row>
    <row r="1753" spans="41:43">
      <c r="AO1753" s="5">
        <v>22.5</v>
      </c>
      <c r="AP1753">
        <v>0</v>
      </c>
      <c r="AQ1753" s="6">
        <v>88</v>
      </c>
    </row>
    <row r="1754" spans="41:43">
      <c r="AO1754" s="5">
        <v>22.5</v>
      </c>
      <c r="AP1754">
        <v>0</v>
      </c>
      <c r="AQ1754" s="6">
        <v>88</v>
      </c>
    </row>
    <row r="1755" spans="41:43">
      <c r="AO1755" s="5">
        <v>22.5</v>
      </c>
      <c r="AP1755">
        <v>0</v>
      </c>
      <c r="AQ1755" s="6">
        <v>42</v>
      </c>
    </row>
    <row r="1756" spans="41:43">
      <c r="AO1756" s="5">
        <v>22.5</v>
      </c>
      <c r="AP1756">
        <v>0</v>
      </c>
      <c r="AQ1756" s="6">
        <v>61</v>
      </c>
    </row>
    <row r="1757" spans="41:43">
      <c r="AO1757" s="5">
        <v>22.5</v>
      </c>
      <c r="AP1757">
        <v>0</v>
      </c>
      <c r="AQ1757" s="6">
        <v>91</v>
      </c>
    </row>
    <row r="1758" spans="41:43">
      <c r="AO1758" s="5">
        <v>22.5</v>
      </c>
      <c r="AP1758">
        <v>0</v>
      </c>
      <c r="AQ1758" s="6">
        <v>131</v>
      </c>
    </row>
    <row r="1759" spans="41:43">
      <c r="AO1759" s="5">
        <v>22.5</v>
      </c>
      <c r="AP1759">
        <v>0</v>
      </c>
      <c r="AQ1759" s="6">
        <v>144</v>
      </c>
    </row>
    <row r="1760" spans="41:43">
      <c r="AO1760" s="5">
        <v>22.5</v>
      </c>
      <c r="AP1760">
        <v>0</v>
      </c>
      <c r="AQ1760" s="6">
        <v>152</v>
      </c>
    </row>
    <row r="1761" spans="41:43">
      <c r="AO1761" s="5">
        <v>22.5</v>
      </c>
      <c r="AP1761">
        <v>0</v>
      </c>
      <c r="AQ1761" s="6">
        <v>112</v>
      </c>
    </row>
    <row r="1762" spans="41:43">
      <c r="AO1762" s="5">
        <v>22.5</v>
      </c>
      <c r="AP1762">
        <v>0</v>
      </c>
      <c r="AQ1762" s="6">
        <v>123</v>
      </c>
    </row>
    <row r="1763" spans="41:43">
      <c r="AO1763" s="5">
        <v>22.5</v>
      </c>
      <c r="AP1763">
        <v>0</v>
      </c>
      <c r="AQ1763" s="6">
        <v>153</v>
      </c>
    </row>
    <row r="1764" spans="41:43">
      <c r="AO1764" s="5">
        <v>22.5</v>
      </c>
      <c r="AP1764">
        <v>0</v>
      </c>
      <c r="AQ1764" s="6">
        <v>161</v>
      </c>
    </row>
    <row r="1765" spans="41:43">
      <c r="AO1765" s="5">
        <v>22.5</v>
      </c>
      <c r="AP1765">
        <v>0</v>
      </c>
      <c r="AQ1765" s="6">
        <v>192</v>
      </c>
    </row>
    <row r="1766" spans="41:43">
      <c r="AO1766" s="5">
        <v>22.5</v>
      </c>
      <c r="AP1766">
        <v>0</v>
      </c>
      <c r="AQ1766" s="6">
        <v>143</v>
      </c>
    </row>
    <row r="1767" spans="41:43">
      <c r="AO1767" s="5">
        <v>22.5</v>
      </c>
      <c r="AP1767">
        <v>0</v>
      </c>
      <c r="AQ1767" s="6">
        <v>128</v>
      </c>
    </row>
    <row r="1768" spans="41:43">
      <c r="AO1768" s="5">
        <v>22.5</v>
      </c>
      <c r="AP1768">
        <v>0</v>
      </c>
      <c r="AQ1768" s="6">
        <v>79</v>
      </c>
    </row>
    <row r="1769" spans="41:43">
      <c r="AO1769" s="5">
        <v>22.5</v>
      </c>
      <c r="AP1769">
        <v>0</v>
      </c>
      <c r="AQ1769" s="6">
        <v>71</v>
      </c>
    </row>
    <row r="1770" spans="41:43">
      <c r="AO1770" s="5">
        <v>22.5</v>
      </c>
      <c r="AP1770">
        <v>0</v>
      </c>
      <c r="AQ1770" s="6">
        <v>75</v>
      </c>
    </row>
    <row r="1771" spans="41:43">
      <c r="AO1771" s="5">
        <v>22.5</v>
      </c>
      <c r="AP1771">
        <v>0</v>
      </c>
      <c r="AQ1771" s="6">
        <v>42</v>
      </c>
    </row>
    <row r="1772" spans="41:43">
      <c r="AO1772" s="5">
        <v>22.5</v>
      </c>
      <c r="AP1772">
        <v>0</v>
      </c>
      <c r="AQ1772" s="6">
        <v>41</v>
      </c>
    </row>
    <row r="1773" spans="41:43">
      <c r="AO1773" s="5">
        <v>22.5</v>
      </c>
      <c r="AP1773">
        <v>0</v>
      </c>
      <c r="AQ1773" s="6">
        <v>69</v>
      </c>
    </row>
    <row r="1774" spans="41:43">
      <c r="AO1774" s="5">
        <v>22.5</v>
      </c>
      <c r="AP1774">
        <v>0</v>
      </c>
      <c r="AQ1774" s="6">
        <v>102</v>
      </c>
    </row>
    <row r="1775" spans="41:43">
      <c r="AO1775" s="5">
        <v>22.5</v>
      </c>
      <c r="AP1775">
        <v>0</v>
      </c>
      <c r="AQ1775" s="6">
        <v>92</v>
      </c>
    </row>
    <row r="1776" spans="41:43">
      <c r="AO1776" s="5">
        <v>22.5</v>
      </c>
      <c r="AP1776">
        <v>0</v>
      </c>
      <c r="AQ1776" s="6">
        <v>44</v>
      </c>
    </row>
    <row r="1777" spans="41:43">
      <c r="AO1777" s="5">
        <v>22.5</v>
      </c>
      <c r="AP1777">
        <v>0</v>
      </c>
      <c r="AQ1777" s="6">
        <v>0</v>
      </c>
    </row>
    <row r="1778" spans="41:43">
      <c r="AO1778" s="5">
        <v>22.5</v>
      </c>
      <c r="AP1778">
        <v>0</v>
      </c>
      <c r="AQ1778" s="6">
        <v>4</v>
      </c>
    </row>
    <row r="1779" spans="41:43">
      <c r="AO1779" s="5">
        <v>22.5</v>
      </c>
      <c r="AP1779">
        <v>0</v>
      </c>
      <c r="AQ1779" s="6">
        <v>50</v>
      </c>
    </row>
    <row r="1780" spans="41:43">
      <c r="AO1780" s="5">
        <v>22.5</v>
      </c>
      <c r="AP1780">
        <v>0</v>
      </c>
      <c r="AQ1780" s="6">
        <v>82</v>
      </c>
    </row>
    <row r="1781" spans="41:43">
      <c r="AO1781" s="5">
        <v>22.5</v>
      </c>
      <c r="AP1781">
        <v>0</v>
      </c>
      <c r="AQ1781" s="6">
        <v>89</v>
      </c>
    </row>
    <row r="1782" spans="41:43">
      <c r="AO1782" s="5">
        <v>22.5</v>
      </c>
      <c r="AP1782">
        <v>0</v>
      </c>
      <c r="AQ1782" s="6">
        <v>228</v>
      </c>
    </row>
    <row r="1783" spans="41:43">
      <c r="AO1783" s="5">
        <v>22.5</v>
      </c>
      <c r="AP1783">
        <v>0</v>
      </c>
      <c r="AQ1783" s="6">
        <v>202</v>
      </c>
    </row>
    <row r="1784" spans="41:43">
      <c r="AO1784" s="5">
        <v>22.5</v>
      </c>
      <c r="AP1784">
        <v>0</v>
      </c>
      <c r="AQ1784" s="6">
        <v>198</v>
      </c>
    </row>
    <row r="1785" spans="41:43">
      <c r="AO1785" s="5">
        <v>22.5</v>
      </c>
      <c r="AP1785">
        <v>0</v>
      </c>
      <c r="AQ1785" s="6">
        <v>58</v>
      </c>
    </row>
    <row r="1786" spans="41:43">
      <c r="AO1786" s="5">
        <v>22.5</v>
      </c>
      <c r="AP1786">
        <v>0</v>
      </c>
      <c r="AQ1786" s="6">
        <v>52</v>
      </c>
    </row>
    <row r="1787" spans="41:43">
      <c r="AO1787" s="5">
        <v>22.5</v>
      </c>
      <c r="AP1787">
        <v>0</v>
      </c>
      <c r="AQ1787" s="6">
        <v>55</v>
      </c>
    </row>
    <row r="1788" spans="41:43">
      <c r="AO1788" s="5">
        <v>22.5</v>
      </c>
      <c r="AP1788">
        <v>0</v>
      </c>
      <c r="AQ1788" s="6">
        <v>71</v>
      </c>
    </row>
    <row r="1789" spans="41:43">
      <c r="AO1789" s="5">
        <v>22.5</v>
      </c>
      <c r="AP1789">
        <v>0</v>
      </c>
      <c r="AQ1789" s="6">
        <v>103</v>
      </c>
    </row>
    <row r="1790" spans="41:43">
      <c r="AO1790" s="5">
        <v>22.5</v>
      </c>
      <c r="AP1790">
        <v>0</v>
      </c>
      <c r="AQ1790" s="6">
        <v>160</v>
      </c>
    </row>
    <row r="1791" spans="41:43">
      <c r="AO1791" s="5">
        <v>22.5</v>
      </c>
      <c r="AP1791">
        <v>0</v>
      </c>
      <c r="AQ1791" s="6">
        <v>98</v>
      </c>
    </row>
    <row r="1792" spans="41:43">
      <c r="AO1792" s="5">
        <v>22.5</v>
      </c>
      <c r="AP1792">
        <v>0</v>
      </c>
      <c r="AQ1792" s="6">
        <v>67</v>
      </c>
    </row>
    <row r="1793" spans="41:43">
      <c r="AO1793" s="5">
        <v>22.5</v>
      </c>
      <c r="AP1793">
        <v>0</v>
      </c>
      <c r="AQ1793" s="6">
        <v>6</v>
      </c>
    </row>
    <row r="1794" spans="41:43">
      <c r="AO1794" s="5">
        <v>22.5</v>
      </c>
      <c r="AP1794">
        <v>0</v>
      </c>
      <c r="AQ1794" s="6">
        <v>99</v>
      </c>
    </row>
    <row r="1795" spans="41:43">
      <c r="AO1795" s="5">
        <v>22.5</v>
      </c>
      <c r="AP1795">
        <v>0</v>
      </c>
      <c r="AQ1795" s="6">
        <v>148</v>
      </c>
    </row>
    <row r="1796" spans="41:43">
      <c r="AO1796" s="5">
        <v>22.5</v>
      </c>
      <c r="AP1796">
        <v>0</v>
      </c>
      <c r="AQ1796" s="6">
        <v>151</v>
      </c>
    </row>
    <row r="1797" spans="41:43">
      <c r="AO1797" s="5">
        <v>22.5</v>
      </c>
      <c r="AP1797">
        <v>0</v>
      </c>
      <c r="AQ1797" s="6">
        <v>94</v>
      </c>
    </row>
    <row r="1798" spans="41:43">
      <c r="AO1798" s="5">
        <v>22.5</v>
      </c>
      <c r="AP1798">
        <v>0</v>
      </c>
      <c r="AQ1798" s="6">
        <v>71</v>
      </c>
    </row>
    <row r="1799" spans="41:43">
      <c r="AO1799" s="5">
        <v>22.5</v>
      </c>
      <c r="AP1799">
        <v>0</v>
      </c>
      <c r="AQ1799" s="6">
        <v>61</v>
      </c>
    </row>
    <row r="1800" spans="41:43">
      <c r="AO1800" s="5">
        <v>22.5</v>
      </c>
      <c r="AP1800">
        <v>0</v>
      </c>
      <c r="AQ1800" s="6">
        <v>25</v>
      </c>
    </row>
    <row r="1801" spans="41:43">
      <c r="AO1801" s="5">
        <v>22.5</v>
      </c>
      <c r="AP1801">
        <v>0</v>
      </c>
      <c r="AQ1801" s="6">
        <v>70</v>
      </c>
    </row>
    <row r="1802" spans="41:43">
      <c r="AO1802" s="5">
        <v>22.5</v>
      </c>
      <c r="AP1802">
        <v>0</v>
      </c>
      <c r="AQ1802" s="6">
        <v>116</v>
      </c>
    </row>
    <row r="1803" spans="41:43">
      <c r="AO1803" s="5">
        <v>22.5</v>
      </c>
      <c r="AP1803">
        <v>0</v>
      </c>
      <c r="AQ1803" s="6">
        <v>129</v>
      </c>
    </row>
    <row r="1804" spans="41:43">
      <c r="AO1804" s="5">
        <v>22.5</v>
      </c>
      <c r="AP1804">
        <v>0</v>
      </c>
      <c r="AQ1804" s="6">
        <v>77</v>
      </c>
    </row>
    <row r="1805" spans="41:43">
      <c r="AO1805" s="5">
        <v>22.5</v>
      </c>
      <c r="AP1805">
        <v>0</v>
      </c>
      <c r="AQ1805" s="6">
        <v>36</v>
      </c>
    </row>
    <row r="1806" spans="41:43">
      <c r="AO1806" s="5">
        <v>22.5</v>
      </c>
      <c r="AP1806">
        <v>0</v>
      </c>
      <c r="AQ1806" s="6">
        <v>34</v>
      </c>
    </row>
    <row r="1807" spans="41:43">
      <c r="AO1807" s="5">
        <v>22.5</v>
      </c>
      <c r="AP1807">
        <v>0</v>
      </c>
      <c r="AQ1807" s="6">
        <v>37</v>
      </c>
    </row>
    <row r="1808" spans="41:43">
      <c r="AO1808" s="5">
        <v>22.5</v>
      </c>
      <c r="AP1808">
        <v>0</v>
      </c>
      <c r="AQ1808" s="6">
        <v>33</v>
      </c>
    </row>
    <row r="1809" spans="41:43">
      <c r="AO1809" s="5">
        <v>22.5</v>
      </c>
      <c r="AP1809">
        <v>0</v>
      </c>
      <c r="AQ1809" s="6">
        <v>168</v>
      </c>
    </row>
    <row r="1810" spans="41:43">
      <c r="AO1810" s="5">
        <v>22.5</v>
      </c>
      <c r="AP1810">
        <v>0</v>
      </c>
      <c r="AQ1810" s="6">
        <v>192</v>
      </c>
    </row>
    <row r="1811" spans="41:43">
      <c r="AO1811" s="5">
        <v>22.5</v>
      </c>
      <c r="AP1811">
        <v>0</v>
      </c>
      <c r="AQ1811" s="6">
        <v>231</v>
      </c>
    </row>
    <row r="1812" spans="41:43">
      <c r="AO1812" s="5">
        <v>22.5</v>
      </c>
      <c r="AP1812">
        <v>0</v>
      </c>
      <c r="AQ1812" s="6">
        <v>114</v>
      </c>
    </row>
    <row r="1813" spans="41:43">
      <c r="AO1813" s="5">
        <v>22.5</v>
      </c>
      <c r="AP1813">
        <v>0</v>
      </c>
      <c r="AQ1813" s="6">
        <v>152</v>
      </c>
    </row>
    <row r="1814" spans="41:43">
      <c r="AO1814" s="5">
        <v>22.5</v>
      </c>
      <c r="AP1814">
        <v>0</v>
      </c>
      <c r="AQ1814" s="6">
        <v>133</v>
      </c>
    </row>
    <row r="1815" spans="41:43">
      <c r="AO1815" s="5">
        <v>22.5</v>
      </c>
      <c r="AP1815">
        <v>0</v>
      </c>
      <c r="AQ1815" s="6">
        <v>254</v>
      </c>
    </row>
    <row r="1816" spans="41:43">
      <c r="AO1816" s="5">
        <v>22.5</v>
      </c>
      <c r="AP1816">
        <v>0</v>
      </c>
      <c r="AQ1816" s="6">
        <v>277</v>
      </c>
    </row>
    <row r="1817" spans="41:43">
      <c r="AO1817" s="5">
        <v>22.5</v>
      </c>
      <c r="AP1817">
        <v>0</v>
      </c>
      <c r="AQ1817" s="6">
        <v>264</v>
      </c>
    </row>
    <row r="1818" spans="41:43">
      <c r="AO1818" s="5">
        <v>22.5</v>
      </c>
      <c r="AP1818">
        <v>0</v>
      </c>
      <c r="AQ1818" s="6">
        <v>141</v>
      </c>
    </row>
    <row r="1819" spans="41:43">
      <c r="AO1819" s="5">
        <v>22.5</v>
      </c>
      <c r="AP1819">
        <v>0</v>
      </c>
      <c r="AQ1819" s="6">
        <v>38</v>
      </c>
    </row>
    <row r="1820" spans="41:43">
      <c r="AO1820" s="5">
        <v>22.5</v>
      </c>
      <c r="AP1820">
        <v>0</v>
      </c>
      <c r="AQ1820" s="6">
        <v>84</v>
      </c>
    </row>
    <row r="1821" spans="41:43">
      <c r="AO1821" s="5">
        <v>22.5</v>
      </c>
      <c r="AP1821">
        <v>0</v>
      </c>
      <c r="AQ1821" s="6">
        <v>128</v>
      </c>
    </row>
    <row r="1822" spans="41:43">
      <c r="AO1822" s="5">
        <v>22.5</v>
      </c>
      <c r="AP1822">
        <v>0</v>
      </c>
      <c r="AQ1822" s="6">
        <v>197</v>
      </c>
    </row>
    <row r="1823" spans="41:43">
      <c r="AO1823" s="5">
        <v>22.5</v>
      </c>
      <c r="AP1823">
        <v>0</v>
      </c>
      <c r="AQ1823" s="6">
        <v>251</v>
      </c>
    </row>
    <row r="1824" spans="41:43">
      <c r="AO1824" s="5">
        <v>22.5</v>
      </c>
      <c r="AP1824">
        <v>0</v>
      </c>
      <c r="AQ1824" s="6">
        <v>224</v>
      </c>
    </row>
    <row r="1825" spans="41:43">
      <c r="AO1825" s="5">
        <v>22.5</v>
      </c>
      <c r="AP1825">
        <v>0</v>
      </c>
      <c r="AQ1825" s="6">
        <v>253</v>
      </c>
    </row>
    <row r="1826" spans="41:43">
      <c r="AO1826" s="5">
        <v>22.5</v>
      </c>
      <c r="AP1826">
        <v>0</v>
      </c>
      <c r="AQ1826" s="6">
        <v>192</v>
      </c>
    </row>
    <row r="1827" spans="41:43">
      <c r="AO1827" s="5">
        <v>22.5</v>
      </c>
      <c r="AP1827">
        <v>0</v>
      </c>
      <c r="AQ1827" s="6">
        <v>239</v>
      </c>
    </row>
    <row r="1828" spans="41:43">
      <c r="AO1828" s="5">
        <v>22.5</v>
      </c>
      <c r="AP1828">
        <v>0</v>
      </c>
      <c r="AQ1828" s="6">
        <v>227</v>
      </c>
    </row>
    <row r="1829" spans="41:43">
      <c r="AO1829" s="5">
        <v>22.5</v>
      </c>
      <c r="AP1829">
        <v>0</v>
      </c>
      <c r="AQ1829" s="6">
        <v>227</v>
      </c>
    </row>
    <row r="1830" spans="41:43">
      <c r="AO1830" s="5">
        <v>22.5</v>
      </c>
      <c r="AP1830">
        <v>0</v>
      </c>
      <c r="AQ1830" s="6">
        <v>219</v>
      </c>
    </row>
    <row r="1831" spans="41:43">
      <c r="AO1831" s="5">
        <v>22.5</v>
      </c>
      <c r="AP1831">
        <v>0</v>
      </c>
      <c r="AQ1831" s="6">
        <v>196</v>
      </c>
    </row>
    <row r="1832" spans="41:43">
      <c r="AO1832" s="5">
        <v>22.5</v>
      </c>
      <c r="AP1832">
        <v>0</v>
      </c>
      <c r="AQ1832" s="6">
        <v>227</v>
      </c>
    </row>
    <row r="1833" spans="41:43">
      <c r="AO1833" s="5">
        <v>22.5</v>
      </c>
      <c r="AP1833">
        <v>0</v>
      </c>
      <c r="AQ1833" s="6">
        <v>199</v>
      </c>
    </row>
    <row r="1834" spans="41:43">
      <c r="AO1834" s="5">
        <v>22.5</v>
      </c>
      <c r="AP1834">
        <v>0</v>
      </c>
      <c r="AQ1834" s="6">
        <v>202</v>
      </c>
    </row>
    <row r="1835" spans="41:43">
      <c r="AO1835" s="5">
        <v>22.5</v>
      </c>
      <c r="AP1835">
        <v>0</v>
      </c>
      <c r="AQ1835" s="6">
        <v>170</v>
      </c>
    </row>
    <row r="1836" spans="41:43">
      <c r="AO1836" s="5">
        <v>22.5</v>
      </c>
      <c r="AP1836">
        <v>0</v>
      </c>
      <c r="AQ1836" s="6">
        <v>124</v>
      </c>
    </row>
    <row r="1837" spans="41:43">
      <c r="AO1837" s="5">
        <v>22.5</v>
      </c>
      <c r="AP1837">
        <v>0</v>
      </c>
      <c r="AQ1837" s="6">
        <v>187</v>
      </c>
    </row>
    <row r="1838" spans="41:43">
      <c r="AO1838" s="5">
        <v>22.5</v>
      </c>
      <c r="AP1838">
        <v>0</v>
      </c>
      <c r="AQ1838" s="6">
        <v>263</v>
      </c>
    </row>
    <row r="1839" spans="41:43">
      <c r="AO1839" s="5">
        <v>22.5</v>
      </c>
      <c r="AP1839">
        <v>0</v>
      </c>
      <c r="AQ1839" s="6">
        <v>490</v>
      </c>
    </row>
    <row r="1840" spans="41:43">
      <c r="AO1840" s="5">
        <v>22.5</v>
      </c>
      <c r="AP1840">
        <v>0</v>
      </c>
      <c r="AQ1840" s="6">
        <v>944</v>
      </c>
    </row>
    <row r="1841" spans="41:43">
      <c r="AO1841" s="5">
        <v>22.5</v>
      </c>
      <c r="AP1841">
        <v>0</v>
      </c>
      <c r="AQ1841" s="6">
        <v>1561</v>
      </c>
    </row>
    <row r="1842" spans="41:43">
      <c r="AO1842" s="5">
        <v>22.5</v>
      </c>
      <c r="AP1842">
        <v>0</v>
      </c>
      <c r="AQ1842" s="6">
        <v>2459</v>
      </c>
    </row>
    <row r="1843" spans="41:43">
      <c r="AO1843" s="5">
        <v>22.5</v>
      </c>
      <c r="AP1843">
        <v>0</v>
      </c>
      <c r="AQ1843" s="6">
        <v>3157</v>
      </c>
    </row>
    <row r="1844" spans="41:43">
      <c r="AO1844" s="5">
        <v>22.5</v>
      </c>
      <c r="AP1844">
        <v>0</v>
      </c>
      <c r="AQ1844" s="6">
        <v>4112</v>
      </c>
    </row>
    <row r="1845" spans="41:43">
      <c r="AO1845" s="5">
        <v>22.5</v>
      </c>
      <c r="AP1845">
        <v>0</v>
      </c>
      <c r="AQ1845" s="6">
        <v>4842</v>
      </c>
    </row>
    <row r="1846" spans="41:43">
      <c r="AO1846" s="5">
        <v>22.5</v>
      </c>
      <c r="AP1846">
        <v>0</v>
      </c>
      <c r="AQ1846" s="6">
        <v>6334</v>
      </c>
    </row>
    <row r="1847" spans="41:43">
      <c r="AO1847" s="5">
        <v>22.5</v>
      </c>
      <c r="AP1847">
        <v>0</v>
      </c>
      <c r="AQ1847" s="6">
        <v>10030</v>
      </c>
    </row>
    <row r="1848" spans="41:43">
      <c r="AO1848" s="5">
        <v>22.5</v>
      </c>
      <c r="AP1848">
        <v>0</v>
      </c>
      <c r="AQ1848" s="6">
        <v>20215</v>
      </c>
    </row>
    <row r="1849" spans="41:43">
      <c r="AO1849" s="5">
        <v>22.5</v>
      </c>
      <c r="AP1849">
        <v>0</v>
      </c>
      <c r="AQ1849" s="6">
        <v>39271</v>
      </c>
    </row>
    <row r="1850" spans="41:43">
      <c r="AO1850" s="5">
        <v>22.5</v>
      </c>
      <c r="AP1850">
        <v>0</v>
      </c>
      <c r="AQ1850" s="6">
        <v>65268</v>
      </c>
    </row>
    <row r="1851" spans="41:43">
      <c r="AO1851" s="5">
        <v>22.5</v>
      </c>
      <c r="AP1851">
        <v>0</v>
      </c>
      <c r="AQ1851" s="6">
        <v>89538</v>
      </c>
    </row>
    <row r="1852" spans="41:43">
      <c r="AO1852" s="5">
        <v>22.5</v>
      </c>
      <c r="AP1852">
        <v>0</v>
      </c>
      <c r="AQ1852" s="6">
        <v>104034</v>
      </c>
    </row>
    <row r="1853" spans="41:43">
      <c r="AO1853" s="5">
        <v>22.5</v>
      </c>
      <c r="AP1853">
        <v>0</v>
      </c>
      <c r="AQ1853" s="6">
        <v>104700</v>
      </c>
    </row>
    <row r="1854" spans="41:43">
      <c r="AO1854" s="5">
        <v>22.5</v>
      </c>
      <c r="AP1854">
        <v>0</v>
      </c>
      <c r="AQ1854" s="6">
        <v>93073</v>
      </c>
    </row>
    <row r="1855" spans="41:43">
      <c r="AO1855" s="5">
        <v>22.5</v>
      </c>
      <c r="AP1855">
        <v>0</v>
      </c>
      <c r="AQ1855" s="6">
        <v>74174</v>
      </c>
    </row>
    <row r="1856" spans="41:43">
      <c r="AO1856" s="5">
        <v>22.5</v>
      </c>
      <c r="AP1856">
        <v>0</v>
      </c>
      <c r="AQ1856" s="6">
        <v>55849</v>
      </c>
    </row>
    <row r="1857" spans="41:43">
      <c r="AO1857" s="5">
        <v>22.5</v>
      </c>
      <c r="AP1857">
        <v>0</v>
      </c>
      <c r="AQ1857" s="6">
        <v>41899</v>
      </c>
    </row>
    <row r="1858" spans="41:43">
      <c r="AO1858" s="5">
        <v>22.5</v>
      </c>
      <c r="AP1858">
        <v>0</v>
      </c>
      <c r="AQ1858" s="6">
        <v>34468</v>
      </c>
    </row>
    <row r="1859" spans="41:43">
      <c r="AO1859" s="5">
        <v>22.5</v>
      </c>
      <c r="AP1859">
        <v>0</v>
      </c>
      <c r="AQ1859" s="6">
        <v>29716</v>
      </c>
    </row>
    <row r="1860" spans="41:43">
      <c r="AO1860" s="5">
        <v>22.5</v>
      </c>
      <c r="AP1860">
        <v>0</v>
      </c>
      <c r="AQ1860" s="6">
        <v>26682</v>
      </c>
    </row>
    <row r="1861" spans="41:43">
      <c r="AO1861" s="5">
        <v>22.5</v>
      </c>
      <c r="AP1861">
        <v>0</v>
      </c>
      <c r="AQ1861" s="6">
        <v>23258</v>
      </c>
    </row>
    <row r="1862" spans="41:43">
      <c r="AO1862" s="5">
        <v>22.5</v>
      </c>
      <c r="AP1862">
        <v>0</v>
      </c>
      <c r="AQ1862" s="6">
        <v>20350</v>
      </c>
    </row>
    <row r="1863" spans="41:43">
      <c r="AO1863" s="5">
        <v>22.5</v>
      </c>
      <c r="AP1863">
        <v>0</v>
      </c>
      <c r="AQ1863" s="6">
        <v>19355</v>
      </c>
    </row>
    <row r="1864" spans="41:43">
      <c r="AO1864" s="5">
        <v>22.5</v>
      </c>
      <c r="AP1864">
        <v>0</v>
      </c>
      <c r="AQ1864" s="6">
        <v>19132</v>
      </c>
    </row>
    <row r="1865" spans="41:43">
      <c r="AO1865" s="5">
        <v>22.5</v>
      </c>
      <c r="AP1865">
        <v>0</v>
      </c>
      <c r="AQ1865" s="6">
        <v>18437</v>
      </c>
    </row>
    <row r="1866" spans="41:43">
      <c r="AO1866" s="5">
        <v>22.5</v>
      </c>
      <c r="AP1866">
        <v>0</v>
      </c>
      <c r="AQ1866" s="6">
        <v>16877</v>
      </c>
    </row>
    <row r="1867" spans="41:43">
      <c r="AO1867" s="5">
        <v>22.5</v>
      </c>
      <c r="AP1867">
        <v>0</v>
      </c>
      <c r="AQ1867" s="6">
        <v>15258</v>
      </c>
    </row>
    <row r="1868" spans="41:43">
      <c r="AO1868" s="5">
        <v>22.5</v>
      </c>
      <c r="AP1868">
        <v>0</v>
      </c>
      <c r="AQ1868" s="6">
        <v>13644</v>
      </c>
    </row>
    <row r="1869" spans="41:43">
      <c r="AO1869" s="5">
        <v>22.5</v>
      </c>
      <c r="AP1869">
        <v>0</v>
      </c>
      <c r="AQ1869" s="6">
        <v>12223</v>
      </c>
    </row>
    <row r="1870" spans="41:43">
      <c r="AO1870" s="5">
        <v>22.5</v>
      </c>
      <c r="AP1870">
        <v>0</v>
      </c>
      <c r="AQ1870" s="6">
        <v>10606</v>
      </c>
    </row>
    <row r="1871" spans="41:43">
      <c r="AO1871" s="5">
        <v>22.5</v>
      </c>
      <c r="AP1871">
        <v>0</v>
      </c>
      <c r="AQ1871" s="6">
        <v>9705</v>
      </c>
    </row>
    <row r="1872" spans="41:43">
      <c r="AO1872" s="5">
        <v>22.5</v>
      </c>
      <c r="AP1872">
        <v>0</v>
      </c>
      <c r="AQ1872" s="6">
        <v>7636</v>
      </c>
    </row>
    <row r="1873" spans="41:43">
      <c r="AO1873" s="5">
        <v>22.5</v>
      </c>
      <c r="AP1873">
        <v>0</v>
      </c>
      <c r="AQ1873" s="6">
        <v>5917</v>
      </c>
    </row>
    <row r="1874" spans="41:43">
      <c r="AO1874" s="5">
        <v>22.5</v>
      </c>
      <c r="AP1874">
        <v>0</v>
      </c>
      <c r="AQ1874" s="6">
        <v>4521</v>
      </c>
    </row>
    <row r="1875" spans="41:43">
      <c r="AO1875" s="5">
        <v>22.5</v>
      </c>
      <c r="AP1875">
        <v>0</v>
      </c>
      <c r="AQ1875" s="6">
        <v>3863</v>
      </c>
    </row>
    <row r="1876" spans="41:43">
      <c r="AO1876" s="5">
        <v>22.5</v>
      </c>
      <c r="AP1876">
        <v>0</v>
      </c>
      <c r="AQ1876" s="6">
        <v>3065</v>
      </c>
    </row>
    <row r="1877" spans="41:43">
      <c r="AO1877" s="5">
        <v>22.5</v>
      </c>
      <c r="AP1877">
        <v>0</v>
      </c>
      <c r="AQ1877" s="6">
        <v>2068</v>
      </c>
    </row>
    <row r="1878" spans="41:43">
      <c r="AO1878" s="5">
        <v>22.5</v>
      </c>
      <c r="AP1878">
        <v>0</v>
      </c>
      <c r="AQ1878" s="6">
        <v>1558</v>
      </c>
    </row>
    <row r="1879" spans="41:43">
      <c r="AO1879" s="5">
        <v>22.5</v>
      </c>
      <c r="AP1879">
        <v>0</v>
      </c>
      <c r="AQ1879" s="6">
        <v>1317</v>
      </c>
    </row>
    <row r="1880" spans="41:43">
      <c r="AO1880" s="5">
        <v>22.5</v>
      </c>
      <c r="AP1880">
        <v>0</v>
      </c>
      <c r="AQ1880" s="6">
        <v>1336</v>
      </c>
    </row>
    <row r="1881" spans="41:43">
      <c r="AO1881" s="5">
        <v>22.5</v>
      </c>
      <c r="AP1881">
        <v>0</v>
      </c>
      <c r="AQ1881" s="6">
        <v>1273</v>
      </c>
    </row>
    <row r="1882" spans="41:43">
      <c r="AO1882" s="5">
        <v>22.5</v>
      </c>
      <c r="AP1882">
        <v>0</v>
      </c>
      <c r="AQ1882" s="6">
        <v>1143</v>
      </c>
    </row>
    <row r="1883" spans="41:43">
      <c r="AO1883" s="5">
        <v>22.5</v>
      </c>
      <c r="AP1883">
        <v>0</v>
      </c>
      <c r="AQ1883" s="6">
        <v>1258</v>
      </c>
    </row>
    <row r="1884" spans="41:43">
      <c r="AO1884" s="5">
        <v>22.5</v>
      </c>
      <c r="AP1884">
        <v>0</v>
      </c>
      <c r="AQ1884" s="6">
        <v>1089</v>
      </c>
    </row>
    <row r="1885" spans="41:43">
      <c r="AO1885" s="5">
        <v>22.5</v>
      </c>
      <c r="AP1885">
        <v>0</v>
      </c>
      <c r="AQ1885" s="6">
        <v>1091</v>
      </c>
    </row>
    <row r="1886" spans="41:43">
      <c r="AO1886" s="5">
        <v>22.5</v>
      </c>
      <c r="AP1886">
        <v>0</v>
      </c>
      <c r="AQ1886" s="6">
        <v>625</v>
      </c>
    </row>
    <row r="1887" spans="41:43">
      <c r="AO1887" s="5">
        <v>22.5</v>
      </c>
      <c r="AP1887">
        <v>0</v>
      </c>
      <c r="AQ1887" s="6">
        <v>645</v>
      </c>
    </row>
    <row r="1888" spans="41:43">
      <c r="AO1888" s="5">
        <v>22.5</v>
      </c>
      <c r="AP1888">
        <v>0</v>
      </c>
      <c r="AQ1888" s="6">
        <v>1077</v>
      </c>
    </row>
    <row r="1889" spans="41:43">
      <c r="AO1889" s="5">
        <v>22.5</v>
      </c>
      <c r="AP1889">
        <v>0</v>
      </c>
      <c r="AQ1889" s="6">
        <v>1099</v>
      </c>
    </row>
    <row r="1890" spans="41:43">
      <c r="AO1890" s="5">
        <v>22.5</v>
      </c>
      <c r="AP1890">
        <v>0</v>
      </c>
      <c r="AQ1890" s="6">
        <v>1173</v>
      </c>
    </row>
    <row r="1891" spans="41:43">
      <c r="AO1891" s="5">
        <v>22.5</v>
      </c>
      <c r="AP1891">
        <v>0</v>
      </c>
      <c r="AQ1891" s="6">
        <v>691</v>
      </c>
    </row>
    <row r="1892" spans="41:43">
      <c r="AO1892" s="5">
        <v>22.5</v>
      </c>
      <c r="AP1892">
        <v>0</v>
      </c>
      <c r="AQ1892" s="6">
        <v>756</v>
      </c>
    </row>
    <row r="1893" spans="41:43">
      <c r="AO1893" s="5">
        <v>22.5</v>
      </c>
      <c r="AP1893">
        <v>0</v>
      </c>
      <c r="AQ1893" s="6">
        <v>773</v>
      </c>
    </row>
    <row r="1894" spans="41:43">
      <c r="AO1894" s="5">
        <v>22.5</v>
      </c>
      <c r="AP1894">
        <v>0</v>
      </c>
      <c r="AQ1894" s="6">
        <v>775</v>
      </c>
    </row>
    <row r="1895" spans="41:43">
      <c r="AO1895" s="5">
        <v>22.5</v>
      </c>
      <c r="AP1895">
        <v>0</v>
      </c>
      <c r="AQ1895" s="6">
        <v>829</v>
      </c>
    </row>
    <row r="1896" spans="41:43">
      <c r="AO1896" s="5">
        <v>22.5</v>
      </c>
      <c r="AP1896">
        <v>0</v>
      </c>
      <c r="AQ1896" s="6">
        <v>700</v>
      </c>
    </row>
    <row r="1897" spans="41:43">
      <c r="AO1897" s="5">
        <v>22.5</v>
      </c>
      <c r="AP1897">
        <v>0</v>
      </c>
      <c r="AQ1897" s="6">
        <v>676</v>
      </c>
    </row>
    <row r="1898" spans="41:43">
      <c r="AO1898" s="5">
        <v>22.5</v>
      </c>
      <c r="AP1898">
        <v>0</v>
      </c>
      <c r="AQ1898" s="6">
        <v>584</v>
      </c>
    </row>
    <row r="1899" spans="41:43">
      <c r="AO1899" s="5">
        <v>22.5</v>
      </c>
      <c r="AP1899">
        <v>0</v>
      </c>
      <c r="AQ1899" s="6">
        <v>491</v>
      </c>
    </row>
    <row r="1900" spans="41:43">
      <c r="AO1900" s="5">
        <v>22.5</v>
      </c>
      <c r="AP1900">
        <v>0</v>
      </c>
      <c r="AQ1900" s="6">
        <v>479</v>
      </c>
    </row>
    <row r="1901" spans="41:43">
      <c r="AO1901" s="5">
        <v>22.5</v>
      </c>
      <c r="AP1901">
        <v>0</v>
      </c>
      <c r="AQ1901" s="6">
        <v>407</v>
      </c>
    </row>
    <row r="1902" spans="41:43">
      <c r="AO1902" s="5">
        <v>22.5</v>
      </c>
      <c r="AP1902">
        <v>0</v>
      </c>
      <c r="AQ1902" s="6">
        <v>433</v>
      </c>
    </row>
    <row r="1903" spans="41:43">
      <c r="AO1903" s="5">
        <v>22.5</v>
      </c>
      <c r="AP1903">
        <v>0</v>
      </c>
      <c r="AQ1903" s="6">
        <v>454</v>
      </c>
    </row>
    <row r="1904" spans="41:43">
      <c r="AO1904" s="5">
        <v>22.5</v>
      </c>
      <c r="AP1904">
        <v>0</v>
      </c>
      <c r="AQ1904" s="6">
        <v>450</v>
      </c>
    </row>
    <row r="1905" spans="41:43">
      <c r="AO1905" s="5">
        <v>22.5</v>
      </c>
      <c r="AP1905">
        <v>0</v>
      </c>
      <c r="AQ1905" s="6">
        <v>424</v>
      </c>
    </row>
    <row r="1906" spans="41:43">
      <c r="AO1906" s="5">
        <v>22.5</v>
      </c>
      <c r="AP1906">
        <v>0</v>
      </c>
      <c r="AQ1906" s="6">
        <v>355</v>
      </c>
    </row>
    <row r="1907" spans="41:43">
      <c r="AO1907" s="5">
        <v>22.5</v>
      </c>
      <c r="AP1907">
        <v>0</v>
      </c>
      <c r="AQ1907" s="6">
        <v>394</v>
      </c>
    </row>
    <row r="1908" spans="41:43">
      <c r="AO1908" s="5">
        <v>22.5</v>
      </c>
      <c r="AP1908">
        <v>0</v>
      </c>
      <c r="AQ1908" s="6">
        <v>382</v>
      </c>
    </row>
    <row r="1909" spans="41:43">
      <c r="AO1909" s="5">
        <v>22.5</v>
      </c>
      <c r="AP1909">
        <v>0</v>
      </c>
      <c r="AQ1909" s="6">
        <v>422</v>
      </c>
    </row>
    <row r="1910" spans="41:43">
      <c r="AO1910" s="5">
        <v>22.5</v>
      </c>
      <c r="AP1910">
        <v>0</v>
      </c>
      <c r="AQ1910" s="6">
        <v>338</v>
      </c>
    </row>
    <row r="1911" spans="41:43">
      <c r="AO1911" s="5">
        <v>22.5</v>
      </c>
      <c r="AP1911">
        <v>0</v>
      </c>
      <c r="AQ1911" s="6">
        <v>377</v>
      </c>
    </row>
    <row r="1912" spans="41:43">
      <c r="AO1912" s="5">
        <v>22.5</v>
      </c>
      <c r="AP1912">
        <v>0</v>
      </c>
      <c r="AQ1912" s="6">
        <v>372</v>
      </c>
    </row>
    <row r="1913" spans="41:43">
      <c r="AO1913" s="5">
        <v>22.5</v>
      </c>
      <c r="AP1913">
        <v>0</v>
      </c>
      <c r="AQ1913" s="6">
        <v>401</v>
      </c>
    </row>
    <row r="1914" spans="41:43">
      <c r="AO1914" s="5">
        <v>22.5</v>
      </c>
      <c r="AP1914">
        <v>0</v>
      </c>
      <c r="AQ1914" s="6">
        <v>289</v>
      </c>
    </row>
    <row r="1915" spans="41:43">
      <c r="AO1915" s="5">
        <v>22.5</v>
      </c>
      <c r="AP1915">
        <v>0</v>
      </c>
      <c r="AQ1915" s="6">
        <v>287</v>
      </c>
    </row>
    <row r="1916" spans="41:43">
      <c r="AO1916" s="5">
        <v>22.5</v>
      </c>
      <c r="AP1916">
        <v>0</v>
      </c>
      <c r="AQ1916" s="6">
        <v>294</v>
      </c>
    </row>
    <row r="1917" spans="41:43">
      <c r="AO1917" s="5">
        <v>22.5</v>
      </c>
      <c r="AP1917">
        <v>0</v>
      </c>
      <c r="AQ1917" s="6">
        <v>275</v>
      </c>
    </row>
    <row r="1918" spans="41:43">
      <c r="AO1918" s="5">
        <v>22.5</v>
      </c>
      <c r="AP1918">
        <v>0</v>
      </c>
      <c r="AQ1918" s="6">
        <v>200</v>
      </c>
    </row>
    <row r="1919" spans="41:43">
      <c r="AO1919" s="5">
        <v>22.5</v>
      </c>
      <c r="AP1919">
        <v>0</v>
      </c>
      <c r="AQ1919" s="6">
        <v>205</v>
      </c>
    </row>
    <row r="1920" spans="41:43">
      <c r="AO1920" s="5">
        <v>22.5</v>
      </c>
      <c r="AP1920">
        <v>0</v>
      </c>
      <c r="AQ1920" s="6">
        <v>206</v>
      </c>
    </row>
    <row r="1921" spans="41:43">
      <c r="AO1921" s="5">
        <v>22.5</v>
      </c>
      <c r="AP1921">
        <v>0</v>
      </c>
      <c r="AQ1921" s="6">
        <v>271</v>
      </c>
    </row>
    <row r="1922" spans="41:43">
      <c r="AO1922" s="5">
        <v>22.5</v>
      </c>
      <c r="AP1922">
        <v>0</v>
      </c>
      <c r="AQ1922" s="6">
        <v>198</v>
      </c>
    </row>
    <row r="1923" spans="41:43">
      <c r="AO1923" s="5">
        <v>22.5</v>
      </c>
      <c r="AP1923">
        <v>0</v>
      </c>
      <c r="AQ1923" s="6">
        <v>273</v>
      </c>
    </row>
    <row r="1924" spans="41:43">
      <c r="AO1924" s="5">
        <v>22.5</v>
      </c>
      <c r="AP1924">
        <v>0</v>
      </c>
      <c r="AQ1924" s="6">
        <v>244</v>
      </c>
    </row>
    <row r="1925" spans="41:43">
      <c r="AO1925" s="5">
        <v>22.5</v>
      </c>
      <c r="AP1925">
        <v>0</v>
      </c>
      <c r="AQ1925" s="6">
        <v>265</v>
      </c>
    </row>
    <row r="1926" spans="41:43">
      <c r="AO1926" s="5">
        <v>22.5</v>
      </c>
      <c r="AP1926">
        <v>0</v>
      </c>
      <c r="AQ1926" s="6">
        <v>222</v>
      </c>
    </row>
    <row r="1927" spans="41:43">
      <c r="AO1927" s="5">
        <v>22.5</v>
      </c>
      <c r="AP1927">
        <v>0</v>
      </c>
      <c r="AQ1927" s="6">
        <v>166</v>
      </c>
    </row>
    <row r="1928" spans="41:43">
      <c r="AO1928" s="5">
        <v>22.5</v>
      </c>
      <c r="AP1928">
        <v>0</v>
      </c>
      <c r="AQ1928" s="6">
        <v>130</v>
      </c>
    </row>
    <row r="1929" spans="41:43">
      <c r="AO1929" s="5">
        <v>22.5</v>
      </c>
      <c r="AP1929">
        <v>0</v>
      </c>
      <c r="AQ1929" s="6">
        <v>149</v>
      </c>
    </row>
    <row r="1930" spans="41:43">
      <c r="AO1930" s="5">
        <v>22.5</v>
      </c>
      <c r="AP1930">
        <v>0</v>
      </c>
      <c r="AQ1930" s="6">
        <v>124</v>
      </c>
    </row>
    <row r="1931" spans="41:43">
      <c r="AO1931" s="5">
        <v>22.5</v>
      </c>
      <c r="AP1931">
        <v>0</v>
      </c>
      <c r="AQ1931" s="6">
        <v>136</v>
      </c>
    </row>
    <row r="1932" spans="41:43">
      <c r="AO1932" s="5">
        <v>22.5</v>
      </c>
      <c r="AP1932">
        <v>0</v>
      </c>
      <c r="AQ1932" s="6">
        <v>92</v>
      </c>
    </row>
    <row r="1933" spans="41:43">
      <c r="AO1933" s="5">
        <v>22.5</v>
      </c>
      <c r="AP1933">
        <v>0</v>
      </c>
      <c r="AQ1933" s="6">
        <v>133</v>
      </c>
    </row>
    <row r="1934" spans="41:43">
      <c r="AO1934" s="5">
        <v>22.5</v>
      </c>
      <c r="AP1934">
        <v>0</v>
      </c>
      <c r="AQ1934" s="6">
        <v>162</v>
      </c>
    </row>
    <row r="1935" spans="41:43">
      <c r="AO1935" s="5">
        <v>22.5</v>
      </c>
      <c r="AP1935">
        <v>0</v>
      </c>
      <c r="AQ1935" s="6">
        <v>135</v>
      </c>
    </row>
    <row r="1936" spans="41:43">
      <c r="AO1936" s="5">
        <v>22.5</v>
      </c>
      <c r="AP1936">
        <v>0</v>
      </c>
      <c r="AQ1936" s="6">
        <v>233</v>
      </c>
    </row>
    <row r="1937" spans="41:43">
      <c r="AO1937" s="5">
        <v>22.5</v>
      </c>
      <c r="AP1937">
        <v>0</v>
      </c>
      <c r="AQ1937" s="6">
        <v>254</v>
      </c>
    </row>
    <row r="1938" spans="41:43">
      <c r="AO1938" s="5">
        <v>22.5</v>
      </c>
      <c r="AP1938">
        <v>0</v>
      </c>
      <c r="AQ1938" s="6">
        <v>275</v>
      </c>
    </row>
    <row r="1939" spans="41:43">
      <c r="AO1939" s="5">
        <v>22.5</v>
      </c>
      <c r="AP1939">
        <v>0</v>
      </c>
      <c r="AQ1939" s="6">
        <v>152</v>
      </c>
    </row>
    <row r="1940" spans="41:43">
      <c r="AO1940" s="5">
        <v>22.5</v>
      </c>
      <c r="AP1940">
        <v>0</v>
      </c>
      <c r="AQ1940" s="6">
        <v>145</v>
      </c>
    </row>
    <row r="1941" spans="41:43">
      <c r="AO1941" s="5">
        <v>22.5</v>
      </c>
      <c r="AP1941">
        <v>0</v>
      </c>
      <c r="AQ1941" s="6">
        <v>123</v>
      </c>
    </row>
    <row r="1942" spans="41:43">
      <c r="AO1942" s="5">
        <v>22.5</v>
      </c>
      <c r="AP1942">
        <v>0</v>
      </c>
      <c r="AQ1942" s="6">
        <v>216</v>
      </c>
    </row>
    <row r="1943" spans="41:43">
      <c r="AO1943" s="5">
        <v>22.5</v>
      </c>
      <c r="AP1943">
        <v>0</v>
      </c>
      <c r="AQ1943" s="6">
        <v>223</v>
      </c>
    </row>
    <row r="1944" spans="41:43">
      <c r="AO1944" s="5">
        <v>23</v>
      </c>
      <c r="AP1944">
        <v>2411.342894982949</v>
      </c>
      <c r="AQ1944" s="6">
        <v>107</v>
      </c>
    </row>
    <row r="1945" spans="41:43">
      <c r="AO1945" s="5">
        <v>23</v>
      </c>
      <c r="AP1945">
        <v>2573.89208236478</v>
      </c>
      <c r="AQ1945" s="6">
        <v>107</v>
      </c>
    </row>
    <row r="1946" spans="41:43">
      <c r="AO1946" s="5">
        <v>23</v>
      </c>
      <c r="AP1946">
        <v>2720.7804719545229</v>
      </c>
      <c r="AQ1946" s="6">
        <v>72</v>
      </c>
    </row>
    <row r="1947" spans="41:43">
      <c r="AO1947" s="5">
        <v>23</v>
      </c>
      <c r="AP1947">
        <v>2855.4079219641872</v>
      </c>
      <c r="AQ1947" s="6">
        <v>35</v>
      </c>
    </row>
    <row r="1948" spans="41:43">
      <c r="AO1948" s="5">
        <v>23</v>
      </c>
      <c r="AP1948">
        <v>2980.1212453288308</v>
      </c>
      <c r="AQ1948" s="6">
        <v>40</v>
      </c>
    </row>
    <row r="1949" spans="41:43">
      <c r="AO1949" s="5">
        <v>23</v>
      </c>
      <c r="AP1949">
        <v>3097.2374263525553</v>
      </c>
      <c r="AQ1949" s="6">
        <v>59</v>
      </c>
    </row>
    <row r="1950" spans="41:43">
      <c r="AO1950" s="5">
        <v>23</v>
      </c>
      <c r="AP1950">
        <v>3206.7537218791749</v>
      </c>
      <c r="AQ1950" s="6">
        <v>201</v>
      </c>
    </row>
    <row r="1951" spans="41:43">
      <c r="AO1951" s="5">
        <v>23</v>
      </c>
      <c r="AP1951">
        <v>3310.3116218356313</v>
      </c>
      <c r="AQ1951" s="6">
        <v>200</v>
      </c>
    </row>
    <row r="1952" spans="41:43">
      <c r="AO1952" s="5">
        <v>23</v>
      </c>
      <c r="AP1952">
        <v>3409.2129257869392</v>
      </c>
      <c r="AQ1952" s="6">
        <v>209</v>
      </c>
    </row>
    <row r="1953" spans="41:43">
      <c r="AO1953" s="5">
        <v>23</v>
      </c>
      <c r="AP1953">
        <v>3503.0030926346722</v>
      </c>
      <c r="AQ1953" s="6">
        <v>82</v>
      </c>
    </row>
    <row r="1954" spans="41:43">
      <c r="AO1954" s="5">
        <v>23</v>
      </c>
      <c r="AP1954">
        <v>3592.7465401359636</v>
      </c>
      <c r="AQ1954" s="6">
        <v>77</v>
      </c>
    </row>
    <row r="1955" spans="41:43">
      <c r="AO1955" s="5">
        <v>23</v>
      </c>
      <c r="AP1955">
        <v>3678.8672562532661</v>
      </c>
      <c r="AQ1955" s="6">
        <v>84</v>
      </c>
    </row>
    <row r="1956" spans="41:43">
      <c r="AO1956" s="5">
        <v>23</v>
      </c>
      <c r="AP1956">
        <v>3761.7218183922496</v>
      </c>
      <c r="AQ1956" s="6">
        <v>69</v>
      </c>
    </row>
    <row r="1957" spans="41:43">
      <c r="AO1957" s="5">
        <v>23</v>
      </c>
      <c r="AP1957">
        <v>3842.0446285788989</v>
      </c>
      <c r="AQ1957" s="6">
        <v>131</v>
      </c>
    </row>
    <row r="1958" spans="41:43">
      <c r="AO1958" s="5">
        <v>23</v>
      </c>
      <c r="AP1958">
        <v>3919.2190731524497</v>
      </c>
      <c r="AQ1958" s="6">
        <v>145</v>
      </c>
    </row>
    <row r="1959" spans="41:43">
      <c r="AO1959" s="5">
        <v>23</v>
      </c>
      <c r="AP1959">
        <v>3993.9169260098042</v>
      </c>
      <c r="AQ1959" s="6">
        <v>127</v>
      </c>
    </row>
    <row r="1960" spans="41:43">
      <c r="AO1960" s="5">
        <v>23</v>
      </c>
      <c r="AP1960">
        <v>4066.7263021623403</v>
      </c>
      <c r="AQ1960" s="6">
        <v>92</v>
      </c>
    </row>
    <row r="1961" spans="41:43">
      <c r="AO1961" s="5">
        <v>23</v>
      </c>
      <c r="AP1961">
        <v>4137.0244573916825</v>
      </c>
      <c r="AQ1961" s="6">
        <v>45</v>
      </c>
    </row>
    <row r="1962" spans="41:43">
      <c r="AO1962" s="5">
        <v>23</v>
      </c>
      <c r="AP1962">
        <v>4205.3674262980221</v>
      </c>
      <c r="AQ1962" s="6">
        <v>61</v>
      </c>
    </row>
    <row r="1963" spans="41:43">
      <c r="AO1963" s="5">
        <v>23</v>
      </c>
      <c r="AP1963">
        <v>4271.890313049872</v>
      </c>
      <c r="AQ1963" s="6">
        <v>137</v>
      </c>
    </row>
    <row r="1964" spans="41:43">
      <c r="AO1964" s="5">
        <v>23</v>
      </c>
      <c r="AP1964">
        <v>4337.0654437766652</v>
      </c>
      <c r="AQ1964" s="6">
        <v>162</v>
      </c>
    </row>
    <row r="1965" spans="41:43">
      <c r="AO1965" s="5">
        <v>23</v>
      </c>
      <c r="AP1965">
        <v>4400.2892223543859</v>
      </c>
      <c r="AQ1965" s="6">
        <v>128</v>
      </c>
    </row>
    <row r="1966" spans="41:43">
      <c r="AO1966" s="5">
        <v>23</v>
      </c>
      <c r="AP1966">
        <v>4462.0198286659006</v>
      </c>
      <c r="AQ1966" s="6">
        <v>37</v>
      </c>
    </row>
    <row r="1967" spans="41:43">
      <c r="AO1967" s="5">
        <v>23</v>
      </c>
      <c r="AP1967">
        <v>4522.3454369756309</v>
      </c>
      <c r="AQ1967" s="6">
        <v>95</v>
      </c>
    </row>
    <row r="1968" spans="41:43">
      <c r="AO1968" s="5">
        <v>23</v>
      </c>
      <c r="AP1968">
        <v>4581.6667655915571</v>
      </c>
      <c r="AQ1968" s="6">
        <v>95</v>
      </c>
    </row>
    <row r="1969" spans="41:43">
      <c r="AO1969" s="5">
        <v>23</v>
      </c>
      <c r="AP1969">
        <v>4639.4087540806731</v>
      </c>
      <c r="AQ1969" s="6">
        <v>83</v>
      </c>
    </row>
    <row r="1970" spans="41:43">
      <c r="AO1970" s="5">
        <v>23</v>
      </c>
      <c r="AP1970">
        <v>4695.9657710661568</v>
      </c>
      <c r="AQ1970" s="6">
        <v>23</v>
      </c>
    </row>
    <row r="1971" spans="41:43">
      <c r="AO1971" s="5">
        <v>23</v>
      </c>
      <c r="AP1971">
        <v>4751.3989081004656</v>
      </c>
      <c r="AQ1971" s="6">
        <v>68</v>
      </c>
    </row>
    <row r="1972" spans="41:43">
      <c r="AO1972" s="5">
        <v>23</v>
      </c>
      <c r="AP1972">
        <v>4805.7643273079138</v>
      </c>
      <c r="AQ1972" s="6">
        <v>88</v>
      </c>
    </row>
    <row r="1973" spans="41:43">
      <c r="AO1973" s="5">
        <v>23</v>
      </c>
      <c r="AP1973">
        <v>4859.4042067603059</v>
      </c>
      <c r="AQ1973" s="6">
        <v>65</v>
      </c>
    </row>
    <row r="1974" spans="41:43">
      <c r="AO1974" s="5">
        <v>23</v>
      </c>
      <c r="AP1974">
        <v>4911.7803578692283</v>
      </c>
      <c r="AQ1974" s="6">
        <v>19</v>
      </c>
    </row>
    <row r="1975" spans="41:43">
      <c r="AO1975" s="5">
        <v>23</v>
      </c>
      <c r="AP1975">
        <v>4963.2329181158111</v>
      </c>
      <c r="AQ1975" s="6">
        <v>0</v>
      </c>
    </row>
    <row r="1976" spans="41:43">
      <c r="AO1976" s="5">
        <v>23</v>
      </c>
      <c r="AP1976">
        <v>5013.8029845311394</v>
      </c>
      <c r="AQ1976" s="6">
        <v>19</v>
      </c>
    </row>
    <row r="1977" spans="41:43">
      <c r="AO1977" s="5">
        <v>23</v>
      </c>
      <c r="AP1977">
        <v>5063.7997334382699</v>
      </c>
      <c r="AQ1977" s="6">
        <v>53</v>
      </c>
    </row>
    <row r="1978" spans="41:43">
      <c r="AO1978" s="5">
        <v>23</v>
      </c>
      <c r="AP1978">
        <v>5112.7125280049822</v>
      </c>
      <c r="AQ1978" s="6">
        <v>164</v>
      </c>
    </row>
    <row r="1979" spans="41:43">
      <c r="AO1979" s="5">
        <v>23</v>
      </c>
      <c r="AP1979">
        <v>5160.8501015257343</v>
      </c>
      <c r="AQ1979" s="6">
        <v>145</v>
      </c>
    </row>
    <row r="1980" spans="41:43">
      <c r="AO1980" s="5">
        <v>23</v>
      </c>
      <c r="AP1980">
        <v>5208.501945839168</v>
      </c>
      <c r="AQ1980" s="6">
        <v>177</v>
      </c>
    </row>
    <row r="1981" spans="41:43">
      <c r="AO1981" s="5">
        <v>23</v>
      </c>
      <c r="AP1981">
        <v>5255.1765287246717</v>
      </c>
      <c r="AQ1981" s="6">
        <v>90</v>
      </c>
    </row>
    <row r="1982" spans="41:43">
      <c r="AO1982" s="5">
        <v>23</v>
      </c>
      <c r="AP1982">
        <v>5301.1635770867579</v>
      </c>
      <c r="AQ1982" s="6">
        <v>94</v>
      </c>
    </row>
    <row r="1983" spans="41:43">
      <c r="AO1983" s="5">
        <v>23</v>
      </c>
      <c r="AP1983">
        <v>5346.4887618722196</v>
      </c>
      <c r="AQ1983" s="6">
        <v>47</v>
      </c>
    </row>
    <row r="1984" spans="41:43">
      <c r="AO1984" s="5">
        <v>23</v>
      </c>
      <c r="AP1984">
        <v>5391.4200578368982</v>
      </c>
      <c r="AQ1984" s="6">
        <v>23</v>
      </c>
    </row>
    <row r="1985" spans="41:43">
      <c r="AO1985" s="5">
        <v>23</v>
      </c>
      <c r="AP1985">
        <v>5435.4892788874959</v>
      </c>
      <c r="AQ1985" s="6">
        <v>49</v>
      </c>
    </row>
    <row r="1986" spans="41:43">
      <c r="AO1986" s="5">
        <v>23</v>
      </c>
      <c r="AP1986">
        <v>5478.9651562597674</v>
      </c>
      <c r="AQ1986" s="6">
        <v>66</v>
      </c>
    </row>
    <row r="1987" spans="41:43">
      <c r="AO1987" s="5">
        <v>23</v>
      </c>
      <c r="AP1987">
        <v>5521.8679791053228</v>
      </c>
      <c r="AQ1987" s="6">
        <v>110</v>
      </c>
    </row>
    <row r="1988" spans="41:43">
      <c r="AO1988" s="5">
        <v>23</v>
      </c>
      <c r="AP1988">
        <v>5564.4481301044643</v>
      </c>
      <c r="AQ1988" s="6">
        <v>86</v>
      </c>
    </row>
    <row r="1989" spans="41:43">
      <c r="AO1989" s="5">
        <v>23</v>
      </c>
      <c r="AP1989">
        <v>5606.2585082443165</v>
      </c>
      <c r="AQ1989" s="6">
        <v>62</v>
      </c>
    </row>
    <row r="1990" spans="41:43">
      <c r="AO1990" s="5">
        <v>23</v>
      </c>
      <c r="AP1990">
        <v>5647.5505225067518</v>
      </c>
      <c r="AQ1990" s="6">
        <v>44</v>
      </c>
    </row>
    <row r="1991" spans="41:43">
      <c r="AO1991" s="5">
        <v>23</v>
      </c>
      <c r="AP1991">
        <v>5688.3405219132192</v>
      </c>
      <c r="AQ1991" s="6">
        <v>75</v>
      </c>
    </row>
    <row r="1992" spans="41:43">
      <c r="AO1992" s="5">
        <v>23</v>
      </c>
      <c r="AP1992">
        <v>5728.8641704419588</v>
      </c>
      <c r="AQ1992" s="6">
        <v>63</v>
      </c>
    </row>
    <row r="1993" spans="41:43">
      <c r="AO1993" s="5">
        <v>23</v>
      </c>
      <c r="AP1993">
        <v>5768.6934232625763</v>
      </c>
      <c r="AQ1993" s="6">
        <v>97</v>
      </c>
    </row>
    <row r="1994" spans="41:43">
      <c r="AO1994" s="5">
        <v>23</v>
      </c>
      <c r="AP1994">
        <v>5808.0650998050141</v>
      </c>
      <c r="AQ1994" s="6">
        <v>113</v>
      </c>
    </row>
    <row r="1995" spans="41:43">
      <c r="AO1995" s="5">
        <v>23</v>
      </c>
      <c r="AP1995">
        <v>5846.992592103792</v>
      </c>
      <c r="AQ1995" s="6">
        <v>144</v>
      </c>
    </row>
    <row r="1996" spans="41:43">
      <c r="AO1996" s="5">
        <v>23</v>
      </c>
      <c r="AP1996">
        <v>5885.6990185086061</v>
      </c>
      <c r="AQ1996" s="6">
        <v>106</v>
      </c>
    </row>
    <row r="1997" spans="41:43">
      <c r="AO1997" s="5">
        <v>23</v>
      </c>
      <c r="AP1997">
        <v>5923.7736001839457</v>
      </c>
      <c r="AQ1997" s="6">
        <v>60</v>
      </c>
    </row>
    <row r="1998" spans="41:43">
      <c r="AO1998" s="5">
        <v>23</v>
      </c>
      <c r="AP1998">
        <v>5961.4406598541409</v>
      </c>
      <c r="AQ1998" s="6">
        <v>29</v>
      </c>
    </row>
    <row r="1999" spans="41:43">
      <c r="AO1999" s="5">
        <v>23</v>
      </c>
      <c r="AP1999">
        <v>5998.7113230506502</v>
      </c>
      <c r="AQ1999" s="6">
        <v>7</v>
      </c>
    </row>
    <row r="2000" spans="41:43">
      <c r="AO2000" s="5">
        <v>23</v>
      </c>
      <c r="AP2000">
        <v>6035.7978507752778</v>
      </c>
      <c r="AQ2000" s="6">
        <v>46</v>
      </c>
    </row>
    <row r="2001" spans="41:43">
      <c r="AO2001" s="5">
        <v>23</v>
      </c>
      <c r="AP2001">
        <v>6072.3051606153422</v>
      </c>
      <c r="AQ2001" s="6">
        <v>79</v>
      </c>
    </row>
    <row r="2002" spans="41:43">
      <c r="AO2002" s="5">
        <v>23</v>
      </c>
      <c r="AP2002">
        <v>6108.4467207578691</v>
      </c>
      <c r="AQ2002" s="6">
        <v>79</v>
      </c>
    </row>
    <row r="2003" spans="41:43">
      <c r="AO2003" s="5">
        <v>23</v>
      </c>
      <c r="AP2003">
        <v>6144.2318875543842</v>
      </c>
      <c r="AQ2003" s="6">
        <v>38</v>
      </c>
    </row>
    <row r="2004" spans="41:43">
      <c r="AO2004" s="5">
        <v>23</v>
      </c>
      <c r="AP2004">
        <v>6179.6696368974535</v>
      </c>
      <c r="AQ2004" s="6">
        <v>4</v>
      </c>
    </row>
    <row r="2005" spans="41:43">
      <c r="AO2005" s="5">
        <v>23</v>
      </c>
      <c r="AP2005">
        <v>6214.9605161679838</v>
      </c>
      <c r="AQ2005" s="6">
        <v>51</v>
      </c>
    </row>
    <row r="2006" spans="41:43">
      <c r="AO2006" s="5">
        <v>23</v>
      </c>
      <c r="AP2006">
        <v>6249.7271463481966</v>
      </c>
      <c r="AQ2006" s="6">
        <v>62</v>
      </c>
    </row>
    <row r="2007" spans="41:43">
      <c r="AO2007" s="5">
        <v>23</v>
      </c>
      <c r="AP2007">
        <v>6284.1712500074382</v>
      </c>
      <c r="AQ2007" s="6">
        <v>116</v>
      </c>
    </row>
    <row r="2008" spans="41:43">
      <c r="AO2008" s="5">
        <v>23</v>
      </c>
      <c r="AP2008">
        <v>6318.3004758983416</v>
      </c>
      <c r="AQ2008" s="6">
        <v>95</v>
      </c>
    </row>
    <row r="2009" spans="41:43">
      <c r="AO2009" s="5">
        <v>23</v>
      </c>
      <c r="AP2009">
        <v>6352.3071814140158</v>
      </c>
      <c r="AQ2009" s="6">
        <v>98</v>
      </c>
    </row>
    <row r="2010" spans="41:43">
      <c r="AO2010" s="5">
        <v>23</v>
      </c>
      <c r="AP2010">
        <v>6385.8268265883244</v>
      </c>
      <c r="AQ2010" s="6">
        <v>61</v>
      </c>
    </row>
    <row r="2011" spans="41:43">
      <c r="AO2011" s="5">
        <v>23</v>
      </c>
      <c r="AP2011">
        <v>6419.0529034696174</v>
      </c>
      <c r="AQ2011" s="6">
        <v>89</v>
      </c>
    </row>
    <row r="2012" spans="41:43">
      <c r="AO2012" s="5">
        <v>23</v>
      </c>
      <c r="AP2012">
        <v>6451.9919900626383</v>
      </c>
      <c r="AQ2012" s="6">
        <v>113</v>
      </c>
    </row>
    <row r="2013" spans="41:43">
      <c r="AO2013" s="5">
        <v>23</v>
      </c>
      <c r="AP2013">
        <v>6484.8291077623035</v>
      </c>
      <c r="AQ2013" s="6">
        <v>178</v>
      </c>
    </row>
    <row r="2014" spans="41:43">
      <c r="AO2014" s="5">
        <v>23</v>
      </c>
      <c r="AP2014">
        <v>6517.2115283546655</v>
      </c>
      <c r="AQ2014" s="6">
        <v>226</v>
      </c>
    </row>
    <row r="2015" spans="41:43">
      <c r="AO2015" s="5">
        <v>23</v>
      </c>
      <c r="AP2015">
        <v>6549.3253610569736</v>
      </c>
      <c r="AQ2015" s="6">
        <v>243</v>
      </c>
    </row>
    <row r="2016" spans="41:43">
      <c r="AO2016" s="5">
        <v>23</v>
      </c>
      <c r="AP2016">
        <v>6581.1763095433844</v>
      </c>
      <c r="AQ2016" s="6">
        <v>208</v>
      </c>
    </row>
    <row r="2017" spans="41:43">
      <c r="AO2017" s="5">
        <v>23</v>
      </c>
      <c r="AP2017">
        <v>6612.9427744845789</v>
      </c>
      <c r="AQ2017" s="6">
        <v>157</v>
      </c>
    </row>
    <row r="2018" spans="41:43">
      <c r="AO2018" s="5">
        <v>23</v>
      </c>
      <c r="AP2018">
        <v>6644.2829318289769</v>
      </c>
      <c r="AQ2018" s="6">
        <v>199</v>
      </c>
    </row>
    <row r="2019" spans="41:43">
      <c r="AO2019" s="5">
        <v>23</v>
      </c>
      <c r="AP2019">
        <v>6675.37622068992</v>
      </c>
      <c r="AQ2019" s="6">
        <v>289</v>
      </c>
    </row>
    <row r="2020" spans="41:43">
      <c r="AO2020" s="5">
        <v>23</v>
      </c>
      <c r="AP2020">
        <v>6706.227623089082</v>
      </c>
      <c r="AQ2020" s="6">
        <v>267</v>
      </c>
    </row>
    <row r="2021" spans="41:43">
      <c r="AO2021" s="5">
        <v>23</v>
      </c>
      <c r="AP2021">
        <v>6737.0095251886169</v>
      </c>
      <c r="AQ2021" s="6">
        <v>271</v>
      </c>
    </row>
    <row r="2022" spans="41:43">
      <c r="AO2022" s="5">
        <v>23</v>
      </c>
      <c r="AP2022">
        <v>6767.3902021272897</v>
      </c>
      <c r="AQ2022" s="6">
        <v>271</v>
      </c>
    </row>
    <row r="2023" spans="41:43">
      <c r="AO2023" s="5">
        <v>23</v>
      </c>
      <c r="AP2023">
        <v>6797.5430288460484</v>
      </c>
      <c r="AQ2023" s="6">
        <v>323</v>
      </c>
    </row>
    <row r="2024" spans="41:43">
      <c r="AO2024" s="5">
        <v>23</v>
      </c>
      <c r="AP2024">
        <v>6827.6362235689094</v>
      </c>
      <c r="AQ2024" s="6">
        <v>261</v>
      </c>
    </row>
    <row r="2025" spans="41:43">
      <c r="AO2025" s="5">
        <v>23</v>
      </c>
      <c r="AP2025">
        <v>6857.3451642425189</v>
      </c>
      <c r="AQ2025" s="6">
        <v>218</v>
      </c>
    </row>
    <row r="2026" spans="41:43">
      <c r="AO2026" s="5">
        <v>23</v>
      </c>
      <c r="AP2026">
        <v>6886.8390212506729</v>
      </c>
      <c r="AQ2026" s="6">
        <v>280</v>
      </c>
    </row>
    <row r="2027" spans="41:43">
      <c r="AO2027" s="5">
        <v>23</v>
      </c>
      <c r="AP2027">
        <v>6916.1217879492078</v>
      </c>
      <c r="AQ2027" s="6">
        <v>440</v>
      </c>
    </row>
    <row r="2028" spans="41:43">
      <c r="AO2028" s="5">
        <v>23</v>
      </c>
      <c r="AP2028">
        <v>6945.3565297113419</v>
      </c>
      <c r="AQ2028" s="6">
        <v>663</v>
      </c>
    </row>
    <row r="2029" spans="41:43">
      <c r="AO2029" s="5">
        <v>23</v>
      </c>
      <c r="AP2029">
        <v>6974.2275195333832</v>
      </c>
      <c r="AQ2029" s="6">
        <v>1042</v>
      </c>
    </row>
    <row r="2030" spans="41:43">
      <c r="AO2030" s="5">
        <v>23</v>
      </c>
      <c r="AP2030">
        <v>7002.8987276664757</v>
      </c>
      <c r="AQ2030" s="6">
        <v>1598</v>
      </c>
    </row>
    <row r="2031" spans="41:43">
      <c r="AO2031" s="5">
        <v>23</v>
      </c>
      <c r="AP2031">
        <v>7031.3737012515403</v>
      </c>
      <c r="AQ2031" s="6">
        <v>1850</v>
      </c>
    </row>
    <row r="2032" spans="41:43">
      <c r="AO2032" s="5">
        <v>23</v>
      </c>
      <c r="AP2032">
        <v>7059.8107571500723</v>
      </c>
      <c r="AQ2032" s="6">
        <v>3113</v>
      </c>
    </row>
    <row r="2033" spans="41:43">
      <c r="AO2033" s="5">
        <v>23</v>
      </c>
      <c r="AP2033">
        <v>7087.9024728273807</v>
      </c>
      <c r="AQ2033" s="6">
        <v>7416</v>
      </c>
    </row>
    <row r="2034" spans="41:43">
      <c r="AO2034" s="5">
        <v>23</v>
      </c>
      <c r="AP2034">
        <v>7115.8080249047471</v>
      </c>
      <c r="AQ2034" s="6">
        <v>20591</v>
      </c>
    </row>
    <row r="2035" spans="41:43">
      <c r="AO2035" s="5">
        <v>23</v>
      </c>
      <c r="AP2035">
        <v>7143.5305803240799</v>
      </c>
      <c r="AQ2035" s="6">
        <v>47249</v>
      </c>
    </row>
    <row r="2036" spans="41:43">
      <c r="AO2036" s="5">
        <v>23</v>
      </c>
      <c r="AP2036">
        <v>7171.2240617128309</v>
      </c>
      <c r="AQ2036" s="6">
        <v>85509</v>
      </c>
    </row>
    <row r="2037" spans="41:43">
      <c r="AO2037" s="5">
        <v>23</v>
      </c>
      <c r="AP2037">
        <v>7198.588819565729</v>
      </c>
      <c r="AQ2037" s="6">
        <v>119472</v>
      </c>
    </row>
    <row r="2038" spans="41:43">
      <c r="AO2038" s="5">
        <v>23</v>
      </c>
      <c r="AP2038">
        <v>7225.7795935493123</v>
      </c>
      <c r="AQ2038" s="6">
        <v>137167</v>
      </c>
    </row>
    <row r="2039" spans="41:43">
      <c r="AO2039" s="5">
        <v>23</v>
      </c>
      <c r="AP2039">
        <v>7252.7992244534253</v>
      </c>
      <c r="AQ2039" s="6">
        <v>129624</v>
      </c>
    </row>
    <row r="2040" spans="41:43">
      <c r="AO2040" s="5">
        <v>23</v>
      </c>
      <c r="AP2040">
        <v>7279.7975531834172</v>
      </c>
      <c r="AQ2040" s="6">
        <v>108277</v>
      </c>
    </row>
    <row r="2041" spans="41:43">
      <c r="AO2041" s="5">
        <v>23</v>
      </c>
      <c r="AP2041">
        <v>7306.4822233451869</v>
      </c>
      <c r="AQ2041" s="6">
        <v>79144</v>
      </c>
    </row>
    <row r="2042" spans="41:43">
      <c r="AO2042" s="5">
        <v>23</v>
      </c>
      <c r="AP2042">
        <v>7333.0038526360267</v>
      </c>
      <c r="AQ2042" s="6">
        <v>54803</v>
      </c>
    </row>
    <row r="2043" spans="41:43">
      <c r="AO2043" s="5">
        <v>23</v>
      </c>
      <c r="AP2043">
        <v>7359.3650003108014</v>
      </c>
      <c r="AQ2043" s="6">
        <v>36775</v>
      </c>
    </row>
    <row r="2044" spans="41:43">
      <c r="AO2044" s="5">
        <v>23</v>
      </c>
      <c r="AP2044">
        <v>7385.7117029034607</v>
      </c>
      <c r="AQ2044" s="6">
        <v>26685</v>
      </c>
    </row>
    <row r="2045" spans="41:43">
      <c r="AO2045" s="5">
        <v>23</v>
      </c>
      <c r="AP2045">
        <v>7411.7584622740278</v>
      </c>
      <c r="AQ2045" s="6">
        <v>22414</v>
      </c>
    </row>
    <row r="2046" spans="41:43">
      <c r="AO2046" s="5">
        <v>23</v>
      </c>
      <c r="AP2046">
        <v>7437.6520539540925</v>
      </c>
      <c r="AQ2046" s="6">
        <v>20828</v>
      </c>
    </row>
    <row r="2047" spans="41:43">
      <c r="AO2047" s="5">
        <v>23</v>
      </c>
      <c r="AP2047">
        <v>7463.3947927785548</v>
      </c>
      <c r="AQ2047" s="6">
        <v>19400</v>
      </c>
    </row>
    <row r="2048" spans="41:43">
      <c r="AO2048" s="5">
        <v>23</v>
      </c>
      <c r="AP2048">
        <v>7489.1291584159644</v>
      </c>
      <c r="AQ2048" s="6">
        <v>17461</v>
      </c>
    </row>
    <row r="2049" spans="41:43">
      <c r="AO2049" s="5">
        <v>23</v>
      </c>
      <c r="AP2049">
        <v>7514.5761156881645</v>
      </c>
      <c r="AQ2049" s="6">
        <v>17060</v>
      </c>
    </row>
    <row r="2050" spans="41:43">
      <c r="AO2050" s="5">
        <v>23</v>
      </c>
      <c r="AP2050">
        <v>7539.8788478410916</v>
      </c>
      <c r="AQ2050" s="6">
        <v>18043</v>
      </c>
    </row>
    <row r="2051" spans="41:43">
      <c r="AO2051" s="5">
        <v>23</v>
      </c>
      <c r="AP2051">
        <v>7565.0394563826694</v>
      </c>
      <c r="AQ2051" s="6">
        <v>19859</v>
      </c>
    </row>
    <row r="2052" spans="41:43">
      <c r="AO2052" s="5">
        <v>23</v>
      </c>
      <c r="AP2052">
        <v>7590.1970861003265</v>
      </c>
      <c r="AQ2052" s="6">
        <v>19879</v>
      </c>
    </row>
    <row r="2053" spans="41:43">
      <c r="AO2053" s="5">
        <v>23</v>
      </c>
      <c r="AP2053">
        <v>7615.0788043558014</v>
      </c>
      <c r="AQ2053" s="6">
        <v>19978</v>
      </c>
    </row>
    <row r="2054" spans="41:43">
      <c r="AO2054" s="5">
        <v>23</v>
      </c>
      <c r="AP2054">
        <v>7639.8244263559245</v>
      </c>
      <c r="AQ2054" s="6">
        <v>19599</v>
      </c>
    </row>
    <row r="2055" spans="41:43">
      <c r="AO2055" s="5">
        <v>23</v>
      </c>
      <c r="AP2055">
        <v>7664.4358665004356</v>
      </c>
      <c r="AQ2055" s="6">
        <v>18904</v>
      </c>
    </row>
    <row r="2056" spans="41:43">
      <c r="AO2056" s="5">
        <v>23</v>
      </c>
      <c r="AP2056">
        <v>7689.0491347057714</v>
      </c>
      <c r="AQ2056" s="6">
        <v>16993</v>
      </c>
    </row>
    <row r="2057" spans="41:43">
      <c r="AO2057" s="5">
        <v>23</v>
      </c>
      <c r="AP2057">
        <v>7713.3970712972505</v>
      </c>
      <c r="AQ2057" s="6">
        <v>14235</v>
      </c>
    </row>
    <row r="2058" spans="41:43">
      <c r="AO2058" s="5">
        <v>23</v>
      </c>
      <c r="AP2058">
        <v>7737.6163255862475</v>
      </c>
      <c r="AQ2058" s="6">
        <v>11887</v>
      </c>
    </row>
    <row r="2059" spans="41:43">
      <c r="AO2059" s="5">
        <v>23</v>
      </c>
      <c r="AP2059">
        <v>7761.708647107569</v>
      </c>
      <c r="AQ2059" s="6">
        <v>9476</v>
      </c>
    </row>
    <row r="2060" spans="41:43">
      <c r="AO2060" s="5">
        <v>23</v>
      </c>
      <c r="AP2060">
        <v>7785.8070918785206</v>
      </c>
      <c r="AQ2060" s="6">
        <v>7470</v>
      </c>
    </row>
    <row r="2061" spans="41:43">
      <c r="AO2061" s="5">
        <v>23</v>
      </c>
      <c r="AP2061">
        <v>7809.6499709931586</v>
      </c>
      <c r="AQ2061" s="6">
        <v>5608</v>
      </c>
    </row>
    <row r="2062" spans="41:43">
      <c r="AO2062" s="5">
        <v>23</v>
      </c>
      <c r="AP2062">
        <v>7833.3709508373586</v>
      </c>
      <c r="AQ2062" s="6">
        <v>4094</v>
      </c>
    </row>
    <row r="2063" spans="41:43">
      <c r="AO2063" s="5">
        <v>23</v>
      </c>
      <c r="AP2063">
        <v>7856.9716350584431</v>
      </c>
      <c r="AQ2063" s="6">
        <v>2777</v>
      </c>
    </row>
    <row r="2064" spans="41:43">
      <c r="AO2064" s="5">
        <v>23</v>
      </c>
      <c r="AP2064">
        <v>7880.45359351563</v>
      </c>
      <c r="AQ2064" s="6">
        <v>1547</v>
      </c>
    </row>
    <row r="2065" spans="41:43">
      <c r="AO2065" s="5">
        <v>23</v>
      </c>
      <c r="AP2065">
        <v>7903.9464201886958</v>
      </c>
      <c r="AQ2065" s="6">
        <v>1155</v>
      </c>
    </row>
    <row r="2066" spans="41:43">
      <c r="AO2066" s="5">
        <v>23</v>
      </c>
      <c r="AP2066">
        <v>7927.194874859294</v>
      </c>
      <c r="AQ2066" s="6">
        <v>999</v>
      </c>
    </row>
    <row r="2067" spans="41:43">
      <c r="AO2067" s="5">
        <v>23</v>
      </c>
      <c r="AP2067">
        <v>7950.3291282051168</v>
      </c>
      <c r="AQ2067" s="6">
        <v>1096</v>
      </c>
    </row>
    <row r="2068" spans="41:43">
      <c r="AO2068" s="5">
        <v>23</v>
      </c>
      <c r="AP2068">
        <v>7973.3506241720925</v>
      </c>
      <c r="AQ2068" s="6">
        <v>931</v>
      </c>
    </row>
    <row r="2069" spans="41:43">
      <c r="AO2069" s="5">
        <v>23</v>
      </c>
      <c r="AP2069">
        <v>7996.3863524256567</v>
      </c>
      <c r="AQ2069" s="6">
        <v>819</v>
      </c>
    </row>
    <row r="2070" spans="41:43">
      <c r="AO2070" s="5">
        <v>23</v>
      </c>
      <c r="AP2070">
        <v>8019.1859489096132</v>
      </c>
      <c r="AQ2070" s="6">
        <v>829</v>
      </c>
    </row>
    <row r="2071" spans="41:43">
      <c r="AO2071" s="5">
        <v>23</v>
      </c>
      <c r="AP2071">
        <v>8041.8769549659464</v>
      </c>
      <c r="AQ2071" s="6">
        <v>978</v>
      </c>
    </row>
    <row r="2072" spans="41:43">
      <c r="AO2072" s="5">
        <v>23</v>
      </c>
      <c r="AP2072">
        <v>8064.4607021558022</v>
      </c>
      <c r="AQ2072" s="6">
        <v>836</v>
      </c>
    </row>
    <row r="2073" spans="41:43">
      <c r="AO2073" s="5">
        <v>23</v>
      </c>
      <c r="AP2073">
        <v>8087.0617099315923</v>
      </c>
      <c r="AQ2073" s="6">
        <v>734</v>
      </c>
    </row>
    <row r="2074" spans="41:43">
      <c r="AO2074" s="5">
        <v>23</v>
      </c>
      <c r="AP2074">
        <v>8109.4342584783763</v>
      </c>
      <c r="AQ2074" s="6">
        <v>570</v>
      </c>
    </row>
    <row r="2075" spans="41:43">
      <c r="AO2075" s="5">
        <v>23</v>
      </c>
      <c r="AP2075">
        <v>8131.7033954779436</v>
      </c>
      <c r="AQ2075" s="6">
        <v>518</v>
      </c>
    </row>
    <row r="2076" spans="41:43">
      <c r="AO2076" s="5">
        <v>23</v>
      </c>
      <c r="AP2076">
        <v>8153.8703518344537</v>
      </c>
      <c r="AQ2076" s="6">
        <v>347</v>
      </c>
    </row>
    <row r="2077" spans="41:43">
      <c r="AO2077" s="5">
        <v>23</v>
      </c>
      <c r="AP2077">
        <v>8176.0572999090182</v>
      </c>
      <c r="AQ2077" s="6">
        <v>374</v>
      </c>
    </row>
    <row r="2078" spans="41:43">
      <c r="AO2078" s="5">
        <v>23</v>
      </c>
      <c r="AP2078">
        <v>8198.022949314367</v>
      </c>
      <c r="AQ2078" s="6">
        <v>297</v>
      </c>
    </row>
    <row r="2079" spans="41:43">
      <c r="AO2079" s="5">
        <v>23</v>
      </c>
      <c r="AP2079">
        <v>8219.8899786513866</v>
      </c>
      <c r="AQ2079" s="6">
        <v>360</v>
      </c>
    </row>
    <row r="2080" spans="41:43">
      <c r="AO2080" s="5">
        <v>23</v>
      </c>
      <c r="AP2080">
        <v>8241.6595283775732</v>
      </c>
      <c r="AQ2080" s="6">
        <v>287</v>
      </c>
    </row>
    <row r="2081" spans="41:43">
      <c r="AO2081" s="5">
        <v>23</v>
      </c>
      <c r="AP2081">
        <v>8263.4515371236848</v>
      </c>
      <c r="AQ2081" s="6">
        <v>457</v>
      </c>
    </row>
    <row r="2082" spans="41:43">
      <c r="AO2082" s="5">
        <v>23</v>
      </c>
      <c r="AP2082">
        <v>8285.0289445495146</v>
      </c>
      <c r="AQ2082" s="6">
        <v>449</v>
      </c>
    </row>
    <row r="2083" spans="41:43">
      <c r="AO2083" s="5">
        <v>23</v>
      </c>
      <c r="AP2083">
        <v>8306.5121748847432</v>
      </c>
      <c r="AQ2083" s="6">
        <v>524</v>
      </c>
    </row>
    <row r="2084" spans="41:43">
      <c r="AO2084" s="5">
        <v>23</v>
      </c>
      <c r="AP2084">
        <v>8327.9022870653607</v>
      </c>
      <c r="AQ2084" s="6">
        <v>383</v>
      </c>
    </row>
    <row r="2085" spans="41:43">
      <c r="AO2085" s="5">
        <v>23</v>
      </c>
      <c r="AP2085">
        <v>8349.3170906416326</v>
      </c>
      <c r="AQ2085" s="6">
        <v>362</v>
      </c>
    </row>
    <row r="2086" spans="41:43">
      <c r="AO2086" s="5">
        <v>23</v>
      </c>
      <c r="AP2086">
        <v>8370.5235698993765</v>
      </c>
      <c r="AQ2086" s="6">
        <v>305</v>
      </c>
    </row>
    <row r="2087" spans="41:43">
      <c r="AO2087" s="5">
        <v>23</v>
      </c>
      <c r="AP2087">
        <v>8391.6400005948417</v>
      </c>
      <c r="AQ2087" s="6">
        <v>282</v>
      </c>
    </row>
    <row r="2088" spans="41:43">
      <c r="AO2088" s="5">
        <v>23</v>
      </c>
      <c r="AP2088">
        <v>8412.6673679740034</v>
      </c>
      <c r="AQ2088" s="6">
        <v>280</v>
      </c>
    </row>
    <row r="2089" spans="41:43">
      <c r="AO2089" s="5">
        <v>23</v>
      </c>
      <c r="AP2089">
        <v>8433.721449353925</v>
      </c>
      <c r="AQ2089" s="6">
        <v>218</v>
      </c>
    </row>
    <row r="2090" spans="41:43">
      <c r="AO2090" s="5">
        <v>23</v>
      </c>
      <c r="AP2090">
        <v>8454.5731008843068</v>
      </c>
      <c r="AQ2090" s="6">
        <v>258</v>
      </c>
    </row>
    <row r="2091" spans="41:43">
      <c r="AO2091" s="5">
        <v>23</v>
      </c>
      <c r="AP2091">
        <v>8475.3385478501204</v>
      </c>
      <c r="AQ2091" s="6">
        <v>195</v>
      </c>
    </row>
    <row r="2092" spans="41:43">
      <c r="AO2092" s="5">
        <v>23</v>
      </c>
      <c r="AP2092">
        <v>8496.0187087038903</v>
      </c>
      <c r="AQ2092" s="6">
        <v>200</v>
      </c>
    </row>
    <row r="2093" spans="41:43">
      <c r="AO2093" s="5">
        <v>23</v>
      </c>
      <c r="AP2093">
        <v>8516.7274183641985</v>
      </c>
      <c r="AQ2093" s="6">
        <v>206</v>
      </c>
    </row>
    <row r="2094" spans="41:43">
      <c r="AO2094" s="5">
        <v>23</v>
      </c>
      <c r="AP2094">
        <v>8537.2392435897345</v>
      </c>
      <c r="AQ2094" s="6">
        <v>250</v>
      </c>
    </row>
    <row r="2095" spans="41:43">
      <c r="AO2095" s="5">
        <v>23</v>
      </c>
      <c r="AP2095">
        <v>8557.6684500980427</v>
      </c>
      <c r="AQ2095" s="6">
        <v>419</v>
      </c>
    </row>
    <row r="2096" spans="41:43">
      <c r="AO2096" s="5">
        <v>23</v>
      </c>
      <c r="AP2096">
        <v>8578.015895642151</v>
      </c>
      <c r="AQ2096" s="6">
        <v>453</v>
      </c>
    </row>
    <row r="2097" spans="41:43">
      <c r="AO2097" s="5">
        <v>23</v>
      </c>
      <c r="AP2097">
        <v>8598.3935562541228</v>
      </c>
      <c r="AQ2097" s="6">
        <v>505</v>
      </c>
    </row>
    <row r="2098" spans="41:43">
      <c r="AO2098" s="5">
        <v>23</v>
      </c>
      <c r="AP2098">
        <v>8618.5795585313826</v>
      </c>
      <c r="AQ2098" s="6">
        <v>358</v>
      </c>
    </row>
    <row r="2099" spans="41:43">
      <c r="AO2099" s="5">
        <v>23</v>
      </c>
      <c r="AP2099">
        <v>8638.6862931263367</v>
      </c>
      <c r="AQ2099" s="6">
        <v>300</v>
      </c>
    </row>
    <row r="2100" spans="41:43">
      <c r="AO2100" s="5">
        <v>23</v>
      </c>
      <c r="AP2100">
        <v>8658.7145624946697</v>
      </c>
      <c r="AQ2100" s="6">
        <v>214</v>
      </c>
    </row>
    <row r="2101" spans="41:43">
      <c r="AO2101" s="5">
        <v>23</v>
      </c>
      <c r="AP2101">
        <v>8678.7745615759104</v>
      </c>
      <c r="AQ2101" s="6">
        <v>221</v>
      </c>
    </row>
    <row r="2102" spans="41:43">
      <c r="AO2102" s="5">
        <v>23</v>
      </c>
      <c r="AP2102">
        <v>8698.6478356100652</v>
      </c>
      <c r="AQ2102" s="6">
        <v>227</v>
      </c>
    </row>
    <row r="2103" spans="41:43">
      <c r="AO2103" s="5">
        <v>23</v>
      </c>
      <c r="AP2103">
        <v>8718.4449788963848</v>
      </c>
      <c r="AQ2103" s="6">
        <v>212</v>
      </c>
    </row>
    <row r="2104" spans="41:43">
      <c r="AO2104" s="5">
        <v>23</v>
      </c>
      <c r="AP2104">
        <v>8738.1667433967486</v>
      </c>
      <c r="AQ2104" s="6">
        <v>194</v>
      </c>
    </row>
    <row r="2105" spans="41:43">
      <c r="AO2105" s="5">
        <v>23</v>
      </c>
      <c r="AP2105">
        <v>8757.9216155664581</v>
      </c>
      <c r="AQ2105" s="6">
        <v>191</v>
      </c>
    </row>
    <row r="2106" spans="41:43">
      <c r="AO2106" s="5">
        <v>23</v>
      </c>
      <c r="AP2106">
        <v>8777.494426853098</v>
      </c>
      <c r="AQ2106" s="6">
        <v>233</v>
      </c>
    </row>
    <row r="2107" spans="41:43">
      <c r="AO2107" s="5">
        <v>23</v>
      </c>
      <c r="AP2107">
        <v>8796.9940486626729</v>
      </c>
      <c r="AQ2107" s="6">
        <v>186</v>
      </c>
    </row>
    <row r="2108" spans="41:43">
      <c r="AO2108" s="5">
        <v>23</v>
      </c>
      <c r="AP2108">
        <v>8816.5277303267212</v>
      </c>
      <c r="AQ2108" s="6">
        <v>120</v>
      </c>
    </row>
    <row r="2109" spans="41:43">
      <c r="AO2109" s="5">
        <v>23</v>
      </c>
      <c r="AP2109">
        <v>8835.8826869698223</v>
      </c>
      <c r="AQ2109" s="6">
        <v>74</v>
      </c>
    </row>
    <row r="2110" spans="41:43">
      <c r="AO2110" s="5">
        <v>23</v>
      </c>
      <c r="AP2110">
        <v>8855.1665425848969</v>
      </c>
      <c r="AQ2110" s="6">
        <v>69</v>
      </c>
    </row>
    <row r="2111" spans="41:43">
      <c r="AO2111" s="5">
        <v>23</v>
      </c>
      <c r="AP2111">
        <v>8874.3799707884173</v>
      </c>
      <c r="AQ2111" s="6">
        <v>59</v>
      </c>
    </row>
    <row r="2112" spans="41:43">
      <c r="AO2112" s="5">
        <v>23</v>
      </c>
      <c r="AP2112">
        <v>8893.6286284192738</v>
      </c>
      <c r="AQ2112" s="6">
        <v>77</v>
      </c>
    </row>
    <row r="2113" spans="41:43">
      <c r="AO2113" s="5">
        <v>23</v>
      </c>
      <c r="AP2113">
        <v>8912.702803944263</v>
      </c>
      <c r="AQ2113" s="6">
        <v>92</v>
      </c>
    </row>
    <row r="2114" spans="41:43">
      <c r="AO2114" s="5">
        <v>23</v>
      </c>
      <c r="AP2114">
        <v>8931.7085158017271</v>
      </c>
      <c r="AQ2114" s="6">
        <v>206</v>
      </c>
    </row>
    <row r="2115" spans="41:43">
      <c r="AO2115" s="5">
        <v>23</v>
      </c>
      <c r="AP2115">
        <v>8950.6463978403081</v>
      </c>
      <c r="AQ2115" s="6">
        <v>205</v>
      </c>
    </row>
    <row r="2116" spans="41:43">
      <c r="AO2116" s="5">
        <v>23</v>
      </c>
      <c r="AP2116">
        <v>8969.5170744878124</v>
      </c>
      <c r="AQ2116" s="6">
        <v>236</v>
      </c>
    </row>
    <row r="2117" spans="41:43">
      <c r="AO2117" s="5">
        <v>23</v>
      </c>
      <c r="AP2117">
        <v>8988.4242972779721</v>
      </c>
      <c r="AQ2117" s="6">
        <v>187</v>
      </c>
    </row>
    <row r="2118" spans="41:43">
      <c r="AO2118" s="5">
        <v>23</v>
      </c>
      <c r="AP2118">
        <v>9007.1620388078845</v>
      </c>
      <c r="AQ2118" s="6">
        <v>260</v>
      </c>
    </row>
    <row r="2119" spans="41:43">
      <c r="AO2119" s="5">
        <v>23</v>
      </c>
      <c r="AP2119">
        <v>9025.8343968603858</v>
      </c>
      <c r="AQ2119" s="6">
        <v>253</v>
      </c>
    </row>
    <row r="2120" spans="41:43">
      <c r="AO2120" s="5">
        <v>23</v>
      </c>
      <c r="AP2120">
        <v>9044.44196000601</v>
      </c>
      <c r="AQ2120" s="6">
        <v>339</v>
      </c>
    </row>
    <row r="2121" spans="41:43">
      <c r="AO2121" s="5">
        <v>23</v>
      </c>
      <c r="AP2121">
        <v>9063.0870185132771</v>
      </c>
      <c r="AQ2121" s="6">
        <v>230</v>
      </c>
    </row>
    <row r="2122" spans="41:43">
      <c r="AO2122" s="5">
        <v>23</v>
      </c>
      <c r="AP2122">
        <v>9081.5663755743335</v>
      </c>
      <c r="AQ2122" s="6">
        <v>255</v>
      </c>
    </row>
    <row r="2123" spans="41:43">
      <c r="AO2123" s="5">
        <v>23</v>
      </c>
      <c r="AP2123">
        <v>9099.982656143442</v>
      </c>
      <c r="AQ2123" s="6">
        <v>126</v>
      </c>
    </row>
    <row r="2124" spans="41:43">
      <c r="AO2124" s="5">
        <v>23</v>
      </c>
      <c r="AP2124">
        <v>9118.3364157157084</v>
      </c>
      <c r="AQ2124" s="6">
        <v>159</v>
      </c>
    </row>
    <row r="2125" spans="41:43">
      <c r="AO2125" s="5">
        <v>23</v>
      </c>
      <c r="AP2125">
        <v>9136.728536058894</v>
      </c>
      <c r="AQ2125" s="6">
        <v>82</v>
      </c>
    </row>
    <row r="2126" spans="41:43">
      <c r="AO2126" s="5">
        <v>23</v>
      </c>
      <c r="AP2126">
        <v>9154.9585527832969</v>
      </c>
      <c r="AQ2126" s="6">
        <v>145</v>
      </c>
    </row>
    <row r="2127" spans="41:43">
      <c r="AO2127" s="5">
        <v>23</v>
      </c>
      <c r="AP2127">
        <v>9173.1276713723546</v>
      </c>
      <c r="AQ2127" s="6">
        <v>315</v>
      </c>
    </row>
    <row r="2128" spans="41:43">
      <c r="AO2128" s="5">
        <v>23</v>
      </c>
      <c r="AP2128">
        <v>9191.2364167580345</v>
      </c>
      <c r="AQ2128" s="6">
        <v>492</v>
      </c>
    </row>
    <row r="2129" spans="41:43">
      <c r="AO2129" s="5">
        <v>23</v>
      </c>
      <c r="AP2129">
        <v>9209.3843119340399</v>
      </c>
      <c r="AQ2129" s="6">
        <v>464</v>
      </c>
    </row>
    <row r="2130" spans="41:43">
      <c r="AO2130" s="5">
        <v>23</v>
      </c>
      <c r="AP2130">
        <v>9227.3735321052663</v>
      </c>
      <c r="AQ2130" s="6">
        <v>322</v>
      </c>
    </row>
    <row r="2131" spans="41:43">
      <c r="AO2131" s="5">
        <v>23</v>
      </c>
      <c r="AP2131">
        <v>9245.3039135645249</v>
      </c>
      <c r="AQ2131" s="6">
        <v>164</v>
      </c>
    </row>
    <row r="2132" spans="41:43">
      <c r="AO2132" s="5">
        <v>23</v>
      </c>
      <c r="AP2132">
        <v>9263.1759529545343</v>
      </c>
      <c r="AQ2132" s="6">
        <v>146</v>
      </c>
    </row>
    <row r="2133" spans="41:43">
      <c r="AO2133" s="5">
        <v>23</v>
      </c>
      <c r="AP2133">
        <v>9281.0878614221456</v>
      </c>
      <c r="AQ2133" s="6">
        <v>94</v>
      </c>
    </row>
    <row r="2134" spans="41:43">
      <c r="AO2134" s="5">
        <v>23</v>
      </c>
      <c r="AP2134">
        <v>9298.8443659039604</v>
      </c>
      <c r="AQ2134" s="6">
        <v>99</v>
      </c>
    </row>
    <row r="2135" spans="41:43">
      <c r="AO2135" s="5">
        <v>23</v>
      </c>
      <c r="AP2135">
        <v>9316.5439809463296</v>
      </c>
      <c r="AQ2135" s="6">
        <v>80</v>
      </c>
    </row>
    <row r="2136" spans="41:43">
      <c r="AO2136" s="5">
        <v>23</v>
      </c>
      <c r="AP2136">
        <v>9334.1871769651116</v>
      </c>
      <c r="AQ2136" s="6">
        <v>93</v>
      </c>
    </row>
    <row r="2137" spans="41:43">
      <c r="AO2137" s="5">
        <v>23</v>
      </c>
      <c r="AP2137">
        <v>9351.8708976027501</v>
      </c>
      <c r="AQ2137" s="6">
        <v>74</v>
      </c>
    </row>
    <row r="2138" spans="41:43">
      <c r="AO2138" s="5">
        <v>23.5</v>
      </c>
      <c r="AP2138">
        <v>0</v>
      </c>
      <c r="AQ2138" s="6">
        <v>107</v>
      </c>
    </row>
    <row r="2139" spans="41:43">
      <c r="AO2139" s="5">
        <v>23.5</v>
      </c>
      <c r="AP2139">
        <v>0</v>
      </c>
      <c r="AQ2139" s="6">
        <v>107</v>
      </c>
    </row>
    <row r="2140" spans="41:43">
      <c r="AO2140" s="5">
        <v>23.5</v>
      </c>
      <c r="AP2140">
        <v>0</v>
      </c>
      <c r="AQ2140" s="6">
        <v>72</v>
      </c>
    </row>
    <row r="2141" spans="41:43">
      <c r="AO2141" s="5">
        <v>23.5</v>
      </c>
      <c r="AP2141">
        <v>0</v>
      </c>
      <c r="AQ2141" s="6">
        <v>35</v>
      </c>
    </row>
    <row r="2142" spans="41:43">
      <c r="AO2142" s="5">
        <v>23.5</v>
      </c>
      <c r="AP2142">
        <v>0</v>
      </c>
      <c r="AQ2142" s="6">
        <v>40</v>
      </c>
    </row>
    <row r="2143" spans="41:43">
      <c r="AO2143" s="5">
        <v>23.5</v>
      </c>
      <c r="AP2143">
        <v>0</v>
      </c>
      <c r="AQ2143" s="6">
        <v>59</v>
      </c>
    </row>
    <row r="2144" spans="41:43">
      <c r="AO2144" s="5">
        <v>23.5</v>
      </c>
      <c r="AP2144">
        <v>0</v>
      </c>
      <c r="AQ2144" s="6">
        <v>201</v>
      </c>
    </row>
    <row r="2145" spans="41:43">
      <c r="AO2145" s="5">
        <v>23.5</v>
      </c>
      <c r="AP2145">
        <v>0</v>
      </c>
      <c r="AQ2145" s="6">
        <v>200</v>
      </c>
    </row>
    <row r="2146" spans="41:43">
      <c r="AO2146" s="5">
        <v>23.5</v>
      </c>
      <c r="AP2146">
        <v>0</v>
      </c>
      <c r="AQ2146" s="6">
        <v>209</v>
      </c>
    </row>
    <row r="2147" spans="41:43">
      <c r="AO2147" s="5">
        <v>23.5</v>
      </c>
      <c r="AP2147">
        <v>0</v>
      </c>
      <c r="AQ2147" s="6">
        <v>82</v>
      </c>
    </row>
    <row r="2148" spans="41:43">
      <c r="AO2148" s="5">
        <v>23.5</v>
      </c>
      <c r="AP2148">
        <v>0</v>
      </c>
      <c r="AQ2148" s="6">
        <v>77</v>
      </c>
    </row>
    <row r="2149" spans="41:43">
      <c r="AO2149" s="5">
        <v>23.5</v>
      </c>
      <c r="AP2149">
        <v>0</v>
      </c>
      <c r="AQ2149" s="6">
        <v>84</v>
      </c>
    </row>
    <row r="2150" spans="41:43">
      <c r="AO2150" s="5">
        <v>23.5</v>
      </c>
      <c r="AP2150">
        <v>0</v>
      </c>
      <c r="AQ2150" s="6">
        <v>69</v>
      </c>
    </row>
    <row r="2151" spans="41:43">
      <c r="AO2151" s="5">
        <v>23.5</v>
      </c>
      <c r="AP2151">
        <v>0</v>
      </c>
      <c r="AQ2151" s="6">
        <v>131</v>
      </c>
    </row>
    <row r="2152" spans="41:43">
      <c r="AO2152" s="5">
        <v>23.5</v>
      </c>
      <c r="AP2152">
        <v>0</v>
      </c>
      <c r="AQ2152" s="6">
        <v>145</v>
      </c>
    </row>
    <row r="2153" spans="41:43">
      <c r="AO2153" s="5">
        <v>23.5</v>
      </c>
      <c r="AP2153">
        <v>0</v>
      </c>
      <c r="AQ2153" s="6">
        <v>127</v>
      </c>
    </row>
    <row r="2154" spans="41:43">
      <c r="AO2154" s="5">
        <v>23.5</v>
      </c>
      <c r="AP2154">
        <v>0</v>
      </c>
      <c r="AQ2154" s="6">
        <v>92</v>
      </c>
    </row>
    <row r="2155" spans="41:43">
      <c r="AO2155" s="5">
        <v>23.5</v>
      </c>
      <c r="AP2155">
        <v>0</v>
      </c>
      <c r="AQ2155" s="6">
        <v>45</v>
      </c>
    </row>
    <row r="2156" spans="41:43">
      <c r="AO2156" s="5">
        <v>23.5</v>
      </c>
      <c r="AP2156">
        <v>0</v>
      </c>
      <c r="AQ2156" s="6">
        <v>61</v>
      </c>
    </row>
    <row r="2157" spans="41:43">
      <c r="AO2157" s="5">
        <v>23.5</v>
      </c>
      <c r="AP2157">
        <v>0</v>
      </c>
      <c r="AQ2157" s="6">
        <v>137</v>
      </c>
    </row>
    <row r="2158" spans="41:43">
      <c r="AO2158" s="5">
        <v>23.5</v>
      </c>
      <c r="AP2158">
        <v>0</v>
      </c>
      <c r="AQ2158" s="6">
        <v>162</v>
      </c>
    </row>
    <row r="2159" spans="41:43">
      <c r="AO2159" s="5">
        <v>23.5</v>
      </c>
      <c r="AP2159">
        <v>0</v>
      </c>
      <c r="AQ2159" s="6">
        <v>128</v>
      </c>
    </row>
    <row r="2160" spans="41:43">
      <c r="AO2160" s="5">
        <v>23.5</v>
      </c>
      <c r="AP2160">
        <v>0</v>
      </c>
      <c r="AQ2160" s="6">
        <v>37</v>
      </c>
    </row>
    <row r="2161" spans="41:43">
      <c r="AO2161" s="5">
        <v>23.5</v>
      </c>
      <c r="AP2161">
        <v>0</v>
      </c>
      <c r="AQ2161" s="6">
        <v>95</v>
      </c>
    </row>
    <row r="2162" spans="41:43">
      <c r="AO2162" s="5">
        <v>23.5</v>
      </c>
      <c r="AP2162">
        <v>0</v>
      </c>
      <c r="AQ2162" s="6">
        <v>95</v>
      </c>
    </row>
    <row r="2163" spans="41:43">
      <c r="AO2163" s="5">
        <v>23.5</v>
      </c>
      <c r="AP2163">
        <v>0</v>
      </c>
      <c r="AQ2163" s="6">
        <v>83</v>
      </c>
    </row>
    <row r="2164" spans="41:43">
      <c r="AO2164" s="5">
        <v>23.5</v>
      </c>
      <c r="AP2164">
        <v>0</v>
      </c>
      <c r="AQ2164" s="6">
        <v>23</v>
      </c>
    </row>
    <row r="2165" spans="41:43">
      <c r="AO2165" s="5">
        <v>23.5</v>
      </c>
      <c r="AP2165">
        <v>0</v>
      </c>
      <c r="AQ2165" s="6">
        <v>68</v>
      </c>
    </row>
    <row r="2166" spans="41:43">
      <c r="AO2166" s="5">
        <v>23.5</v>
      </c>
      <c r="AP2166">
        <v>0</v>
      </c>
      <c r="AQ2166" s="6">
        <v>88</v>
      </c>
    </row>
    <row r="2167" spans="41:43">
      <c r="AO2167" s="5">
        <v>23.5</v>
      </c>
      <c r="AP2167">
        <v>0</v>
      </c>
      <c r="AQ2167" s="6">
        <v>65</v>
      </c>
    </row>
    <row r="2168" spans="41:43">
      <c r="AO2168" s="5">
        <v>23.5</v>
      </c>
      <c r="AP2168">
        <v>0</v>
      </c>
      <c r="AQ2168" s="6">
        <v>19</v>
      </c>
    </row>
    <row r="2169" spans="41:43">
      <c r="AO2169" s="5">
        <v>23.5</v>
      </c>
      <c r="AP2169">
        <v>0</v>
      </c>
      <c r="AQ2169" s="6">
        <v>0</v>
      </c>
    </row>
    <row r="2170" spans="41:43">
      <c r="AO2170" s="5">
        <v>23.5</v>
      </c>
      <c r="AP2170">
        <v>0</v>
      </c>
      <c r="AQ2170" s="6">
        <v>19</v>
      </c>
    </row>
    <row r="2171" spans="41:43">
      <c r="AO2171" s="5">
        <v>23.5</v>
      </c>
      <c r="AP2171">
        <v>0</v>
      </c>
      <c r="AQ2171" s="6">
        <v>53</v>
      </c>
    </row>
    <row r="2172" spans="41:43">
      <c r="AO2172" s="5">
        <v>23.5</v>
      </c>
      <c r="AP2172">
        <v>0</v>
      </c>
      <c r="AQ2172" s="6">
        <v>164</v>
      </c>
    </row>
    <row r="2173" spans="41:43">
      <c r="AO2173" s="5">
        <v>23.5</v>
      </c>
      <c r="AP2173">
        <v>0</v>
      </c>
      <c r="AQ2173" s="6">
        <v>145</v>
      </c>
    </row>
    <row r="2174" spans="41:43">
      <c r="AO2174" s="5">
        <v>23.5</v>
      </c>
      <c r="AP2174">
        <v>0</v>
      </c>
      <c r="AQ2174" s="6">
        <v>177</v>
      </c>
    </row>
    <row r="2175" spans="41:43">
      <c r="AO2175" s="5">
        <v>23.5</v>
      </c>
      <c r="AP2175">
        <v>0</v>
      </c>
      <c r="AQ2175" s="6">
        <v>90</v>
      </c>
    </row>
    <row r="2176" spans="41:43">
      <c r="AO2176" s="5">
        <v>23.5</v>
      </c>
      <c r="AP2176">
        <v>0</v>
      </c>
      <c r="AQ2176" s="6">
        <v>94</v>
      </c>
    </row>
    <row r="2177" spans="41:43">
      <c r="AO2177" s="5">
        <v>23.5</v>
      </c>
      <c r="AP2177">
        <v>0</v>
      </c>
      <c r="AQ2177" s="6">
        <v>47</v>
      </c>
    </row>
    <row r="2178" spans="41:43">
      <c r="AO2178" s="5">
        <v>23.5</v>
      </c>
      <c r="AP2178">
        <v>0</v>
      </c>
      <c r="AQ2178" s="6">
        <v>23</v>
      </c>
    </row>
    <row r="2179" spans="41:43">
      <c r="AO2179" s="5">
        <v>23.5</v>
      </c>
      <c r="AP2179">
        <v>0</v>
      </c>
      <c r="AQ2179" s="6">
        <v>49</v>
      </c>
    </row>
    <row r="2180" spans="41:43">
      <c r="AO2180" s="5">
        <v>23.5</v>
      </c>
      <c r="AP2180">
        <v>0</v>
      </c>
      <c r="AQ2180" s="6">
        <v>66</v>
      </c>
    </row>
    <row r="2181" spans="41:43">
      <c r="AO2181" s="5">
        <v>23.5</v>
      </c>
      <c r="AP2181">
        <v>0</v>
      </c>
      <c r="AQ2181" s="6">
        <v>110</v>
      </c>
    </row>
    <row r="2182" spans="41:43">
      <c r="AO2182" s="5">
        <v>23.5</v>
      </c>
      <c r="AP2182">
        <v>0</v>
      </c>
      <c r="AQ2182" s="6">
        <v>86</v>
      </c>
    </row>
    <row r="2183" spans="41:43">
      <c r="AO2183" s="5">
        <v>23.5</v>
      </c>
      <c r="AP2183">
        <v>0</v>
      </c>
      <c r="AQ2183" s="6">
        <v>62</v>
      </c>
    </row>
    <row r="2184" spans="41:43">
      <c r="AO2184" s="5">
        <v>23.5</v>
      </c>
      <c r="AP2184">
        <v>0</v>
      </c>
      <c r="AQ2184" s="6">
        <v>44</v>
      </c>
    </row>
    <row r="2185" spans="41:43">
      <c r="AO2185" s="5">
        <v>23.5</v>
      </c>
      <c r="AP2185">
        <v>0</v>
      </c>
      <c r="AQ2185" s="6">
        <v>75</v>
      </c>
    </row>
    <row r="2186" spans="41:43">
      <c r="AO2186" s="5">
        <v>23.5</v>
      </c>
      <c r="AP2186">
        <v>0</v>
      </c>
      <c r="AQ2186" s="6">
        <v>63</v>
      </c>
    </row>
    <row r="2187" spans="41:43">
      <c r="AO2187" s="5">
        <v>23.5</v>
      </c>
      <c r="AP2187">
        <v>0</v>
      </c>
      <c r="AQ2187" s="6">
        <v>97</v>
      </c>
    </row>
    <row r="2188" spans="41:43">
      <c r="AO2188" s="5">
        <v>23.5</v>
      </c>
      <c r="AP2188">
        <v>0</v>
      </c>
      <c r="AQ2188" s="6">
        <v>113</v>
      </c>
    </row>
    <row r="2189" spans="41:43">
      <c r="AO2189" s="5">
        <v>23.5</v>
      </c>
      <c r="AP2189">
        <v>0</v>
      </c>
      <c r="AQ2189" s="6">
        <v>144</v>
      </c>
    </row>
    <row r="2190" spans="41:43">
      <c r="AO2190" s="5">
        <v>23.5</v>
      </c>
      <c r="AP2190">
        <v>0</v>
      </c>
      <c r="AQ2190" s="6">
        <v>106</v>
      </c>
    </row>
    <row r="2191" spans="41:43">
      <c r="AO2191" s="5">
        <v>23.5</v>
      </c>
      <c r="AP2191">
        <v>0</v>
      </c>
      <c r="AQ2191" s="6">
        <v>60</v>
      </c>
    </row>
    <row r="2192" spans="41:43">
      <c r="AO2192" s="5">
        <v>23.5</v>
      </c>
      <c r="AP2192">
        <v>0</v>
      </c>
      <c r="AQ2192" s="6">
        <v>29</v>
      </c>
    </row>
    <row r="2193" spans="41:43">
      <c r="AO2193" s="5">
        <v>23.5</v>
      </c>
      <c r="AP2193">
        <v>0</v>
      </c>
      <c r="AQ2193" s="6">
        <v>7</v>
      </c>
    </row>
    <row r="2194" spans="41:43">
      <c r="AO2194" s="5">
        <v>23.5</v>
      </c>
      <c r="AP2194">
        <v>0</v>
      </c>
      <c r="AQ2194" s="6">
        <v>46</v>
      </c>
    </row>
    <row r="2195" spans="41:43">
      <c r="AO2195" s="5">
        <v>23.5</v>
      </c>
      <c r="AP2195">
        <v>0</v>
      </c>
      <c r="AQ2195" s="6">
        <v>79</v>
      </c>
    </row>
    <row r="2196" spans="41:43">
      <c r="AO2196" s="5">
        <v>23.5</v>
      </c>
      <c r="AP2196">
        <v>0</v>
      </c>
      <c r="AQ2196" s="6">
        <v>79</v>
      </c>
    </row>
    <row r="2197" spans="41:43">
      <c r="AO2197" s="5">
        <v>23.5</v>
      </c>
      <c r="AP2197">
        <v>0</v>
      </c>
      <c r="AQ2197" s="6">
        <v>38</v>
      </c>
    </row>
    <row r="2198" spans="41:43">
      <c r="AO2198" s="5">
        <v>23.5</v>
      </c>
      <c r="AP2198">
        <v>0</v>
      </c>
      <c r="AQ2198" s="6">
        <v>4</v>
      </c>
    </row>
    <row r="2199" spans="41:43">
      <c r="AO2199" s="5">
        <v>23.5</v>
      </c>
      <c r="AP2199">
        <v>0</v>
      </c>
      <c r="AQ2199" s="6">
        <v>51</v>
      </c>
    </row>
    <row r="2200" spans="41:43">
      <c r="AO2200" s="5">
        <v>23.5</v>
      </c>
      <c r="AP2200">
        <v>0</v>
      </c>
      <c r="AQ2200" s="6">
        <v>62</v>
      </c>
    </row>
    <row r="2201" spans="41:43">
      <c r="AO2201" s="5">
        <v>23.5</v>
      </c>
      <c r="AP2201">
        <v>0</v>
      </c>
      <c r="AQ2201" s="6">
        <v>116</v>
      </c>
    </row>
    <row r="2202" spans="41:43">
      <c r="AO2202" s="5">
        <v>23.5</v>
      </c>
      <c r="AP2202">
        <v>0</v>
      </c>
      <c r="AQ2202" s="6">
        <v>95</v>
      </c>
    </row>
    <row r="2203" spans="41:43">
      <c r="AO2203" s="5">
        <v>23.5</v>
      </c>
      <c r="AP2203">
        <v>0</v>
      </c>
      <c r="AQ2203" s="6">
        <v>98</v>
      </c>
    </row>
    <row r="2204" spans="41:43">
      <c r="AO2204" s="5">
        <v>23.5</v>
      </c>
      <c r="AP2204">
        <v>0</v>
      </c>
      <c r="AQ2204" s="6">
        <v>61</v>
      </c>
    </row>
    <row r="2205" spans="41:43">
      <c r="AO2205" s="5">
        <v>23.5</v>
      </c>
      <c r="AP2205">
        <v>0</v>
      </c>
      <c r="AQ2205" s="6">
        <v>89</v>
      </c>
    </row>
    <row r="2206" spans="41:43">
      <c r="AO2206" s="5">
        <v>23.5</v>
      </c>
      <c r="AP2206">
        <v>0</v>
      </c>
      <c r="AQ2206" s="6">
        <v>113</v>
      </c>
    </row>
    <row r="2207" spans="41:43">
      <c r="AO2207" s="5">
        <v>23.5</v>
      </c>
      <c r="AP2207">
        <v>0</v>
      </c>
      <c r="AQ2207" s="6">
        <v>178</v>
      </c>
    </row>
    <row r="2208" spans="41:43">
      <c r="AO2208" s="5">
        <v>23.5</v>
      </c>
      <c r="AP2208">
        <v>0</v>
      </c>
      <c r="AQ2208" s="6">
        <v>226</v>
      </c>
    </row>
    <row r="2209" spans="41:43">
      <c r="AO2209" s="5">
        <v>23.5</v>
      </c>
      <c r="AP2209">
        <v>0</v>
      </c>
      <c r="AQ2209" s="6">
        <v>243</v>
      </c>
    </row>
    <row r="2210" spans="41:43">
      <c r="AO2210" s="5">
        <v>23.5</v>
      </c>
      <c r="AP2210">
        <v>0</v>
      </c>
      <c r="AQ2210" s="6">
        <v>208</v>
      </c>
    </row>
    <row r="2211" spans="41:43">
      <c r="AO2211" s="5">
        <v>23.5</v>
      </c>
      <c r="AP2211">
        <v>0</v>
      </c>
      <c r="AQ2211" s="6">
        <v>157</v>
      </c>
    </row>
    <row r="2212" spans="41:43">
      <c r="AO2212" s="5">
        <v>23.5</v>
      </c>
      <c r="AP2212">
        <v>0</v>
      </c>
      <c r="AQ2212" s="6">
        <v>199</v>
      </c>
    </row>
    <row r="2213" spans="41:43">
      <c r="AO2213" s="5">
        <v>23.5</v>
      </c>
      <c r="AP2213">
        <v>0</v>
      </c>
      <c r="AQ2213" s="6">
        <v>289</v>
      </c>
    </row>
    <row r="2214" spans="41:43">
      <c r="AO2214" s="5">
        <v>23.5</v>
      </c>
      <c r="AP2214">
        <v>0</v>
      </c>
      <c r="AQ2214" s="6">
        <v>267</v>
      </c>
    </row>
    <row r="2215" spans="41:43">
      <c r="AO2215" s="5">
        <v>23.5</v>
      </c>
      <c r="AP2215">
        <v>0</v>
      </c>
      <c r="AQ2215" s="6">
        <v>271</v>
      </c>
    </row>
    <row r="2216" spans="41:43">
      <c r="AO2216" s="5">
        <v>23.5</v>
      </c>
      <c r="AP2216">
        <v>0</v>
      </c>
      <c r="AQ2216" s="6">
        <v>271</v>
      </c>
    </row>
    <row r="2217" spans="41:43">
      <c r="AO2217" s="5">
        <v>23.5</v>
      </c>
      <c r="AP2217">
        <v>0</v>
      </c>
      <c r="AQ2217" s="6">
        <v>323</v>
      </c>
    </row>
    <row r="2218" spans="41:43">
      <c r="AO2218" s="5">
        <v>23.5</v>
      </c>
      <c r="AP2218">
        <v>0</v>
      </c>
      <c r="AQ2218" s="6">
        <v>261</v>
      </c>
    </row>
    <row r="2219" spans="41:43">
      <c r="AO2219" s="5">
        <v>23.5</v>
      </c>
      <c r="AP2219">
        <v>0</v>
      </c>
      <c r="AQ2219" s="6">
        <v>218</v>
      </c>
    </row>
    <row r="2220" spans="41:43">
      <c r="AO2220" s="5">
        <v>23.5</v>
      </c>
      <c r="AP2220">
        <v>0</v>
      </c>
      <c r="AQ2220" s="6">
        <v>280</v>
      </c>
    </row>
    <row r="2221" spans="41:43">
      <c r="AO2221" s="5">
        <v>23.5</v>
      </c>
      <c r="AP2221">
        <v>0</v>
      </c>
      <c r="AQ2221" s="6">
        <v>440</v>
      </c>
    </row>
    <row r="2222" spans="41:43">
      <c r="AO2222" s="5">
        <v>23.5</v>
      </c>
      <c r="AP2222">
        <v>0</v>
      </c>
      <c r="AQ2222" s="6">
        <v>663</v>
      </c>
    </row>
    <row r="2223" spans="41:43">
      <c r="AO2223" s="5">
        <v>23.5</v>
      </c>
      <c r="AP2223">
        <v>0</v>
      </c>
      <c r="AQ2223" s="6">
        <v>1042</v>
      </c>
    </row>
    <row r="2224" spans="41:43">
      <c r="AO2224" s="5">
        <v>23.5</v>
      </c>
      <c r="AP2224">
        <v>0</v>
      </c>
      <c r="AQ2224" s="6">
        <v>1598</v>
      </c>
    </row>
    <row r="2225" spans="41:43">
      <c r="AO2225" s="5">
        <v>23.5</v>
      </c>
      <c r="AP2225">
        <v>0</v>
      </c>
      <c r="AQ2225" s="6">
        <v>1850</v>
      </c>
    </row>
    <row r="2226" spans="41:43">
      <c r="AO2226" s="5">
        <v>23.5</v>
      </c>
      <c r="AP2226">
        <v>0</v>
      </c>
      <c r="AQ2226" s="6">
        <v>3113</v>
      </c>
    </row>
    <row r="2227" spans="41:43">
      <c r="AO2227" s="5">
        <v>23.5</v>
      </c>
      <c r="AP2227">
        <v>0</v>
      </c>
      <c r="AQ2227" s="6">
        <v>7416</v>
      </c>
    </row>
    <row r="2228" spans="41:43">
      <c r="AO2228" s="5">
        <v>23.5</v>
      </c>
      <c r="AP2228">
        <v>0</v>
      </c>
      <c r="AQ2228" s="6">
        <v>20591</v>
      </c>
    </row>
    <row r="2229" spans="41:43">
      <c r="AO2229" s="5">
        <v>23.5</v>
      </c>
      <c r="AP2229">
        <v>0</v>
      </c>
      <c r="AQ2229" s="6">
        <v>47249</v>
      </c>
    </row>
    <row r="2230" spans="41:43">
      <c r="AO2230" s="5">
        <v>23.5</v>
      </c>
      <c r="AP2230">
        <v>0</v>
      </c>
      <c r="AQ2230" s="6">
        <v>85509</v>
      </c>
    </row>
    <row r="2231" spans="41:43">
      <c r="AO2231" s="5">
        <v>23.5</v>
      </c>
      <c r="AP2231">
        <v>0</v>
      </c>
      <c r="AQ2231" s="6">
        <v>119472</v>
      </c>
    </row>
    <row r="2232" spans="41:43">
      <c r="AO2232" s="5">
        <v>23.5</v>
      </c>
      <c r="AP2232">
        <v>0</v>
      </c>
      <c r="AQ2232" s="6">
        <v>137167</v>
      </c>
    </row>
    <row r="2233" spans="41:43">
      <c r="AO2233" s="5">
        <v>23.5</v>
      </c>
      <c r="AP2233">
        <v>0</v>
      </c>
      <c r="AQ2233" s="6">
        <v>129624</v>
      </c>
    </row>
    <row r="2234" spans="41:43">
      <c r="AO2234" s="5">
        <v>23.5</v>
      </c>
      <c r="AP2234">
        <v>0</v>
      </c>
      <c r="AQ2234" s="6">
        <v>108277</v>
      </c>
    </row>
    <row r="2235" spans="41:43">
      <c r="AO2235" s="5">
        <v>23.5</v>
      </c>
      <c r="AP2235">
        <v>0</v>
      </c>
      <c r="AQ2235" s="6">
        <v>79144</v>
      </c>
    </row>
    <row r="2236" spans="41:43">
      <c r="AO2236" s="5">
        <v>23.5</v>
      </c>
      <c r="AP2236">
        <v>0</v>
      </c>
      <c r="AQ2236" s="6">
        <v>54803</v>
      </c>
    </row>
    <row r="2237" spans="41:43">
      <c r="AO2237" s="5">
        <v>23.5</v>
      </c>
      <c r="AP2237">
        <v>0</v>
      </c>
      <c r="AQ2237" s="6">
        <v>36775</v>
      </c>
    </row>
    <row r="2238" spans="41:43">
      <c r="AO2238" s="5">
        <v>23.5</v>
      </c>
      <c r="AP2238">
        <v>0</v>
      </c>
      <c r="AQ2238" s="6">
        <v>26685</v>
      </c>
    </row>
    <row r="2239" spans="41:43">
      <c r="AO2239" s="5">
        <v>23.5</v>
      </c>
      <c r="AP2239">
        <v>0</v>
      </c>
      <c r="AQ2239" s="6">
        <v>22414</v>
      </c>
    </row>
    <row r="2240" spans="41:43">
      <c r="AO2240" s="5">
        <v>23.5</v>
      </c>
      <c r="AP2240">
        <v>0</v>
      </c>
      <c r="AQ2240" s="6">
        <v>20828</v>
      </c>
    </row>
    <row r="2241" spans="41:43">
      <c r="AO2241" s="5">
        <v>23.5</v>
      </c>
      <c r="AP2241">
        <v>0</v>
      </c>
      <c r="AQ2241" s="6">
        <v>19400</v>
      </c>
    </row>
    <row r="2242" spans="41:43">
      <c r="AO2242" s="5">
        <v>23.5</v>
      </c>
      <c r="AP2242">
        <v>0</v>
      </c>
      <c r="AQ2242" s="6">
        <v>17461</v>
      </c>
    </row>
    <row r="2243" spans="41:43">
      <c r="AO2243" s="5">
        <v>23.5</v>
      </c>
      <c r="AP2243">
        <v>0</v>
      </c>
      <c r="AQ2243" s="6">
        <v>17060</v>
      </c>
    </row>
    <row r="2244" spans="41:43">
      <c r="AO2244" s="5">
        <v>23.5</v>
      </c>
      <c r="AP2244">
        <v>0</v>
      </c>
      <c r="AQ2244" s="6">
        <v>18043</v>
      </c>
    </row>
    <row r="2245" spans="41:43">
      <c r="AO2245" s="5">
        <v>23.5</v>
      </c>
      <c r="AP2245">
        <v>0</v>
      </c>
      <c r="AQ2245" s="6">
        <v>19859</v>
      </c>
    </row>
    <row r="2246" spans="41:43">
      <c r="AO2246" s="5">
        <v>23.5</v>
      </c>
      <c r="AP2246">
        <v>0</v>
      </c>
      <c r="AQ2246" s="6">
        <v>19879</v>
      </c>
    </row>
    <row r="2247" spans="41:43">
      <c r="AO2247" s="5">
        <v>23.5</v>
      </c>
      <c r="AP2247">
        <v>0</v>
      </c>
      <c r="AQ2247" s="6">
        <v>19978</v>
      </c>
    </row>
    <row r="2248" spans="41:43">
      <c r="AO2248" s="5">
        <v>23.5</v>
      </c>
      <c r="AP2248">
        <v>0</v>
      </c>
      <c r="AQ2248" s="6">
        <v>19599</v>
      </c>
    </row>
    <row r="2249" spans="41:43">
      <c r="AO2249" s="5">
        <v>23.5</v>
      </c>
      <c r="AP2249">
        <v>0</v>
      </c>
      <c r="AQ2249" s="6">
        <v>18904</v>
      </c>
    </row>
    <row r="2250" spans="41:43">
      <c r="AO2250" s="5">
        <v>23.5</v>
      </c>
      <c r="AP2250">
        <v>0</v>
      </c>
      <c r="AQ2250" s="6">
        <v>16993</v>
      </c>
    </row>
    <row r="2251" spans="41:43">
      <c r="AO2251" s="5">
        <v>23.5</v>
      </c>
      <c r="AP2251">
        <v>0</v>
      </c>
      <c r="AQ2251" s="6">
        <v>14235</v>
      </c>
    </row>
    <row r="2252" spans="41:43">
      <c r="AO2252" s="5">
        <v>23.5</v>
      </c>
      <c r="AP2252">
        <v>0</v>
      </c>
      <c r="AQ2252" s="6">
        <v>11887</v>
      </c>
    </row>
    <row r="2253" spans="41:43">
      <c r="AO2253" s="5">
        <v>23.5</v>
      </c>
      <c r="AP2253">
        <v>0</v>
      </c>
      <c r="AQ2253" s="6">
        <v>9476</v>
      </c>
    </row>
    <row r="2254" spans="41:43">
      <c r="AO2254" s="5">
        <v>23.5</v>
      </c>
      <c r="AP2254">
        <v>0</v>
      </c>
      <c r="AQ2254" s="6">
        <v>7470</v>
      </c>
    </row>
    <row r="2255" spans="41:43">
      <c r="AO2255" s="5">
        <v>23.5</v>
      </c>
      <c r="AP2255">
        <v>0</v>
      </c>
      <c r="AQ2255" s="6">
        <v>5608</v>
      </c>
    </row>
    <row r="2256" spans="41:43">
      <c r="AO2256" s="5">
        <v>23.5</v>
      </c>
      <c r="AP2256">
        <v>0</v>
      </c>
      <c r="AQ2256" s="6">
        <v>4094</v>
      </c>
    </row>
    <row r="2257" spans="41:43">
      <c r="AO2257" s="5">
        <v>23.5</v>
      </c>
      <c r="AP2257">
        <v>0</v>
      </c>
      <c r="AQ2257" s="6">
        <v>2777</v>
      </c>
    </row>
    <row r="2258" spans="41:43">
      <c r="AO2258" s="5">
        <v>23.5</v>
      </c>
      <c r="AP2258">
        <v>0</v>
      </c>
      <c r="AQ2258" s="6">
        <v>1547</v>
      </c>
    </row>
    <row r="2259" spans="41:43">
      <c r="AO2259" s="5">
        <v>23.5</v>
      </c>
      <c r="AP2259">
        <v>0</v>
      </c>
      <c r="AQ2259" s="6">
        <v>1155</v>
      </c>
    </row>
    <row r="2260" spans="41:43">
      <c r="AO2260" s="5">
        <v>23.5</v>
      </c>
      <c r="AP2260">
        <v>0</v>
      </c>
      <c r="AQ2260" s="6">
        <v>999</v>
      </c>
    </row>
    <row r="2261" spans="41:43">
      <c r="AO2261" s="5">
        <v>23.5</v>
      </c>
      <c r="AP2261">
        <v>0</v>
      </c>
      <c r="AQ2261" s="6">
        <v>1096</v>
      </c>
    </row>
    <row r="2262" spans="41:43">
      <c r="AO2262" s="5">
        <v>23.5</v>
      </c>
      <c r="AP2262">
        <v>0</v>
      </c>
      <c r="AQ2262" s="6">
        <v>931</v>
      </c>
    </row>
    <row r="2263" spans="41:43">
      <c r="AO2263" s="5">
        <v>23.5</v>
      </c>
      <c r="AP2263">
        <v>0</v>
      </c>
      <c r="AQ2263" s="6">
        <v>819</v>
      </c>
    </row>
    <row r="2264" spans="41:43">
      <c r="AO2264" s="5">
        <v>23.5</v>
      </c>
      <c r="AP2264">
        <v>0</v>
      </c>
      <c r="AQ2264" s="6">
        <v>829</v>
      </c>
    </row>
    <row r="2265" spans="41:43">
      <c r="AO2265" s="5">
        <v>23.5</v>
      </c>
      <c r="AP2265">
        <v>0</v>
      </c>
      <c r="AQ2265" s="6">
        <v>978</v>
      </c>
    </row>
    <row r="2266" spans="41:43">
      <c r="AO2266" s="5">
        <v>23.5</v>
      </c>
      <c r="AP2266">
        <v>0</v>
      </c>
      <c r="AQ2266" s="6">
        <v>836</v>
      </c>
    </row>
    <row r="2267" spans="41:43">
      <c r="AO2267" s="5">
        <v>23.5</v>
      </c>
      <c r="AP2267">
        <v>0</v>
      </c>
      <c r="AQ2267" s="6">
        <v>734</v>
      </c>
    </row>
    <row r="2268" spans="41:43">
      <c r="AO2268" s="5">
        <v>23.5</v>
      </c>
      <c r="AP2268">
        <v>0</v>
      </c>
      <c r="AQ2268" s="6">
        <v>570</v>
      </c>
    </row>
    <row r="2269" spans="41:43">
      <c r="AO2269" s="5">
        <v>23.5</v>
      </c>
      <c r="AP2269">
        <v>0</v>
      </c>
      <c r="AQ2269" s="6">
        <v>518</v>
      </c>
    </row>
    <row r="2270" spans="41:43">
      <c r="AO2270" s="5">
        <v>23.5</v>
      </c>
      <c r="AP2270">
        <v>0</v>
      </c>
      <c r="AQ2270" s="6">
        <v>347</v>
      </c>
    </row>
    <row r="2271" spans="41:43">
      <c r="AO2271" s="5">
        <v>23.5</v>
      </c>
      <c r="AP2271">
        <v>0</v>
      </c>
      <c r="AQ2271" s="6">
        <v>374</v>
      </c>
    </row>
    <row r="2272" spans="41:43">
      <c r="AO2272" s="5">
        <v>23.5</v>
      </c>
      <c r="AP2272">
        <v>0</v>
      </c>
      <c r="AQ2272" s="6">
        <v>297</v>
      </c>
    </row>
    <row r="2273" spans="41:43">
      <c r="AO2273" s="5">
        <v>23.5</v>
      </c>
      <c r="AP2273">
        <v>0</v>
      </c>
      <c r="AQ2273" s="6">
        <v>360</v>
      </c>
    </row>
    <row r="2274" spans="41:43">
      <c r="AO2274" s="5">
        <v>23.5</v>
      </c>
      <c r="AP2274">
        <v>0</v>
      </c>
      <c r="AQ2274" s="6">
        <v>287</v>
      </c>
    </row>
    <row r="2275" spans="41:43">
      <c r="AO2275" s="5">
        <v>23.5</v>
      </c>
      <c r="AP2275">
        <v>0</v>
      </c>
      <c r="AQ2275" s="6">
        <v>457</v>
      </c>
    </row>
    <row r="2276" spans="41:43">
      <c r="AO2276" s="5">
        <v>23.5</v>
      </c>
      <c r="AP2276">
        <v>0</v>
      </c>
      <c r="AQ2276" s="6">
        <v>449</v>
      </c>
    </row>
    <row r="2277" spans="41:43">
      <c r="AO2277" s="5">
        <v>23.5</v>
      </c>
      <c r="AP2277">
        <v>0</v>
      </c>
      <c r="AQ2277" s="6">
        <v>524</v>
      </c>
    </row>
    <row r="2278" spans="41:43">
      <c r="AO2278" s="5">
        <v>23.5</v>
      </c>
      <c r="AP2278">
        <v>0</v>
      </c>
      <c r="AQ2278" s="6">
        <v>383</v>
      </c>
    </row>
    <row r="2279" spans="41:43">
      <c r="AO2279" s="5">
        <v>23.5</v>
      </c>
      <c r="AP2279">
        <v>0</v>
      </c>
      <c r="AQ2279" s="6">
        <v>362</v>
      </c>
    </row>
    <row r="2280" spans="41:43">
      <c r="AO2280" s="5">
        <v>23.5</v>
      </c>
      <c r="AP2280">
        <v>0</v>
      </c>
      <c r="AQ2280" s="6">
        <v>305</v>
      </c>
    </row>
    <row r="2281" spans="41:43">
      <c r="AO2281" s="5">
        <v>23.5</v>
      </c>
      <c r="AP2281">
        <v>0</v>
      </c>
      <c r="AQ2281" s="6">
        <v>282</v>
      </c>
    </row>
    <row r="2282" spans="41:43">
      <c r="AO2282" s="5">
        <v>23.5</v>
      </c>
      <c r="AP2282">
        <v>0</v>
      </c>
      <c r="AQ2282" s="6">
        <v>280</v>
      </c>
    </row>
    <row r="2283" spans="41:43">
      <c r="AO2283" s="5">
        <v>23.5</v>
      </c>
      <c r="AP2283">
        <v>0</v>
      </c>
      <c r="AQ2283" s="6">
        <v>218</v>
      </c>
    </row>
    <row r="2284" spans="41:43">
      <c r="AO2284" s="5">
        <v>23.5</v>
      </c>
      <c r="AP2284">
        <v>0</v>
      </c>
      <c r="AQ2284" s="6">
        <v>258</v>
      </c>
    </row>
    <row r="2285" spans="41:43">
      <c r="AO2285" s="5">
        <v>23.5</v>
      </c>
      <c r="AP2285">
        <v>0</v>
      </c>
      <c r="AQ2285" s="6">
        <v>195</v>
      </c>
    </row>
    <row r="2286" spans="41:43">
      <c r="AO2286" s="5">
        <v>23.5</v>
      </c>
      <c r="AP2286">
        <v>0</v>
      </c>
      <c r="AQ2286" s="6">
        <v>200</v>
      </c>
    </row>
    <row r="2287" spans="41:43">
      <c r="AO2287" s="5">
        <v>23.5</v>
      </c>
      <c r="AP2287">
        <v>0</v>
      </c>
      <c r="AQ2287" s="6">
        <v>206</v>
      </c>
    </row>
    <row r="2288" spans="41:43">
      <c r="AO2288" s="5">
        <v>23.5</v>
      </c>
      <c r="AP2288">
        <v>0</v>
      </c>
      <c r="AQ2288" s="6">
        <v>250</v>
      </c>
    </row>
    <row r="2289" spans="41:43">
      <c r="AO2289" s="5">
        <v>23.5</v>
      </c>
      <c r="AP2289">
        <v>0</v>
      </c>
      <c r="AQ2289" s="6">
        <v>419</v>
      </c>
    </row>
    <row r="2290" spans="41:43">
      <c r="AO2290" s="5">
        <v>23.5</v>
      </c>
      <c r="AP2290">
        <v>0</v>
      </c>
      <c r="AQ2290" s="6">
        <v>453</v>
      </c>
    </row>
    <row r="2291" spans="41:43">
      <c r="AO2291" s="5">
        <v>23.5</v>
      </c>
      <c r="AP2291">
        <v>0</v>
      </c>
      <c r="AQ2291" s="6">
        <v>505</v>
      </c>
    </row>
    <row r="2292" spans="41:43">
      <c r="AO2292" s="5">
        <v>23.5</v>
      </c>
      <c r="AP2292">
        <v>0</v>
      </c>
      <c r="AQ2292" s="6">
        <v>358</v>
      </c>
    </row>
    <row r="2293" spans="41:43">
      <c r="AO2293" s="5">
        <v>23.5</v>
      </c>
      <c r="AP2293">
        <v>0</v>
      </c>
      <c r="AQ2293" s="6">
        <v>300</v>
      </c>
    </row>
    <row r="2294" spans="41:43">
      <c r="AO2294" s="5">
        <v>23.5</v>
      </c>
      <c r="AP2294">
        <v>0</v>
      </c>
      <c r="AQ2294" s="6">
        <v>214</v>
      </c>
    </row>
    <row r="2295" spans="41:43">
      <c r="AO2295" s="5">
        <v>23.5</v>
      </c>
      <c r="AP2295">
        <v>0</v>
      </c>
      <c r="AQ2295" s="6">
        <v>221</v>
      </c>
    </row>
    <row r="2296" spans="41:43">
      <c r="AO2296" s="5">
        <v>23.5</v>
      </c>
      <c r="AP2296">
        <v>0</v>
      </c>
      <c r="AQ2296" s="6">
        <v>227</v>
      </c>
    </row>
    <row r="2297" spans="41:43">
      <c r="AO2297" s="5">
        <v>23.5</v>
      </c>
      <c r="AP2297">
        <v>0</v>
      </c>
      <c r="AQ2297" s="6">
        <v>212</v>
      </c>
    </row>
    <row r="2298" spans="41:43">
      <c r="AO2298" s="5">
        <v>23.5</v>
      </c>
      <c r="AP2298">
        <v>0</v>
      </c>
      <c r="AQ2298" s="6">
        <v>194</v>
      </c>
    </row>
    <row r="2299" spans="41:43">
      <c r="AO2299" s="5">
        <v>23.5</v>
      </c>
      <c r="AP2299">
        <v>0</v>
      </c>
      <c r="AQ2299" s="6">
        <v>191</v>
      </c>
    </row>
    <row r="2300" spans="41:43">
      <c r="AO2300" s="5">
        <v>23.5</v>
      </c>
      <c r="AP2300">
        <v>0</v>
      </c>
      <c r="AQ2300" s="6">
        <v>233</v>
      </c>
    </row>
    <row r="2301" spans="41:43">
      <c r="AO2301" s="5">
        <v>23.5</v>
      </c>
      <c r="AP2301">
        <v>0</v>
      </c>
      <c r="AQ2301" s="6">
        <v>186</v>
      </c>
    </row>
    <row r="2302" spans="41:43">
      <c r="AO2302" s="5">
        <v>23.5</v>
      </c>
      <c r="AP2302">
        <v>0</v>
      </c>
      <c r="AQ2302" s="6">
        <v>120</v>
      </c>
    </row>
    <row r="2303" spans="41:43">
      <c r="AO2303" s="5">
        <v>23.5</v>
      </c>
      <c r="AP2303">
        <v>0</v>
      </c>
      <c r="AQ2303" s="6">
        <v>74</v>
      </c>
    </row>
    <row r="2304" spans="41:43">
      <c r="AO2304" s="5">
        <v>23.5</v>
      </c>
      <c r="AP2304">
        <v>0</v>
      </c>
      <c r="AQ2304" s="6">
        <v>69</v>
      </c>
    </row>
    <row r="2305" spans="41:43">
      <c r="AO2305" s="5">
        <v>23.5</v>
      </c>
      <c r="AP2305">
        <v>0</v>
      </c>
      <c r="AQ2305" s="6">
        <v>59</v>
      </c>
    </row>
    <row r="2306" spans="41:43">
      <c r="AO2306" s="5">
        <v>23.5</v>
      </c>
      <c r="AP2306">
        <v>0</v>
      </c>
      <c r="AQ2306" s="6">
        <v>77</v>
      </c>
    </row>
    <row r="2307" spans="41:43">
      <c r="AO2307" s="5">
        <v>23.5</v>
      </c>
      <c r="AP2307">
        <v>0</v>
      </c>
      <c r="AQ2307" s="6">
        <v>92</v>
      </c>
    </row>
    <row r="2308" spans="41:43">
      <c r="AO2308" s="5">
        <v>23.5</v>
      </c>
      <c r="AP2308">
        <v>0</v>
      </c>
      <c r="AQ2308" s="6">
        <v>206</v>
      </c>
    </row>
    <row r="2309" spans="41:43">
      <c r="AO2309" s="5">
        <v>23.5</v>
      </c>
      <c r="AP2309">
        <v>0</v>
      </c>
      <c r="AQ2309" s="6">
        <v>205</v>
      </c>
    </row>
    <row r="2310" spans="41:43">
      <c r="AO2310" s="5">
        <v>23.5</v>
      </c>
      <c r="AP2310">
        <v>0</v>
      </c>
      <c r="AQ2310" s="6">
        <v>236</v>
      </c>
    </row>
    <row r="2311" spans="41:43">
      <c r="AO2311" s="5">
        <v>23.5</v>
      </c>
      <c r="AP2311">
        <v>0</v>
      </c>
      <c r="AQ2311" s="6">
        <v>187</v>
      </c>
    </row>
    <row r="2312" spans="41:43">
      <c r="AO2312" s="5">
        <v>23.5</v>
      </c>
      <c r="AP2312">
        <v>0</v>
      </c>
      <c r="AQ2312" s="6">
        <v>260</v>
      </c>
    </row>
    <row r="2313" spans="41:43">
      <c r="AO2313" s="5">
        <v>23.5</v>
      </c>
      <c r="AP2313">
        <v>0</v>
      </c>
      <c r="AQ2313" s="6">
        <v>253</v>
      </c>
    </row>
    <row r="2314" spans="41:43">
      <c r="AO2314" s="5">
        <v>23.5</v>
      </c>
      <c r="AP2314">
        <v>0</v>
      </c>
      <c r="AQ2314" s="6">
        <v>339</v>
      </c>
    </row>
    <row r="2315" spans="41:43">
      <c r="AO2315" s="5">
        <v>23.5</v>
      </c>
      <c r="AP2315">
        <v>0</v>
      </c>
      <c r="AQ2315" s="6">
        <v>230</v>
      </c>
    </row>
    <row r="2316" spans="41:43">
      <c r="AO2316" s="5">
        <v>23.5</v>
      </c>
      <c r="AP2316">
        <v>0</v>
      </c>
      <c r="AQ2316" s="6">
        <v>255</v>
      </c>
    </row>
    <row r="2317" spans="41:43">
      <c r="AO2317" s="5">
        <v>23.5</v>
      </c>
      <c r="AP2317">
        <v>0</v>
      </c>
      <c r="AQ2317" s="6">
        <v>126</v>
      </c>
    </row>
    <row r="2318" spans="41:43">
      <c r="AO2318" s="5">
        <v>23.5</v>
      </c>
      <c r="AP2318">
        <v>0</v>
      </c>
      <c r="AQ2318" s="6">
        <v>159</v>
      </c>
    </row>
    <row r="2319" spans="41:43">
      <c r="AO2319" s="5">
        <v>23.5</v>
      </c>
      <c r="AP2319">
        <v>0</v>
      </c>
      <c r="AQ2319" s="6">
        <v>82</v>
      </c>
    </row>
    <row r="2320" spans="41:43">
      <c r="AO2320" s="5">
        <v>23.5</v>
      </c>
      <c r="AP2320">
        <v>0</v>
      </c>
      <c r="AQ2320" s="6">
        <v>145</v>
      </c>
    </row>
    <row r="2321" spans="41:43">
      <c r="AO2321" s="5">
        <v>23.5</v>
      </c>
      <c r="AP2321">
        <v>0</v>
      </c>
      <c r="AQ2321" s="6">
        <v>315</v>
      </c>
    </row>
    <row r="2322" spans="41:43">
      <c r="AO2322" s="5">
        <v>23.5</v>
      </c>
      <c r="AP2322">
        <v>0</v>
      </c>
      <c r="AQ2322" s="6">
        <v>492</v>
      </c>
    </row>
    <row r="2323" spans="41:43">
      <c r="AO2323" s="5">
        <v>23.5</v>
      </c>
      <c r="AP2323">
        <v>0</v>
      </c>
      <c r="AQ2323" s="6">
        <v>464</v>
      </c>
    </row>
    <row r="2324" spans="41:43">
      <c r="AO2324" s="5">
        <v>23.5</v>
      </c>
      <c r="AP2324">
        <v>0</v>
      </c>
      <c r="AQ2324" s="6">
        <v>322</v>
      </c>
    </row>
    <row r="2325" spans="41:43">
      <c r="AO2325" s="5">
        <v>23.5</v>
      </c>
      <c r="AP2325">
        <v>0</v>
      </c>
      <c r="AQ2325" s="6">
        <v>164</v>
      </c>
    </row>
    <row r="2326" spans="41:43">
      <c r="AO2326" s="5">
        <v>23.5</v>
      </c>
      <c r="AP2326">
        <v>0</v>
      </c>
      <c r="AQ2326" s="6">
        <v>146</v>
      </c>
    </row>
    <row r="2327" spans="41:43">
      <c r="AO2327" s="5">
        <v>23.5</v>
      </c>
      <c r="AP2327">
        <v>0</v>
      </c>
      <c r="AQ2327" s="6">
        <v>94</v>
      </c>
    </row>
    <row r="2328" spans="41:43">
      <c r="AO2328" s="5">
        <v>23.5</v>
      </c>
      <c r="AP2328">
        <v>0</v>
      </c>
      <c r="AQ2328" s="6">
        <v>99</v>
      </c>
    </row>
    <row r="2329" spans="41:43">
      <c r="AO2329" s="5">
        <v>23.5</v>
      </c>
      <c r="AP2329">
        <v>0</v>
      </c>
      <c r="AQ2329" s="6">
        <v>80</v>
      </c>
    </row>
    <row r="2330" spans="41:43">
      <c r="AO2330" s="5">
        <v>23.5</v>
      </c>
      <c r="AP2330">
        <v>0</v>
      </c>
      <c r="AQ2330" s="6">
        <v>93</v>
      </c>
    </row>
    <row r="2331" spans="41:43">
      <c r="AO2331" s="5">
        <v>23.5</v>
      </c>
      <c r="AP2331">
        <v>0</v>
      </c>
      <c r="AQ2331" s="6">
        <v>74</v>
      </c>
    </row>
    <row r="2332" spans="41:43">
      <c r="AO2332" s="5">
        <v>24</v>
      </c>
      <c r="AP2332">
        <v>2519.4558847419034</v>
      </c>
      <c r="AQ2332" s="6">
        <v>10</v>
      </c>
    </row>
    <row r="2333" spans="41:43">
      <c r="AO2333" s="5">
        <v>24</v>
      </c>
      <c r="AP2333">
        <v>2688.7326848507687</v>
      </c>
      <c r="AQ2333" s="6">
        <v>44</v>
      </c>
    </row>
    <row r="2334" spans="41:43">
      <c r="AO2334" s="5">
        <v>24</v>
      </c>
      <c r="AP2334">
        <v>2841.7463473137218</v>
      </c>
      <c r="AQ2334" s="6">
        <v>34</v>
      </c>
    </row>
    <row r="2335" spans="41:43">
      <c r="AO2335" s="5">
        <v>24</v>
      </c>
      <c r="AP2335">
        <v>2982.0188556626322</v>
      </c>
      <c r="AQ2335" s="6">
        <v>34</v>
      </c>
    </row>
    <row r="2336" spans="41:43">
      <c r="AO2336" s="5">
        <v>24</v>
      </c>
      <c r="AP2336">
        <v>3111.9836850254956</v>
      </c>
      <c r="AQ2336" s="6">
        <v>0</v>
      </c>
    </row>
    <row r="2337" spans="41:43">
      <c r="AO2337" s="5">
        <v>24</v>
      </c>
      <c r="AP2337">
        <v>3234.0480200278444</v>
      </c>
      <c r="AQ2337" s="6">
        <v>0</v>
      </c>
    </row>
    <row r="2338" spans="41:43">
      <c r="AO2338" s="5">
        <v>24</v>
      </c>
      <c r="AP2338">
        <v>3348.2039578953222</v>
      </c>
      <c r="AQ2338" s="6">
        <v>30</v>
      </c>
    </row>
    <row r="2339" spans="41:43">
      <c r="AO2339" s="5">
        <v>24</v>
      </c>
      <c r="AP2339">
        <v>3456.1589085041805</v>
      </c>
      <c r="AQ2339" s="6">
        <v>30</v>
      </c>
    </row>
    <row r="2340" spans="41:43">
      <c r="AO2340" s="5">
        <v>24</v>
      </c>
      <c r="AP2340">
        <v>3559.2674790415963</v>
      </c>
      <c r="AQ2340" s="6">
        <v>30</v>
      </c>
    </row>
    <row r="2341" spans="41:43">
      <c r="AO2341" s="5">
        <v>24</v>
      </c>
      <c r="AP2341">
        <v>3657.0539103871793</v>
      </c>
      <c r="AQ2341" s="6">
        <v>7</v>
      </c>
    </row>
    <row r="2342" spans="41:43">
      <c r="AO2342" s="5">
        <v>24</v>
      </c>
      <c r="AP2342">
        <v>3750.6264945906578</v>
      </c>
      <c r="AQ2342" s="6">
        <v>28</v>
      </c>
    </row>
    <row r="2343" spans="41:43">
      <c r="AO2343" s="5">
        <v>24</v>
      </c>
      <c r="AP2343">
        <v>3840.4262109778156</v>
      </c>
      <c r="AQ2343" s="6">
        <v>64</v>
      </c>
    </row>
    <row r="2344" spans="41:43">
      <c r="AO2344" s="5">
        <v>24</v>
      </c>
      <c r="AP2344">
        <v>3926.8240043603851</v>
      </c>
      <c r="AQ2344" s="6">
        <v>57</v>
      </c>
    </row>
    <row r="2345" spans="41:43">
      <c r="AO2345" s="5">
        <v>24</v>
      </c>
      <c r="AP2345">
        <v>4010.585017212155</v>
      </c>
      <c r="AQ2345" s="6">
        <v>36</v>
      </c>
    </row>
    <row r="2346" spans="41:43">
      <c r="AO2346" s="5">
        <v>24</v>
      </c>
      <c r="AP2346">
        <v>4091.0656798946466</v>
      </c>
      <c r="AQ2346" s="6">
        <v>0</v>
      </c>
    </row>
    <row r="2347" spans="41:43">
      <c r="AO2347" s="5">
        <v>24</v>
      </c>
      <c r="AP2347">
        <v>4168.9660630546259</v>
      </c>
      <c r="AQ2347" s="6">
        <v>0</v>
      </c>
    </row>
    <row r="2348" spans="41:43">
      <c r="AO2348" s="5">
        <v>24</v>
      </c>
      <c r="AP2348">
        <v>4244.8991338387114</v>
      </c>
      <c r="AQ2348" s="6">
        <v>28</v>
      </c>
    </row>
    <row r="2349" spans="41:43">
      <c r="AO2349" s="5">
        <v>24</v>
      </c>
      <c r="AP2349">
        <v>4318.2151128281366</v>
      </c>
      <c r="AQ2349" s="6">
        <v>28</v>
      </c>
    </row>
    <row r="2350" spans="41:43">
      <c r="AO2350" s="5">
        <v>24</v>
      </c>
      <c r="AP2350">
        <v>4389.4936215741254</v>
      </c>
      <c r="AQ2350" s="6">
        <v>28</v>
      </c>
    </row>
    <row r="2351" spans="41:43">
      <c r="AO2351" s="5">
        <v>24</v>
      </c>
      <c r="AP2351">
        <v>4458.875340954437</v>
      </c>
      <c r="AQ2351" s="6">
        <v>0</v>
      </c>
    </row>
    <row r="2352" spans="41:43">
      <c r="AO2352" s="5">
        <v>24</v>
      </c>
      <c r="AP2352">
        <v>4526.852712301923</v>
      </c>
      <c r="AQ2352" s="6">
        <v>0</v>
      </c>
    </row>
    <row r="2353" spans="41:43">
      <c r="AO2353" s="5">
        <v>24</v>
      </c>
      <c r="AP2353">
        <v>4592.7960201415535</v>
      </c>
      <c r="AQ2353" s="6">
        <v>0</v>
      </c>
    </row>
    <row r="2354" spans="41:43">
      <c r="AO2354" s="5">
        <v>24</v>
      </c>
      <c r="AP2354">
        <v>4657.1829980878256</v>
      </c>
      <c r="AQ2354" s="6">
        <v>0</v>
      </c>
    </row>
    <row r="2355" spans="41:43">
      <c r="AO2355" s="5">
        <v>24</v>
      </c>
      <c r="AP2355">
        <v>4720.1054890844662</v>
      </c>
      <c r="AQ2355" s="6">
        <v>23</v>
      </c>
    </row>
    <row r="2356" spans="41:43">
      <c r="AO2356" s="5">
        <v>24</v>
      </c>
      <c r="AP2356">
        <v>4781.9813586432574</v>
      </c>
      <c r="AQ2356" s="6">
        <v>52</v>
      </c>
    </row>
    <row r="2357" spans="41:43">
      <c r="AO2357" s="5">
        <v>24</v>
      </c>
      <c r="AP2357">
        <v>4842.2106855509255</v>
      </c>
      <c r="AQ2357" s="6">
        <v>52</v>
      </c>
    </row>
    <row r="2358" spans="41:43">
      <c r="AO2358" s="5">
        <v>24</v>
      </c>
      <c r="AP2358">
        <v>4901.2047342559863</v>
      </c>
      <c r="AQ2358" s="6">
        <v>30</v>
      </c>
    </row>
    <row r="2359" spans="41:43">
      <c r="AO2359" s="5">
        <v>24</v>
      </c>
      <c r="AP2359">
        <v>4959.0271530554382</v>
      </c>
      <c r="AQ2359" s="6">
        <v>0</v>
      </c>
    </row>
    <row r="2360" spans="41:43">
      <c r="AO2360" s="5">
        <v>24</v>
      </c>
      <c r="AP2360">
        <v>5015.7364573961668</v>
      </c>
      <c r="AQ2360" s="6">
        <v>16</v>
      </c>
    </row>
    <row r="2361" spans="41:43">
      <c r="AO2361" s="5">
        <v>24</v>
      </c>
      <c r="AP2361">
        <v>5071.6895223033098</v>
      </c>
      <c r="AQ2361" s="6">
        <v>16</v>
      </c>
    </row>
    <row r="2362" spans="41:43">
      <c r="AO2362" s="5">
        <v>24</v>
      </c>
      <c r="AP2362">
        <v>5126.3248959367902</v>
      </c>
      <c r="AQ2362" s="6">
        <v>16</v>
      </c>
    </row>
    <row r="2363" spans="41:43">
      <c r="AO2363" s="5">
        <v>24</v>
      </c>
      <c r="AP2363">
        <v>5179.9973343541897</v>
      </c>
      <c r="AQ2363" s="6">
        <v>0</v>
      </c>
    </row>
    <row r="2364" spans="41:43">
      <c r="AO2364" s="5">
        <v>24</v>
      </c>
      <c r="AP2364">
        <v>5232.749663904593</v>
      </c>
      <c r="AQ2364" s="6">
        <v>0</v>
      </c>
    </row>
    <row r="2365" spans="41:43">
      <c r="AO2365" s="5">
        <v>24</v>
      </c>
      <c r="AP2365">
        <v>5284.9043667323713</v>
      </c>
      <c r="AQ2365" s="6">
        <v>0</v>
      </c>
    </row>
    <row r="2366" spans="41:43">
      <c r="AO2366" s="5">
        <v>24</v>
      </c>
      <c r="AP2366">
        <v>5335.9287298683721</v>
      </c>
      <c r="AQ2366" s="6">
        <v>0</v>
      </c>
    </row>
    <row r="2367" spans="41:43">
      <c r="AO2367" s="5">
        <v>24</v>
      </c>
      <c r="AP2367">
        <v>5386.1447785647897</v>
      </c>
      <c r="AQ2367" s="6">
        <v>0</v>
      </c>
    </row>
    <row r="2368" spans="41:43">
      <c r="AO2368" s="5">
        <v>24</v>
      </c>
      <c r="AP2368">
        <v>5435.854477335839</v>
      </c>
      <c r="AQ2368" s="6">
        <v>0</v>
      </c>
    </row>
    <row r="2369" spans="41:43">
      <c r="AO2369" s="5">
        <v>24</v>
      </c>
      <c r="AP2369">
        <v>5484.5450397105978</v>
      </c>
      <c r="AQ2369" s="6">
        <v>24</v>
      </c>
    </row>
    <row r="2370" spans="41:43">
      <c r="AO2370" s="5">
        <v>24</v>
      </c>
      <c r="AP2370">
        <v>5532.5186788405845</v>
      </c>
      <c r="AQ2370" s="6">
        <v>41</v>
      </c>
    </row>
    <row r="2371" spans="41:43">
      <c r="AO2371" s="5">
        <v>24</v>
      </c>
      <c r="AP2371">
        <v>5579.8021517673496</v>
      </c>
      <c r="AQ2371" s="6">
        <v>41</v>
      </c>
    </row>
    <row r="2372" spans="41:43">
      <c r="AO2372" s="5">
        <v>24</v>
      </c>
      <c r="AP2372">
        <v>5626.6749923652505</v>
      </c>
      <c r="AQ2372" s="6">
        <v>17</v>
      </c>
    </row>
    <row r="2373" spans="41:43">
      <c r="AO2373" s="5">
        <v>24</v>
      </c>
      <c r="AP2373">
        <v>5672.648764106365</v>
      </c>
      <c r="AQ2373" s="6">
        <v>18</v>
      </c>
    </row>
    <row r="2374" spans="41:43">
      <c r="AO2374" s="5">
        <v>24</v>
      </c>
      <c r="AP2374">
        <v>5718.0037919977794</v>
      </c>
      <c r="AQ2374" s="6">
        <v>55</v>
      </c>
    </row>
    <row r="2375" spans="41:43">
      <c r="AO2375" s="5">
        <v>24</v>
      </c>
      <c r="AP2375">
        <v>5762.7612256237944</v>
      </c>
      <c r="AQ2375" s="6">
        <v>55</v>
      </c>
    </row>
    <row r="2376" spans="41:43">
      <c r="AO2376" s="5">
        <v>24</v>
      </c>
      <c r="AP2376">
        <v>5807.1822577156545</v>
      </c>
      <c r="AQ2376" s="6">
        <v>37</v>
      </c>
    </row>
    <row r="2377" spans="41:43">
      <c r="AO2377" s="5">
        <v>24</v>
      </c>
      <c r="AP2377">
        <v>5850.8004433457036</v>
      </c>
      <c r="AQ2377" s="6">
        <v>0</v>
      </c>
    </row>
    <row r="2378" spans="41:43">
      <c r="AO2378" s="5">
        <v>24</v>
      </c>
      <c r="AP2378">
        <v>5893.8780470533356</v>
      </c>
      <c r="AQ2378" s="6">
        <v>0</v>
      </c>
    </row>
    <row r="2379" spans="41:43">
      <c r="AO2379" s="5">
        <v>24</v>
      </c>
      <c r="AP2379">
        <v>5936.4321125770912</v>
      </c>
      <c r="AQ2379" s="6">
        <v>0</v>
      </c>
    </row>
    <row r="2380" spans="41:43">
      <c r="AO2380" s="5">
        <v>24</v>
      </c>
      <c r="AP2380">
        <v>5978.7084857855289</v>
      </c>
      <c r="AQ2380" s="6">
        <v>0</v>
      </c>
    </row>
    <row r="2381" spans="41:43">
      <c r="AO2381" s="5">
        <v>24</v>
      </c>
      <c r="AP2381">
        <v>6020.2605973907512</v>
      </c>
      <c r="AQ2381" s="6">
        <v>0</v>
      </c>
    </row>
    <row r="2382" spans="41:43">
      <c r="AO2382" s="5">
        <v>24</v>
      </c>
      <c r="AP2382">
        <v>6061.3354993378198</v>
      </c>
      <c r="AQ2382" s="6">
        <v>0</v>
      </c>
    </row>
    <row r="2383" spans="41:43">
      <c r="AO2383" s="5">
        <v>24</v>
      </c>
      <c r="AP2383">
        <v>6101.9471536921246</v>
      </c>
      <c r="AQ2383" s="6">
        <v>8</v>
      </c>
    </row>
    <row r="2384" spans="41:43">
      <c r="AO2384" s="5">
        <v>24</v>
      </c>
      <c r="AP2384">
        <v>6142.3283242767684</v>
      </c>
      <c r="AQ2384" s="6">
        <v>8</v>
      </c>
    </row>
    <row r="2385" spans="41:43">
      <c r="AO2385" s="5">
        <v>24</v>
      </c>
      <c r="AP2385">
        <v>6182.0504505244435</v>
      </c>
      <c r="AQ2385" s="6">
        <v>8</v>
      </c>
    </row>
    <row r="2386" spans="41:43">
      <c r="AO2386" s="5">
        <v>24</v>
      </c>
      <c r="AP2386">
        <v>6221.347553099502</v>
      </c>
      <c r="AQ2386" s="6">
        <v>31</v>
      </c>
    </row>
    <row r="2387" spans="41:43">
      <c r="AO2387" s="5">
        <v>24</v>
      </c>
      <c r="AP2387">
        <v>6260.2312317829528</v>
      </c>
      <c r="AQ2387" s="6">
        <v>31</v>
      </c>
    </row>
    <row r="2388" spans="41:43">
      <c r="AO2388" s="5">
        <v>24</v>
      </c>
      <c r="AP2388">
        <v>6298.922928106439</v>
      </c>
      <c r="AQ2388" s="6">
        <v>36</v>
      </c>
    </row>
    <row r="2389" spans="41:43">
      <c r="AO2389" s="5">
        <v>24</v>
      </c>
      <c r="AP2389">
        <v>6337.01045339948</v>
      </c>
      <c r="AQ2389" s="6">
        <v>5</v>
      </c>
    </row>
    <row r="2390" spans="41:43">
      <c r="AO2390" s="5">
        <v>24</v>
      </c>
      <c r="AP2390">
        <v>6374.7165088039465</v>
      </c>
      <c r="AQ2390" s="6">
        <v>15</v>
      </c>
    </row>
    <row r="2391" spans="41:43">
      <c r="AO2391" s="5">
        <v>24</v>
      </c>
      <c r="AP2391">
        <v>6412.0508500137003</v>
      </c>
      <c r="AQ2391" s="6">
        <v>28</v>
      </c>
    </row>
    <row r="2392" spans="41:43">
      <c r="AO2392" s="5">
        <v>24</v>
      </c>
      <c r="AP2392">
        <v>6449.0228361372019</v>
      </c>
      <c r="AQ2392" s="6">
        <v>41</v>
      </c>
    </row>
    <row r="2393" spans="41:43">
      <c r="AO2393" s="5">
        <v>24</v>
      </c>
      <c r="AP2393">
        <v>6485.8416927624721</v>
      </c>
      <c r="AQ2393" s="6">
        <v>72</v>
      </c>
    </row>
    <row r="2394" spans="41:43">
      <c r="AO2394" s="5">
        <v>24</v>
      </c>
      <c r="AP2394">
        <v>6522.1136968063565</v>
      </c>
      <c r="AQ2394" s="6">
        <v>53</v>
      </c>
    </row>
    <row r="2395" spans="41:43">
      <c r="AO2395" s="5">
        <v>24</v>
      </c>
      <c r="AP2395">
        <v>6558.049299971055</v>
      </c>
      <c r="AQ2395" s="6">
        <v>49</v>
      </c>
    </row>
    <row r="2396" spans="41:43">
      <c r="AO2396" s="5">
        <v>24</v>
      </c>
      <c r="AP2396">
        <v>6593.6564779186519</v>
      </c>
      <c r="AQ2396" s="6">
        <v>14</v>
      </c>
    </row>
    <row r="2397" spans="41:43">
      <c r="AO2397" s="5">
        <v>24</v>
      </c>
      <c r="AP2397">
        <v>6629.1359146125142</v>
      </c>
      <c r="AQ2397" s="6">
        <v>78</v>
      </c>
    </row>
    <row r="2398" spans="41:43">
      <c r="AO2398" s="5">
        <v>24</v>
      </c>
      <c r="AP2398">
        <v>6664.1072790402068</v>
      </c>
      <c r="AQ2398" s="6">
        <v>77</v>
      </c>
    </row>
    <row r="2399" spans="41:43">
      <c r="AO2399" s="5">
        <v>24</v>
      </c>
      <c r="AP2399">
        <v>6698.7724389415498</v>
      </c>
      <c r="AQ2399" s="6">
        <v>88</v>
      </c>
    </row>
    <row r="2400" spans="41:43">
      <c r="AO2400" s="5">
        <v>24</v>
      </c>
      <c r="AP2400">
        <v>6733.1382537374811</v>
      </c>
      <c r="AQ2400" s="6">
        <v>68</v>
      </c>
    </row>
    <row r="2401" spans="41:43">
      <c r="AO2401" s="5">
        <v>24</v>
      </c>
      <c r="AP2401">
        <v>6767.3977561404054</v>
      </c>
      <c r="AQ2401" s="6">
        <v>64</v>
      </c>
    </row>
    <row r="2402" spans="41:43">
      <c r="AO2402" s="5">
        <v>24</v>
      </c>
      <c r="AP2402">
        <v>6801.1829358584391</v>
      </c>
      <c r="AQ2402" s="6">
        <v>119</v>
      </c>
    </row>
    <row r="2403" spans="41:43">
      <c r="AO2403" s="5">
        <v>24</v>
      </c>
      <c r="AP2403">
        <v>6834.6879604918049</v>
      </c>
      <c r="AQ2403" s="6">
        <v>106</v>
      </c>
    </row>
    <row r="2404" spans="41:43">
      <c r="AO2404" s="5">
        <v>24</v>
      </c>
      <c r="AP2404">
        <v>6867.9187779357298</v>
      </c>
      <c r="AQ2404" s="6">
        <v>160</v>
      </c>
    </row>
    <row r="2405" spans="41:43">
      <c r="AO2405" s="5">
        <v>24</v>
      </c>
      <c r="AP2405">
        <v>6901.061515442706</v>
      </c>
      <c r="AQ2405" s="6">
        <v>150</v>
      </c>
    </row>
    <row r="2406" spans="41:43">
      <c r="AO2406" s="5">
        <v>24</v>
      </c>
      <c r="AP2406">
        <v>6933.7595369175251</v>
      </c>
      <c r="AQ2406" s="6">
        <v>168</v>
      </c>
    </row>
    <row r="2407" spans="41:43">
      <c r="AO2407" s="5">
        <v>24</v>
      </c>
      <c r="AP2407">
        <v>6966.2000529680899</v>
      </c>
      <c r="AQ2407" s="6">
        <v>170</v>
      </c>
    </row>
    <row r="2408" spans="41:43">
      <c r="AO2408" s="5">
        <v>24</v>
      </c>
      <c r="AP2408">
        <v>6998.3882591022639</v>
      </c>
      <c r="AQ2408" s="6">
        <v>144</v>
      </c>
    </row>
    <row r="2409" spans="41:43">
      <c r="AO2409" s="5">
        <v>24</v>
      </c>
      <c r="AP2409">
        <v>7030.5040092243235</v>
      </c>
      <c r="AQ2409" s="6">
        <v>190</v>
      </c>
    </row>
    <row r="2410" spans="41:43">
      <c r="AO2410" s="5">
        <v>24</v>
      </c>
      <c r="AP2410">
        <v>7062.2012019166132</v>
      </c>
      <c r="AQ2410" s="6">
        <v>304</v>
      </c>
    </row>
    <row r="2411" spans="41:43">
      <c r="AO2411" s="5">
        <v>24</v>
      </c>
      <c r="AP2411">
        <v>7093.660722618074</v>
      </c>
      <c r="AQ2411" s="6">
        <v>303</v>
      </c>
    </row>
    <row r="2412" spans="41:43">
      <c r="AO2412" s="5">
        <v>24</v>
      </c>
      <c r="AP2412">
        <v>7125.0580778289041</v>
      </c>
      <c r="AQ2412" s="6">
        <v>321</v>
      </c>
    </row>
    <row r="2413" spans="41:43">
      <c r="AO2413" s="5">
        <v>24</v>
      </c>
      <c r="AP2413">
        <v>7156.054575308126</v>
      </c>
      <c r="AQ2413" s="6">
        <v>587</v>
      </c>
    </row>
    <row r="2414" spans="41:43">
      <c r="AO2414" s="5">
        <v>24</v>
      </c>
      <c r="AP2414">
        <v>7186.8267148845671</v>
      </c>
      <c r="AQ2414" s="6">
        <v>2252</v>
      </c>
    </row>
    <row r="2415" spans="41:43">
      <c r="AO2415" s="5">
        <v>24</v>
      </c>
      <c r="AP2415">
        <v>7217.3786612367267</v>
      </c>
      <c r="AQ2415" s="6">
        <v>7068</v>
      </c>
    </row>
    <row r="2416" spans="41:43">
      <c r="AO2416" s="5">
        <v>24</v>
      </c>
      <c r="AP2416">
        <v>7247.8805460345066</v>
      </c>
      <c r="AQ2416" s="6">
        <v>16576</v>
      </c>
    </row>
    <row r="2417" spans="41:43">
      <c r="AO2417" s="5">
        <v>24</v>
      </c>
      <c r="AP2417">
        <v>7278.0029558649312</v>
      </c>
      <c r="AQ2417" s="6">
        <v>28810</v>
      </c>
    </row>
    <row r="2418" spans="41:43">
      <c r="AO2418" s="5">
        <v>24</v>
      </c>
      <c r="AP2418">
        <v>7307.9169663983221</v>
      </c>
      <c r="AQ2418" s="6">
        <v>38188</v>
      </c>
    </row>
    <row r="2419" spans="41:43">
      <c r="AO2419" s="5">
        <v>24</v>
      </c>
      <c r="AP2419">
        <v>7337.6262770449221</v>
      </c>
      <c r="AQ2419" s="6">
        <v>39327</v>
      </c>
    </row>
    <row r="2420" spans="41:43">
      <c r="AO2420" s="5">
        <v>24</v>
      </c>
      <c r="AP2420">
        <v>7367.2960663023059</v>
      </c>
      <c r="AQ2420" s="6">
        <v>33907</v>
      </c>
    </row>
    <row r="2421" spans="41:43">
      <c r="AO2421" s="5">
        <v>24</v>
      </c>
      <c r="AP2421">
        <v>7396.6055836288806</v>
      </c>
      <c r="AQ2421" s="6">
        <v>24723</v>
      </c>
    </row>
    <row r="2422" spans="41:43">
      <c r="AO2422" s="5">
        <v>24</v>
      </c>
      <c r="AP2422">
        <v>7425.7209044538613</v>
      </c>
      <c r="AQ2422" s="6">
        <v>17845</v>
      </c>
    </row>
    <row r="2423" spans="41:43">
      <c r="AO2423" s="5">
        <v>24</v>
      </c>
      <c r="AP2423">
        <v>7454.6453317412097</v>
      </c>
      <c r="AQ2423" s="6">
        <v>12499</v>
      </c>
    </row>
    <row r="2424" spans="41:43">
      <c r="AO2424" s="5">
        <v>24</v>
      </c>
      <c r="AP2424">
        <v>7483.5394602804627</v>
      </c>
      <c r="AQ2424" s="6">
        <v>9869</v>
      </c>
    </row>
    <row r="2425" spans="41:43">
      <c r="AO2425" s="5">
        <v>24</v>
      </c>
      <c r="AP2425">
        <v>7512.0906481178663</v>
      </c>
      <c r="AQ2425" s="6">
        <v>7803</v>
      </c>
    </row>
    <row r="2426" spans="41:43">
      <c r="AO2426" s="5">
        <v>24</v>
      </c>
      <c r="AP2426">
        <v>7540.460342408157</v>
      </c>
      <c r="AQ2426" s="6">
        <v>7032</v>
      </c>
    </row>
    <row r="2427" spans="41:43">
      <c r="AO2427" s="5">
        <v>24</v>
      </c>
      <c r="AP2427">
        <v>7568.6515060155325</v>
      </c>
      <c r="AQ2427" s="6">
        <v>7531</v>
      </c>
    </row>
    <row r="2428" spans="41:43">
      <c r="AO2428" s="5">
        <v>24</v>
      </c>
      <c r="AP2428">
        <v>7596.8204759391601</v>
      </c>
      <c r="AQ2428" s="6">
        <v>8036</v>
      </c>
    </row>
    <row r="2429" spans="41:43">
      <c r="AO2429" s="5">
        <v>24</v>
      </c>
      <c r="AP2429">
        <v>7624.6622182576884</v>
      </c>
      <c r="AQ2429" s="6">
        <v>8148</v>
      </c>
    </row>
    <row r="2430" spans="41:43">
      <c r="AO2430" s="5">
        <v>24</v>
      </c>
      <c r="AP2430">
        <v>7652.3338803502456</v>
      </c>
      <c r="AQ2430" s="6">
        <v>8507</v>
      </c>
    </row>
    <row r="2431" spans="41:43">
      <c r="AO2431" s="5">
        <v>24</v>
      </c>
      <c r="AP2431">
        <v>7679.8381314983826</v>
      </c>
      <c r="AQ2431" s="6">
        <v>9198</v>
      </c>
    </row>
    <row r="2432" spans="41:43">
      <c r="AO2432" s="5">
        <v>24</v>
      </c>
      <c r="AP2432">
        <v>7707.3273401666611</v>
      </c>
      <c r="AQ2432" s="6">
        <v>9948</v>
      </c>
    </row>
    <row r="2433" spans="41:43">
      <c r="AO2433" s="5">
        <v>24</v>
      </c>
      <c r="AP2433">
        <v>7734.5036269027842</v>
      </c>
      <c r="AQ2433" s="6">
        <v>9941</v>
      </c>
    </row>
    <row r="2434" spans="41:43">
      <c r="AO2434" s="5">
        <v>24</v>
      </c>
      <c r="AP2434">
        <v>7761.5201311252576</v>
      </c>
      <c r="AQ2434" s="6">
        <v>10001</v>
      </c>
    </row>
    <row r="2435" spans="41:43">
      <c r="AO2435" s="5">
        <v>24</v>
      </c>
      <c r="AP2435">
        <v>7788.3792672298487</v>
      </c>
      <c r="AQ2435" s="6">
        <v>10167</v>
      </c>
    </row>
    <row r="2436" spans="41:43">
      <c r="AO2436" s="5">
        <v>24</v>
      </c>
      <c r="AP2436">
        <v>7815.229693282693</v>
      </c>
      <c r="AQ2436" s="6">
        <v>10084</v>
      </c>
    </row>
    <row r="2437" spans="41:43">
      <c r="AO2437" s="5">
        <v>24</v>
      </c>
      <c r="AP2437">
        <v>7841.7802719980355</v>
      </c>
      <c r="AQ2437" s="6">
        <v>9735</v>
      </c>
    </row>
    <row r="2438" spans="41:43">
      <c r="AO2438" s="5">
        <v>24</v>
      </c>
      <c r="AP2438">
        <v>7868.180395446735</v>
      </c>
      <c r="AQ2438" s="6">
        <v>8318</v>
      </c>
    </row>
    <row r="2439" spans="41:43">
      <c r="AO2439" s="5">
        <v>24</v>
      </c>
      <c r="AP2439">
        <v>7894.4322555579638</v>
      </c>
      <c r="AQ2439" s="6">
        <v>6999</v>
      </c>
    </row>
    <row r="2440" spans="41:43">
      <c r="AO2440" s="5">
        <v>24</v>
      </c>
      <c r="AP2440">
        <v>7920.6810315228076</v>
      </c>
      <c r="AQ2440" s="6">
        <v>5208</v>
      </c>
    </row>
    <row r="2441" spans="41:43">
      <c r="AO2441" s="5">
        <v>24</v>
      </c>
      <c r="AP2441">
        <v>7946.6419522853903</v>
      </c>
      <c r="AQ2441" s="6">
        <v>4037</v>
      </c>
    </row>
    <row r="2442" spans="41:43">
      <c r="AO2442" s="5">
        <v>24</v>
      </c>
      <c r="AP2442">
        <v>7972.4608964523522</v>
      </c>
      <c r="AQ2442" s="6">
        <v>2958</v>
      </c>
    </row>
    <row r="2443" spans="41:43">
      <c r="AO2443" s="5">
        <v>24</v>
      </c>
      <c r="AP2443">
        <v>7998.1398608241325</v>
      </c>
      <c r="AQ2443" s="6">
        <v>2186</v>
      </c>
    </row>
    <row r="2444" spans="41:43">
      <c r="AO2444" s="5">
        <v>24</v>
      </c>
      <c r="AP2444">
        <v>8023.8207543259205</v>
      </c>
      <c r="AQ2444" s="6">
        <v>1849</v>
      </c>
    </row>
    <row r="2445" spans="41:43">
      <c r="AO2445" s="5">
        <v>24</v>
      </c>
      <c r="AP2445">
        <v>8049.224828364032</v>
      </c>
      <c r="AQ2445" s="6">
        <v>1281</v>
      </c>
    </row>
    <row r="2446" spans="41:43">
      <c r="AO2446" s="5">
        <v>24</v>
      </c>
      <c r="AP2446">
        <v>8074.4946589156752</v>
      </c>
      <c r="AQ2446" s="6">
        <v>970</v>
      </c>
    </row>
    <row r="2447" spans="41:43">
      <c r="AO2447" s="5">
        <v>24</v>
      </c>
      <c r="AP2447">
        <v>8099.6320708458315</v>
      </c>
      <c r="AQ2447" s="6">
        <v>657</v>
      </c>
    </row>
    <row r="2448" spans="41:43">
      <c r="AO2448" s="5">
        <v>24</v>
      </c>
      <c r="AP2448">
        <v>8124.7758915696095</v>
      </c>
      <c r="AQ2448" s="6">
        <v>574</v>
      </c>
    </row>
    <row r="2449" spans="41:43">
      <c r="AO2449" s="5">
        <v>24</v>
      </c>
      <c r="AP2449">
        <v>8149.6530797445466</v>
      </c>
      <c r="AQ2449" s="6">
        <v>474</v>
      </c>
    </row>
    <row r="2450" spans="41:43">
      <c r="AO2450" s="5">
        <v>24</v>
      </c>
      <c r="AP2450">
        <v>8174.4030995585654</v>
      </c>
      <c r="AQ2450" s="6">
        <v>434</v>
      </c>
    </row>
    <row r="2451" spans="41:43">
      <c r="AO2451" s="5">
        <v>24</v>
      </c>
      <c r="AP2451">
        <v>8199.027623729653</v>
      </c>
      <c r="AQ2451" s="6">
        <v>257</v>
      </c>
    </row>
    <row r="2452" spans="41:43">
      <c r="AO2452" s="5">
        <v>24</v>
      </c>
      <c r="AP2452">
        <v>8223.5282897375528</v>
      </c>
      <c r="AQ2452" s="6">
        <v>291</v>
      </c>
    </row>
    <row r="2453" spans="41:43">
      <c r="AO2453" s="5">
        <v>24</v>
      </c>
      <c r="AP2453">
        <v>8248.0403133579784</v>
      </c>
      <c r="AQ2453" s="6">
        <v>235</v>
      </c>
    </row>
    <row r="2454" spans="41:43">
      <c r="AO2454" s="5">
        <v>24</v>
      </c>
      <c r="AP2454">
        <v>8272.2973807455201</v>
      </c>
      <c r="AQ2454" s="6">
        <v>288</v>
      </c>
    </row>
    <row r="2455" spans="41:43">
      <c r="AO2455" s="5">
        <v>24</v>
      </c>
      <c r="AP2455">
        <v>8296.43530932469</v>
      </c>
      <c r="AQ2455" s="6">
        <v>224</v>
      </c>
    </row>
    <row r="2456" spans="41:43">
      <c r="AO2456" s="5">
        <v>24</v>
      </c>
      <c r="AP2456">
        <v>8320.4556052565822</v>
      </c>
      <c r="AQ2456" s="6">
        <v>170</v>
      </c>
    </row>
    <row r="2457" spans="41:43">
      <c r="AO2457" s="5">
        <v>24</v>
      </c>
      <c r="AP2457">
        <v>8344.49076743757</v>
      </c>
      <c r="AQ2457" s="6">
        <v>151</v>
      </c>
    </row>
    <row r="2458" spans="41:43">
      <c r="AO2458" s="5">
        <v>24</v>
      </c>
      <c r="AP2458">
        <v>8368.2795690448056</v>
      </c>
      <c r="AQ2458" s="6">
        <v>180</v>
      </c>
    </row>
    <row r="2459" spans="41:43">
      <c r="AO2459" s="5">
        <v>24</v>
      </c>
      <c r="AP2459">
        <v>8391.9550845219692</v>
      </c>
      <c r="AQ2459" s="6">
        <v>202</v>
      </c>
    </row>
    <row r="2460" spans="41:43">
      <c r="AO2460" s="5">
        <v>24</v>
      </c>
      <c r="AP2460">
        <v>8415.518702818903</v>
      </c>
      <c r="AQ2460" s="6">
        <v>188</v>
      </c>
    </row>
    <row r="2461" spans="41:43">
      <c r="AO2461" s="5">
        <v>24</v>
      </c>
      <c r="AP2461">
        <v>8439.1003458290106</v>
      </c>
      <c r="AQ2461" s="6">
        <v>141</v>
      </c>
    </row>
    <row r="2462" spans="41:43">
      <c r="AO2462" s="5">
        <v>24</v>
      </c>
      <c r="AP2462">
        <v>8462.4436318332919</v>
      </c>
      <c r="AQ2462" s="6">
        <v>169</v>
      </c>
    </row>
    <row r="2463" spans="41:43">
      <c r="AO2463" s="5">
        <v>24</v>
      </c>
      <c r="AP2463">
        <v>8485.6790338130777</v>
      </c>
      <c r="AQ2463" s="6">
        <v>202</v>
      </c>
    </row>
    <row r="2464" spans="41:43">
      <c r="AO2464" s="5">
        <v>24</v>
      </c>
      <c r="AP2464">
        <v>8508.8078357367704</v>
      </c>
      <c r="AQ2464" s="6">
        <v>243</v>
      </c>
    </row>
    <row r="2465" spans="41:43">
      <c r="AO2465" s="5">
        <v>24</v>
      </c>
      <c r="AP2465">
        <v>8531.9575109205089</v>
      </c>
      <c r="AQ2465" s="6">
        <v>280</v>
      </c>
    </row>
    <row r="2466" spans="41:43">
      <c r="AO2466" s="5">
        <v>24</v>
      </c>
      <c r="AP2466">
        <v>8554.8762986730362</v>
      </c>
      <c r="AQ2466" s="6">
        <v>219</v>
      </c>
    </row>
    <row r="2467" spans="41:43">
      <c r="AO2467" s="5">
        <v>24</v>
      </c>
      <c r="AP2467">
        <v>8577.6922004593853</v>
      </c>
      <c r="AQ2467" s="6">
        <v>148</v>
      </c>
    </row>
    <row r="2468" spans="41:43">
      <c r="AO2468" s="5">
        <v>24</v>
      </c>
      <c r="AP2468">
        <v>8600.4064059141729</v>
      </c>
      <c r="AQ2468" s="6">
        <v>47</v>
      </c>
    </row>
    <row r="2469" spans="41:43">
      <c r="AO2469" s="5">
        <v>24</v>
      </c>
      <c r="AP2469">
        <v>8623.1440580221315</v>
      </c>
      <c r="AQ2469" s="6">
        <v>61</v>
      </c>
    </row>
    <row r="2470" spans="41:43">
      <c r="AO2470" s="5">
        <v>24</v>
      </c>
      <c r="AP2470">
        <v>8645.6578091401771</v>
      </c>
      <c r="AQ2470" s="6">
        <v>61</v>
      </c>
    </row>
    <row r="2471" spans="41:43">
      <c r="AO2471" s="5">
        <v>24</v>
      </c>
      <c r="AP2471">
        <v>8668.0733088698198</v>
      </c>
      <c r="AQ2471" s="6">
        <v>72</v>
      </c>
    </row>
    <row r="2472" spans="41:43">
      <c r="AO2472" s="5">
        <v>24</v>
      </c>
      <c r="AP2472">
        <v>8690.3916618194726</v>
      </c>
      <c r="AQ2472" s="6">
        <v>122</v>
      </c>
    </row>
    <row r="2473" spans="41:43">
      <c r="AO2473" s="5">
        <v>24</v>
      </c>
      <c r="AP2473">
        <v>8712.735789803146</v>
      </c>
      <c r="AQ2473" s="6">
        <v>171</v>
      </c>
    </row>
    <row r="2474" spans="41:43">
      <c r="AO2474" s="5">
        <v>24</v>
      </c>
      <c r="AP2474">
        <v>8734.8625648062662</v>
      </c>
      <c r="AQ2474" s="6">
        <v>150</v>
      </c>
    </row>
    <row r="2475" spans="41:43">
      <c r="AO2475" s="5">
        <v>24</v>
      </c>
      <c r="AP2475">
        <v>8756.8953950292453</v>
      </c>
      <c r="AQ2475" s="6">
        <v>93</v>
      </c>
    </row>
    <row r="2476" spans="41:43">
      <c r="AO2476" s="5">
        <v>24</v>
      </c>
      <c r="AP2476">
        <v>8778.8353082214617</v>
      </c>
      <c r="AQ2476" s="6">
        <v>113</v>
      </c>
    </row>
    <row r="2477" spans="41:43">
      <c r="AO2477" s="5">
        <v>24</v>
      </c>
      <c r="AP2477">
        <v>8800.8031060491121</v>
      </c>
      <c r="AQ2477" s="6">
        <v>157</v>
      </c>
    </row>
    <row r="2478" spans="41:43">
      <c r="AO2478" s="5">
        <v>24</v>
      </c>
      <c r="AP2478">
        <v>8822.5596999099598</v>
      </c>
      <c r="AQ2478" s="6">
        <v>122</v>
      </c>
    </row>
    <row r="2479" spans="41:43">
      <c r="AO2479" s="5">
        <v>24</v>
      </c>
      <c r="AP2479">
        <v>8844.2263588308433</v>
      </c>
      <c r="AQ2479" s="6">
        <v>136</v>
      </c>
    </row>
    <row r="2480" spans="41:43">
      <c r="AO2480" s="5">
        <v>24</v>
      </c>
      <c r="AP2480">
        <v>8865.8040408944235</v>
      </c>
      <c r="AQ2480" s="6">
        <v>150</v>
      </c>
    </row>
    <row r="2481" spans="41:43">
      <c r="AO2481" s="5">
        <v>24</v>
      </c>
      <c r="AP2481">
        <v>8887.4115213280311</v>
      </c>
      <c r="AQ2481" s="6">
        <v>150</v>
      </c>
    </row>
    <row r="2482" spans="41:43">
      <c r="AO2482" s="5">
        <v>24</v>
      </c>
      <c r="AP2482">
        <v>8908.8135827279821</v>
      </c>
      <c r="AQ2482" s="6">
        <v>69</v>
      </c>
    </row>
    <row r="2483" spans="41:43">
      <c r="AO2483" s="5">
        <v>24</v>
      </c>
      <c r="AP2483">
        <v>8930.1294497717063</v>
      </c>
      <c r="AQ2483" s="6">
        <v>28</v>
      </c>
    </row>
    <row r="2484" spans="41:43">
      <c r="AO2484" s="5">
        <v>24</v>
      </c>
      <c r="AP2484">
        <v>8951.3600172305232</v>
      </c>
      <c r="AQ2484" s="6">
        <v>113</v>
      </c>
    </row>
    <row r="2485" spans="41:43">
      <c r="AO2485" s="5">
        <v>24</v>
      </c>
      <c r="AP2485">
        <v>8972.6221210072345</v>
      </c>
      <c r="AQ2485" s="6">
        <v>152</v>
      </c>
    </row>
    <row r="2486" spans="41:43">
      <c r="AO2486" s="5">
        <v>24</v>
      </c>
      <c r="AP2486">
        <v>8993.6842576188465</v>
      </c>
      <c r="AQ2486" s="6">
        <v>208</v>
      </c>
    </row>
    <row r="2487" spans="41:43">
      <c r="AO2487" s="5">
        <v>24</v>
      </c>
      <c r="AP2487">
        <v>9014.6636955407648</v>
      </c>
      <c r="AQ2487" s="6">
        <v>123</v>
      </c>
    </row>
    <row r="2488" spans="41:43">
      <c r="AO2488" s="5">
        <v>24</v>
      </c>
      <c r="AP2488">
        <v>9035.5612718669236</v>
      </c>
      <c r="AQ2488" s="6">
        <v>89</v>
      </c>
    </row>
    <row r="2489" spans="41:43">
      <c r="AO2489" s="5">
        <v>24</v>
      </c>
      <c r="AP2489">
        <v>9056.4919643260728</v>
      </c>
      <c r="AQ2489" s="6">
        <v>43</v>
      </c>
    </row>
    <row r="2490" spans="41:43">
      <c r="AO2490" s="5">
        <v>24</v>
      </c>
      <c r="AP2490">
        <v>9077.2278360642977</v>
      </c>
      <c r="AQ2490" s="6">
        <v>43</v>
      </c>
    </row>
    <row r="2491" spans="41:43">
      <c r="AO2491" s="5">
        <v>24</v>
      </c>
      <c r="AP2491">
        <v>9097.8842814630334</v>
      </c>
      <c r="AQ2491" s="6">
        <v>38</v>
      </c>
    </row>
    <row r="2492" spans="41:43">
      <c r="AO2492" s="5">
        <v>24</v>
      </c>
      <c r="AP2492">
        <v>9118.4620849485655</v>
      </c>
      <c r="AQ2492" s="6">
        <v>27</v>
      </c>
    </row>
    <row r="2493" spans="41:43">
      <c r="AO2493" s="5">
        <v>24</v>
      </c>
      <c r="AP2493">
        <v>9139.0744418172744</v>
      </c>
      <c r="AQ2493" s="6">
        <v>27</v>
      </c>
    </row>
    <row r="2494" spans="41:43">
      <c r="AO2494" s="5">
        <v>24</v>
      </c>
      <c r="AP2494">
        <v>9159.496843691164</v>
      </c>
      <c r="AQ2494" s="6">
        <v>73</v>
      </c>
    </row>
    <row r="2495" spans="41:43">
      <c r="AO2495" s="5">
        <v>24</v>
      </c>
      <c r="AP2495">
        <v>9179.8428874876972</v>
      </c>
      <c r="AQ2495" s="6">
        <v>45</v>
      </c>
    </row>
    <row r="2496" spans="41:43">
      <c r="AO2496" s="5">
        <v>24</v>
      </c>
      <c r="AP2496">
        <v>9200.2244778277836</v>
      </c>
      <c r="AQ2496" s="6">
        <v>45</v>
      </c>
    </row>
    <row r="2497" spans="41:43">
      <c r="AO2497" s="5">
        <v>24</v>
      </c>
      <c r="AP2497">
        <v>9220.419593214865</v>
      </c>
      <c r="AQ2497" s="6">
        <v>25</v>
      </c>
    </row>
    <row r="2498" spans="41:43">
      <c r="AO2498" s="5">
        <v>24</v>
      </c>
      <c r="AP2498">
        <v>9240.5405291569932</v>
      </c>
      <c r="AQ2498" s="6">
        <v>83</v>
      </c>
    </row>
    <row r="2499" spans="41:43">
      <c r="AO2499" s="5">
        <v>24</v>
      </c>
      <c r="AP2499">
        <v>9260.5879883610996</v>
      </c>
      <c r="AQ2499" s="6">
        <v>83</v>
      </c>
    </row>
    <row r="2500" spans="41:43">
      <c r="AO2500" s="5">
        <v>24</v>
      </c>
      <c r="AP2500">
        <v>9280.6722140141756</v>
      </c>
      <c r="AQ2500" s="6">
        <v>91</v>
      </c>
    </row>
    <row r="2501" spans="41:43">
      <c r="AO2501" s="5">
        <v>24</v>
      </c>
      <c r="AP2501">
        <v>9300.5743910373476</v>
      </c>
      <c r="AQ2501" s="6">
        <v>33</v>
      </c>
    </row>
    <row r="2502" spans="41:43">
      <c r="AO2502" s="5">
        <v>24</v>
      </c>
      <c r="AP2502">
        <v>9320.4051398783486</v>
      </c>
      <c r="AQ2502" s="6">
        <v>61</v>
      </c>
    </row>
    <row r="2503" spans="41:43">
      <c r="AO2503" s="5">
        <v>24</v>
      </c>
      <c r="AP2503">
        <v>9340.1651217631334</v>
      </c>
      <c r="AQ2503" s="6">
        <v>28</v>
      </c>
    </row>
    <row r="2504" spans="41:43">
      <c r="AO2504" s="5">
        <v>24</v>
      </c>
      <c r="AP2504">
        <v>9359.8549880909122</v>
      </c>
      <c r="AQ2504" s="6">
        <v>90</v>
      </c>
    </row>
    <row r="2505" spans="41:43">
      <c r="AO2505" s="5">
        <v>24</v>
      </c>
      <c r="AP2505">
        <v>9379.5829942505407</v>
      </c>
      <c r="AQ2505" s="6">
        <v>106</v>
      </c>
    </row>
    <row r="2506" spans="41:43">
      <c r="AO2506" s="5">
        <v>24</v>
      </c>
      <c r="AP2506">
        <v>9399.1341688322282</v>
      </c>
      <c r="AQ2506" s="6">
        <v>115</v>
      </c>
    </row>
    <row r="2507" spans="41:43">
      <c r="AO2507" s="5">
        <v>24</v>
      </c>
      <c r="AP2507">
        <v>9418.6171284717566</v>
      </c>
      <c r="AQ2507" s="6">
        <v>53</v>
      </c>
    </row>
    <row r="2508" spans="41:43">
      <c r="AO2508" s="5">
        <v>24</v>
      </c>
      <c r="AP2508">
        <v>9438.0324871659905</v>
      </c>
      <c r="AQ2508" s="6">
        <v>71</v>
      </c>
    </row>
    <row r="2509" spans="41:43">
      <c r="AO2509" s="5">
        <v>24</v>
      </c>
      <c r="AP2509">
        <v>9457.4869757638808</v>
      </c>
      <c r="AQ2509" s="6">
        <v>78</v>
      </c>
    </row>
    <row r="2510" spans="41:43">
      <c r="AO2510" s="5">
        <v>24</v>
      </c>
      <c r="AP2510">
        <v>9476.7685760396835</v>
      </c>
      <c r="AQ2510" s="6">
        <v>78</v>
      </c>
    </row>
    <row r="2511" spans="41:43">
      <c r="AO2511" s="5">
        <v>24</v>
      </c>
      <c r="AP2511">
        <v>9495.9843680261056</v>
      </c>
      <c r="AQ2511" s="6">
        <v>71</v>
      </c>
    </row>
    <row r="2512" spans="41:43">
      <c r="AO2512" s="5">
        <v>24</v>
      </c>
      <c r="AP2512">
        <v>9515.1349312190723</v>
      </c>
      <c r="AQ2512" s="6">
        <v>71</v>
      </c>
    </row>
    <row r="2513" spans="41:43">
      <c r="AO2513" s="5">
        <v>24</v>
      </c>
      <c r="AP2513">
        <v>9534.3255269711553</v>
      </c>
      <c r="AQ2513" s="6">
        <v>71</v>
      </c>
    </row>
    <row r="2514" spans="41:43">
      <c r="AO2514" s="5">
        <v>24</v>
      </c>
      <c r="AP2514">
        <v>9553.346987821662</v>
      </c>
      <c r="AQ2514" s="6">
        <v>15</v>
      </c>
    </row>
    <row r="2515" spans="41:43">
      <c r="AO2515" s="5">
        <v>24</v>
      </c>
      <c r="AP2515">
        <v>9572.3049128625953</v>
      </c>
      <c r="AQ2515" s="6">
        <v>0</v>
      </c>
    </row>
    <row r="2516" spans="41:43">
      <c r="AO2516" s="5">
        <v>24</v>
      </c>
      <c r="AP2516">
        <v>9591.1998497092791</v>
      </c>
      <c r="AQ2516" s="6">
        <v>29</v>
      </c>
    </row>
    <row r="2517" spans="41:43">
      <c r="AO2517" s="5">
        <v>24</v>
      </c>
      <c r="AP2517">
        <v>9610.1356420927768</v>
      </c>
      <c r="AQ2517" s="6">
        <v>29</v>
      </c>
    </row>
    <row r="2518" spans="41:43">
      <c r="AO2518" s="5">
        <v>24</v>
      </c>
      <c r="AP2518">
        <v>9628.9058764825531</v>
      </c>
      <c r="AQ2518" s="6">
        <v>29</v>
      </c>
    </row>
    <row r="2519" spans="41:43">
      <c r="AO2519" s="5">
        <v>24</v>
      </c>
      <c r="AP2519">
        <v>9647.6147234821983</v>
      </c>
      <c r="AQ2519" s="6">
        <v>0</v>
      </c>
    </row>
    <row r="2520" spans="41:43">
      <c r="AO2520" s="5">
        <v>24</v>
      </c>
      <c r="AP2520">
        <v>9666.2627011980967</v>
      </c>
      <c r="AQ2520" s="6">
        <v>28</v>
      </c>
    </row>
    <row r="2521" spans="41:43">
      <c r="AO2521" s="5">
        <v>24</v>
      </c>
      <c r="AP2521">
        <v>9684.9522846945438</v>
      </c>
      <c r="AQ2521" s="6">
        <v>28</v>
      </c>
    </row>
    <row r="2522" spans="41:43">
      <c r="AO2522" s="5">
        <v>24</v>
      </c>
      <c r="AP2522">
        <v>9703.479722710872</v>
      </c>
      <c r="AQ2522" s="6">
        <v>79</v>
      </c>
    </row>
    <row r="2523" spans="41:43">
      <c r="AO2523" s="5">
        <v>24</v>
      </c>
      <c r="AP2523">
        <v>9721.9478068562403</v>
      </c>
      <c r="AQ2523" s="6">
        <v>51</v>
      </c>
    </row>
    <row r="2524" spans="41:43">
      <c r="AO2524" s="5">
        <v>24</v>
      </c>
      <c r="AP2524">
        <v>9740.3570278792267</v>
      </c>
      <c r="AQ2524" s="6">
        <v>94</v>
      </c>
    </row>
    <row r="2525" spans="41:43">
      <c r="AO2525" s="5">
        <v>24</v>
      </c>
      <c r="AP2525">
        <v>9758.8085384358965</v>
      </c>
      <c r="AQ2525" s="6">
        <v>65</v>
      </c>
    </row>
    <row r="2526" spans="41:43">
      <c r="AO2526" s="5">
        <v>24.5</v>
      </c>
      <c r="AP2526">
        <v>0</v>
      </c>
      <c r="AQ2526" s="6">
        <v>10</v>
      </c>
    </row>
    <row r="2527" spans="41:43">
      <c r="AO2527" s="5">
        <v>24.5</v>
      </c>
      <c r="AP2527">
        <v>0</v>
      </c>
      <c r="AQ2527" s="6">
        <v>44</v>
      </c>
    </row>
    <row r="2528" spans="41:43">
      <c r="AO2528" s="5">
        <v>24.5</v>
      </c>
      <c r="AP2528">
        <v>0</v>
      </c>
      <c r="AQ2528" s="6">
        <v>34</v>
      </c>
    </row>
    <row r="2529" spans="41:43">
      <c r="AO2529" s="5">
        <v>24.5</v>
      </c>
      <c r="AP2529">
        <v>0</v>
      </c>
      <c r="AQ2529" s="6">
        <v>34</v>
      </c>
    </row>
    <row r="2530" spans="41:43">
      <c r="AO2530" s="5">
        <v>24.5</v>
      </c>
      <c r="AP2530">
        <v>0</v>
      </c>
      <c r="AQ2530" s="6">
        <v>0</v>
      </c>
    </row>
    <row r="2531" spans="41:43">
      <c r="AO2531" s="5">
        <v>24.5</v>
      </c>
      <c r="AP2531">
        <v>0</v>
      </c>
      <c r="AQ2531" s="6">
        <v>0</v>
      </c>
    </row>
    <row r="2532" spans="41:43">
      <c r="AO2532" s="5">
        <v>24.5</v>
      </c>
      <c r="AP2532">
        <v>0</v>
      </c>
      <c r="AQ2532" s="6">
        <v>30</v>
      </c>
    </row>
    <row r="2533" spans="41:43">
      <c r="AO2533" s="5">
        <v>24.5</v>
      </c>
      <c r="AP2533">
        <v>0</v>
      </c>
      <c r="AQ2533" s="6">
        <v>30</v>
      </c>
    </row>
    <row r="2534" spans="41:43">
      <c r="AO2534" s="5">
        <v>24.5</v>
      </c>
      <c r="AP2534">
        <v>0</v>
      </c>
      <c r="AQ2534" s="6">
        <v>30</v>
      </c>
    </row>
    <row r="2535" spans="41:43">
      <c r="AO2535" s="5">
        <v>24.5</v>
      </c>
      <c r="AP2535">
        <v>0</v>
      </c>
      <c r="AQ2535" s="6">
        <v>7</v>
      </c>
    </row>
    <row r="2536" spans="41:43">
      <c r="AO2536" s="5">
        <v>24.5</v>
      </c>
      <c r="AP2536">
        <v>0</v>
      </c>
      <c r="AQ2536" s="6">
        <v>28</v>
      </c>
    </row>
    <row r="2537" spans="41:43">
      <c r="AO2537" s="5">
        <v>24.5</v>
      </c>
      <c r="AP2537">
        <v>0</v>
      </c>
      <c r="AQ2537" s="6">
        <v>64</v>
      </c>
    </row>
    <row r="2538" spans="41:43">
      <c r="AO2538" s="5">
        <v>24.5</v>
      </c>
      <c r="AP2538">
        <v>0</v>
      </c>
      <c r="AQ2538" s="6">
        <v>57</v>
      </c>
    </row>
    <row r="2539" spans="41:43">
      <c r="AO2539" s="5">
        <v>24.5</v>
      </c>
      <c r="AP2539">
        <v>0</v>
      </c>
      <c r="AQ2539" s="6">
        <v>36</v>
      </c>
    </row>
    <row r="2540" spans="41:43">
      <c r="AO2540" s="5">
        <v>24.5</v>
      </c>
      <c r="AP2540">
        <v>0</v>
      </c>
      <c r="AQ2540" s="6">
        <v>0</v>
      </c>
    </row>
    <row r="2541" spans="41:43">
      <c r="AO2541" s="5">
        <v>24.5</v>
      </c>
      <c r="AP2541">
        <v>0</v>
      </c>
      <c r="AQ2541" s="6">
        <v>0</v>
      </c>
    </row>
    <row r="2542" spans="41:43">
      <c r="AO2542" s="5">
        <v>24.5</v>
      </c>
      <c r="AP2542">
        <v>0</v>
      </c>
      <c r="AQ2542" s="6">
        <v>28</v>
      </c>
    </row>
    <row r="2543" spans="41:43">
      <c r="AO2543" s="5">
        <v>24.5</v>
      </c>
      <c r="AP2543">
        <v>0</v>
      </c>
      <c r="AQ2543" s="6">
        <v>28</v>
      </c>
    </row>
    <row r="2544" spans="41:43">
      <c r="AO2544" s="5">
        <v>24.5</v>
      </c>
      <c r="AP2544">
        <v>0</v>
      </c>
      <c r="AQ2544" s="6">
        <v>28</v>
      </c>
    </row>
    <row r="2545" spans="41:43">
      <c r="AO2545" s="5">
        <v>24.5</v>
      </c>
      <c r="AP2545">
        <v>0</v>
      </c>
      <c r="AQ2545" s="6">
        <v>0</v>
      </c>
    </row>
    <row r="2546" spans="41:43">
      <c r="AO2546" s="5">
        <v>24.5</v>
      </c>
      <c r="AP2546">
        <v>0</v>
      </c>
      <c r="AQ2546" s="6">
        <v>0</v>
      </c>
    </row>
    <row r="2547" spans="41:43">
      <c r="AO2547" s="5">
        <v>24.5</v>
      </c>
      <c r="AP2547">
        <v>0</v>
      </c>
      <c r="AQ2547" s="6">
        <v>0</v>
      </c>
    </row>
    <row r="2548" spans="41:43">
      <c r="AO2548" s="5">
        <v>24.5</v>
      </c>
      <c r="AP2548">
        <v>0</v>
      </c>
      <c r="AQ2548" s="6">
        <v>0</v>
      </c>
    </row>
    <row r="2549" spans="41:43">
      <c r="AO2549" s="5">
        <v>24.5</v>
      </c>
      <c r="AP2549">
        <v>0</v>
      </c>
      <c r="AQ2549" s="6">
        <v>23</v>
      </c>
    </row>
    <row r="2550" spans="41:43">
      <c r="AO2550" s="5">
        <v>24.5</v>
      </c>
      <c r="AP2550">
        <v>0</v>
      </c>
      <c r="AQ2550" s="6">
        <v>52</v>
      </c>
    </row>
    <row r="2551" spans="41:43">
      <c r="AO2551" s="5">
        <v>24.5</v>
      </c>
      <c r="AP2551">
        <v>0</v>
      </c>
      <c r="AQ2551" s="6">
        <v>52</v>
      </c>
    </row>
    <row r="2552" spans="41:43">
      <c r="AO2552" s="5">
        <v>24.5</v>
      </c>
      <c r="AP2552">
        <v>0</v>
      </c>
      <c r="AQ2552" s="6">
        <v>30</v>
      </c>
    </row>
    <row r="2553" spans="41:43">
      <c r="AO2553" s="5">
        <v>24.5</v>
      </c>
      <c r="AP2553">
        <v>0</v>
      </c>
      <c r="AQ2553" s="6">
        <v>0</v>
      </c>
    </row>
    <row r="2554" spans="41:43">
      <c r="AO2554" s="5">
        <v>24.5</v>
      </c>
      <c r="AP2554">
        <v>0</v>
      </c>
      <c r="AQ2554" s="6">
        <v>16</v>
      </c>
    </row>
    <row r="2555" spans="41:43">
      <c r="AO2555" s="5">
        <v>24.5</v>
      </c>
      <c r="AP2555">
        <v>0</v>
      </c>
      <c r="AQ2555" s="6">
        <v>16</v>
      </c>
    </row>
    <row r="2556" spans="41:43">
      <c r="AO2556" s="5">
        <v>24.5</v>
      </c>
      <c r="AP2556">
        <v>0</v>
      </c>
      <c r="AQ2556" s="6">
        <v>16</v>
      </c>
    </row>
    <row r="2557" spans="41:43">
      <c r="AO2557" s="5">
        <v>24.5</v>
      </c>
      <c r="AP2557">
        <v>0</v>
      </c>
      <c r="AQ2557" s="6">
        <v>0</v>
      </c>
    </row>
    <row r="2558" spans="41:43">
      <c r="AO2558" s="5">
        <v>24.5</v>
      </c>
      <c r="AP2558">
        <v>0</v>
      </c>
      <c r="AQ2558" s="6">
        <v>0</v>
      </c>
    </row>
    <row r="2559" spans="41:43">
      <c r="AO2559" s="5">
        <v>24.5</v>
      </c>
      <c r="AP2559">
        <v>0</v>
      </c>
      <c r="AQ2559" s="6">
        <v>0</v>
      </c>
    </row>
    <row r="2560" spans="41:43">
      <c r="AO2560" s="5">
        <v>24.5</v>
      </c>
      <c r="AP2560">
        <v>0</v>
      </c>
      <c r="AQ2560" s="6">
        <v>0</v>
      </c>
    </row>
    <row r="2561" spans="41:43">
      <c r="AO2561" s="5">
        <v>24.5</v>
      </c>
      <c r="AP2561">
        <v>0</v>
      </c>
      <c r="AQ2561" s="6">
        <v>0</v>
      </c>
    </row>
    <row r="2562" spans="41:43">
      <c r="AO2562" s="5">
        <v>24.5</v>
      </c>
      <c r="AP2562">
        <v>0</v>
      </c>
      <c r="AQ2562" s="6">
        <v>0</v>
      </c>
    </row>
    <row r="2563" spans="41:43">
      <c r="AO2563" s="5">
        <v>24.5</v>
      </c>
      <c r="AP2563">
        <v>0</v>
      </c>
      <c r="AQ2563" s="6">
        <v>24</v>
      </c>
    </row>
    <row r="2564" spans="41:43">
      <c r="AO2564" s="5">
        <v>24.5</v>
      </c>
      <c r="AP2564">
        <v>0</v>
      </c>
      <c r="AQ2564" s="6">
        <v>41</v>
      </c>
    </row>
    <row r="2565" spans="41:43">
      <c r="AO2565" s="5">
        <v>24.5</v>
      </c>
      <c r="AP2565">
        <v>0</v>
      </c>
      <c r="AQ2565" s="6">
        <v>41</v>
      </c>
    </row>
    <row r="2566" spans="41:43">
      <c r="AO2566" s="5">
        <v>24.5</v>
      </c>
      <c r="AP2566">
        <v>0</v>
      </c>
      <c r="AQ2566" s="6">
        <v>17</v>
      </c>
    </row>
    <row r="2567" spans="41:43">
      <c r="AO2567" s="5">
        <v>24.5</v>
      </c>
      <c r="AP2567">
        <v>0</v>
      </c>
      <c r="AQ2567" s="6">
        <v>18</v>
      </c>
    </row>
    <row r="2568" spans="41:43">
      <c r="AO2568" s="5">
        <v>24.5</v>
      </c>
      <c r="AP2568">
        <v>0</v>
      </c>
      <c r="AQ2568" s="6">
        <v>55</v>
      </c>
    </row>
    <row r="2569" spans="41:43">
      <c r="AO2569" s="5">
        <v>24.5</v>
      </c>
      <c r="AP2569">
        <v>0</v>
      </c>
      <c r="AQ2569" s="6">
        <v>55</v>
      </c>
    </row>
    <row r="2570" spans="41:43">
      <c r="AO2570" s="5">
        <v>24.5</v>
      </c>
      <c r="AP2570">
        <v>0</v>
      </c>
      <c r="AQ2570" s="6">
        <v>37</v>
      </c>
    </row>
    <row r="2571" spans="41:43">
      <c r="AO2571" s="5">
        <v>24.5</v>
      </c>
      <c r="AP2571">
        <v>0</v>
      </c>
      <c r="AQ2571" s="6">
        <v>0</v>
      </c>
    </row>
    <row r="2572" spans="41:43">
      <c r="AO2572" s="5">
        <v>24.5</v>
      </c>
      <c r="AP2572">
        <v>0</v>
      </c>
      <c r="AQ2572" s="6">
        <v>0</v>
      </c>
    </row>
    <row r="2573" spans="41:43">
      <c r="AO2573" s="5">
        <v>24.5</v>
      </c>
      <c r="AP2573">
        <v>0</v>
      </c>
      <c r="AQ2573" s="6">
        <v>0</v>
      </c>
    </row>
    <row r="2574" spans="41:43">
      <c r="AO2574" s="5">
        <v>24.5</v>
      </c>
      <c r="AP2574">
        <v>0</v>
      </c>
      <c r="AQ2574" s="6">
        <v>0</v>
      </c>
    </row>
    <row r="2575" spans="41:43">
      <c r="AO2575" s="5">
        <v>24.5</v>
      </c>
      <c r="AP2575">
        <v>0</v>
      </c>
      <c r="AQ2575" s="6">
        <v>0</v>
      </c>
    </row>
    <row r="2576" spans="41:43">
      <c r="AO2576" s="5">
        <v>24.5</v>
      </c>
      <c r="AP2576">
        <v>0</v>
      </c>
      <c r="AQ2576" s="6">
        <v>0</v>
      </c>
    </row>
    <row r="2577" spans="41:43">
      <c r="AO2577" s="5">
        <v>24.5</v>
      </c>
      <c r="AP2577">
        <v>0</v>
      </c>
      <c r="AQ2577" s="6">
        <v>8</v>
      </c>
    </row>
    <row r="2578" spans="41:43">
      <c r="AO2578" s="5">
        <v>24.5</v>
      </c>
      <c r="AP2578">
        <v>0</v>
      </c>
      <c r="AQ2578" s="6">
        <v>8</v>
      </c>
    </row>
    <row r="2579" spans="41:43">
      <c r="AO2579" s="5">
        <v>24.5</v>
      </c>
      <c r="AP2579">
        <v>0</v>
      </c>
      <c r="AQ2579" s="6">
        <v>8</v>
      </c>
    </row>
    <row r="2580" spans="41:43">
      <c r="AO2580" s="5">
        <v>24.5</v>
      </c>
      <c r="AP2580">
        <v>0</v>
      </c>
      <c r="AQ2580" s="6">
        <v>31</v>
      </c>
    </row>
    <row r="2581" spans="41:43">
      <c r="AO2581" s="5">
        <v>24.5</v>
      </c>
      <c r="AP2581">
        <v>0</v>
      </c>
      <c r="AQ2581" s="6">
        <v>31</v>
      </c>
    </row>
    <row r="2582" spans="41:43">
      <c r="AO2582" s="5">
        <v>24.5</v>
      </c>
      <c r="AP2582">
        <v>0</v>
      </c>
      <c r="AQ2582" s="6">
        <v>36</v>
      </c>
    </row>
    <row r="2583" spans="41:43">
      <c r="AO2583" s="5">
        <v>24.5</v>
      </c>
      <c r="AP2583">
        <v>0</v>
      </c>
      <c r="AQ2583" s="6">
        <v>5</v>
      </c>
    </row>
    <row r="2584" spans="41:43">
      <c r="AO2584" s="5">
        <v>24.5</v>
      </c>
      <c r="AP2584">
        <v>0</v>
      </c>
      <c r="AQ2584" s="6">
        <v>15</v>
      </c>
    </row>
    <row r="2585" spans="41:43">
      <c r="AO2585" s="5">
        <v>24.5</v>
      </c>
      <c r="AP2585">
        <v>0</v>
      </c>
      <c r="AQ2585" s="6">
        <v>28</v>
      </c>
    </row>
    <row r="2586" spans="41:43">
      <c r="AO2586" s="5">
        <v>24.5</v>
      </c>
      <c r="AP2586">
        <v>0</v>
      </c>
      <c r="AQ2586" s="6">
        <v>41</v>
      </c>
    </row>
    <row r="2587" spans="41:43">
      <c r="AO2587" s="5">
        <v>24.5</v>
      </c>
      <c r="AP2587">
        <v>0</v>
      </c>
      <c r="AQ2587" s="6">
        <v>72</v>
      </c>
    </row>
    <row r="2588" spans="41:43">
      <c r="AO2588" s="5">
        <v>24.5</v>
      </c>
      <c r="AP2588">
        <v>0</v>
      </c>
      <c r="AQ2588" s="6">
        <v>53</v>
      </c>
    </row>
    <row r="2589" spans="41:43">
      <c r="AO2589" s="5">
        <v>24.5</v>
      </c>
      <c r="AP2589">
        <v>0</v>
      </c>
      <c r="AQ2589" s="6">
        <v>49</v>
      </c>
    </row>
    <row r="2590" spans="41:43">
      <c r="AO2590" s="5">
        <v>24.5</v>
      </c>
      <c r="AP2590">
        <v>0</v>
      </c>
      <c r="AQ2590" s="6">
        <v>14</v>
      </c>
    </row>
    <row r="2591" spans="41:43">
      <c r="AO2591" s="5">
        <v>24.5</v>
      </c>
      <c r="AP2591">
        <v>0</v>
      </c>
      <c r="AQ2591" s="6">
        <v>78</v>
      </c>
    </row>
    <row r="2592" spans="41:43">
      <c r="AO2592" s="5">
        <v>24.5</v>
      </c>
      <c r="AP2592">
        <v>0</v>
      </c>
      <c r="AQ2592" s="6">
        <v>77</v>
      </c>
    </row>
    <row r="2593" spans="41:43">
      <c r="AO2593" s="5">
        <v>24.5</v>
      </c>
      <c r="AP2593">
        <v>0</v>
      </c>
      <c r="AQ2593" s="6">
        <v>88</v>
      </c>
    </row>
    <row r="2594" spans="41:43">
      <c r="AO2594" s="5">
        <v>24.5</v>
      </c>
      <c r="AP2594">
        <v>0</v>
      </c>
      <c r="AQ2594" s="6">
        <v>68</v>
      </c>
    </row>
    <row r="2595" spans="41:43">
      <c r="AO2595" s="5">
        <v>24.5</v>
      </c>
      <c r="AP2595">
        <v>0</v>
      </c>
      <c r="AQ2595" s="6">
        <v>64</v>
      </c>
    </row>
    <row r="2596" spans="41:43">
      <c r="AO2596" s="5">
        <v>24.5</v>
      </c>
      <c r="AP2596">
        <v>0</v>
      </c>
      <c r="AQ2596" s="6">
        <v>119</v>
      </c>
    </row>
    <row r="2597" spans="41:43">
      <c r="AO2597" s="5">
        <v>24.5</v>
      </c>
      <c r="AP2597">
        <v>0</v>
      </c>
      <c r="AQ2597" s="6">
        <v>106</v>
      </c>
    </row>
    <row r="2598" spans="41:43">
      <c r="AO2598" s="5">
        <v>24.5</v>
      </c>
      <c r="AP2598">
        <v>0</v>
      </c>
      <c r="AQ2598" s="6">
        <v>160</v>
      </c>
    </row>
    <row r="2599" spans="41:43">
      <c r="AO2599" s="5">
        <v>24.5</v>
      </c>
      <c r="AP2599">
        <v>0</v>
      </c>
      <c r="AQ2599" s="6">
        <v>150</v>
      </c>
    </row>
    <row r="2600" spans="41:43">
      <c r="AO2600" s="5">
        <v>24.5</v>
      </c>
      <c r="AP2600">
        <v>0</v>
      </c>
      <c r="AQ2600" s="6">
        <v>168</v>
      </c>
    </row>
    <row r="2601" spans="41:43">
      <c r="AO2601" s="5">
        <v>24.5</v>
      </c>
      <c r="AP2601">
        <v>0</v>
      </c>
      <c r="AQ2601" s="6">
        <v>170</v>
      </c>
    </row>
    <row r="2602" spans="41:43">
      <c r="AO2602" s="5">
        <v>24.5</v>
      </c>
      <c r="AP2602">
        <v>0</v>
      </c>
      <c r="AQ2602" s="6">
        <v>144</v>
      </c>
    </row>
    <row r="2603" spans="41:43">
      <c r="AO2603" s="5">
        <v>24.5</v>
      </c>
      <c r="AP2603">
        <v>0</v>
      </c>
      <c r="AQ2603" s="6">
        <v>190</v>
      </c>
    </row>
    <row r="2604" spans="41:43">
      <c r="AO2604" s="5">
        <v>24.5</v>
      </c>
      <c r="AP2604">
        <v>0</v>
      </c>
      <c r="AQ2604" s="6">
        <v>304</v>
      </c>
    </row>
    <row r="2605" spans="41:43">
      <c r="AO2605" s="5">
        <v>24.5</v>
      </c>
      <c r="AP2605">
        <v>0</v>
      </c>
      <c r="AQ2605" s="6">
        <v>303</v>
      </c>
    </row>
    <row r="2606" spans="41:43">
      <c r="AO2606" s="5">
        <v>24.5</v>
      </c>
      <c r="AP2606">
        <v>0</v>
      </c>
      <c r="AQ2606" s="6">
        <v>321</v>
      </c>
    </row>
    <row r="2607" spans="41:43">
      <c r="AO2607" s="5">
        <v>24.5</v>
      </c>
      <c r="AP2607">
        <v>0</v>
      </c>
      <c r="AQ2607" s="6">
        <v>587</v>
      </c>
    </row>
    <row r="2608" spans="41:43">
      <c r="AO2608" s="5">
        <v>24.5</v>
      </c>
      <c r="AP2608">
        <v>0</v>
      </c>
      <c r="AQ2608" s="6">
        <v>2252</v>
      </c>
    </row>
    <row r="2609" spans="41:43">
      <c r="AO2609" s="5">
        <v>24.5</v>
      </c>
      <c r="AP2609">
        <v>0</v>
      </c>
      <c r="AQ2609" s="6">
        <v>7068</v>
      </c>
    </row>
    <row r="2610" spans="41:43">
      <c r="AO2610" s="5">
        <v>24.5</v>
      </c>
      <c r="AP2610">
        <v>0</v>
      </c>
      <c r="AQ2610" s="6">
        <v>16576</v>
      </c>
    </row>
    <row r="2611" spans="41:43">
      <c r="AO2611" s="5">
        <v>24.5</v>
      </c>
      <c r="AP2611">
        <v>0</v>
      </c>
      <c r="AQ2611" s="6">
        <v>28810</v>
      </c>
    </row>
    <row r="2612" spans="41:43">
      <c r="AO2612" s="5">
        <v>24.5</v>
      </c>
      <c r="AP2612">
        <v>0</v>
      </c>
      <c r="AQ2612" s="6">
        <v>38188</v>
      </c>
    </row>
    <row r="2613" spans="41:43">
      <c r="AO2613" s="5">
        <v>24.5</v>
      </c>
      <c r="AP2613">
        <v>0</v>
      </c>
      <c r="AQ2613" s="6">
        <v>39327</v>
      </c>
    </row>
    <row r="2614" spans="41:43">
      <c r="AO2614" s="5">
        <v>24.5</v>
      </c>
      <c r="AP2614">
        <v>0</v>
      </c>
      <c r="AQ2614" s="6">
        <v>33907</v>
      </c>
    </row>
    <row r="2615" spans="41:43">
      <c r="AO2615" s="5">
        <v>24.5</v>
      </c>
      <c r="AP2615">
        <v>0</v>
      </c>
      <c r="AQ2615" s="6">
        <v>24723</v>
      </c>
    </row>
    <row r="2616" spans="41:43">
      <c r="AO2616" s="5">
        <v>24.5</v>
      </c>
      <c r="AP2616">
        <v>0</v>
      </c>
      <c r="AQ2616" s="6">
        <v>17845</v>
      </c>
    </row>
    <row r="2617" spans="41:43">
      <c r="AO2617" s="5">
        <v>24.5</v>
      </c>
      <c r="AP2617">
        <v>0</v>
      </c>
      <c r="AQ2617" s="6">
        <v>12499</v>
      </c>
    </row>
    <row r="2618" spans="41:43">
      <c r="AO2618" s="5">
        <v>24.5</v>
      </c>
      <c r="AP2618">
        <v>0</v>
      </c>
      <c r="AQ2618" s="6">
        <v>9869</v>
      </c>
    </row>
    <row r="2619" spans="41:43">
      <c r="AO2619" s="5">
        <v>24.5</v>
      </c>
      <c r="AP2619">
        <v>0</v>
      </c>
      <c r="AQ2619" s="6">
        <v>7803</v>
      </c>
    </row>
    <row r="2620" spans="41:43">
      <c r="AO2620" s="5">
        <v>24.5</v>
      </c>
      <c r="AP2620">
        <v>0</v>
      </c>
      <c r="AQ2620" s="6">
        <v>7032</v>
      </c>
    </row>
    <row r="2621" spans="41:43">
      <c r="AO2621" s="5">
        <v>24.5</v>
      </c>
      <c r="AP2621">
        <v>0</v>
      </c>
      <c r="AQ2621" s="6">
        <v>7531</v>
      </c>
    </row>
    <row r="2622" spans="41:43">
      <c r="AO2622" s="5">
        <v>24.5</v>
      </c>
      <c r="AP2622">
        <v>0</v>
      </c>
      <c r="AQ2622" s="6">
        <v>8036</v>
      </c>
    </row>
    <row r="2623" spans="41:43">
      <c r="AO2623" s="5">
        <v>24.5</v>
      </c>
      <c r="AP2623">
        <v>0</v>
      </c>
      <c r="AQ2623" s="6">
        <v>8148</v>
      </c>
    </row>
    <row r="2624" spans="41:43">
      <c r="AO2624" s="5">
        <v>24.5</v>
      </c>
      <c r="AP2624">
        <v>0</v>
      </c>
      <c r="AQ2624" s="6">
        <v>8507</v>
      </c>
    </row>
    <row r="2625" spans="41:43">
      <c r="AO2625" s="5">
        <v>24.5</v>
      </c>
      <c r="AP2625">
        <v>0</v>
      </c>
      <c r="AQ2625" s="6">
        <v>9198</v>
      </c>
    </row>
    <row r="2626" spans="41:43">
      <c r="AO2626" s="5">
        <v>24.5</v>
      </c>
      <c r="AP2626">
        <v>0</v>
      </c>
      <c r="AQ2626" s="6">
        <v>9948</v>
      </c>
    </row>
    <row r="2627" spans="41:43">
      <c r="AO2627" s="5">
        <v>24.5</v>
      </c>
      <c r="AP2627">
        <v>0</v>
      </c>
      <c r="AQ2627" s="6">
        <v>9941</v>
      </c>
    </row>
    <row r="2628" spans="41:43">
      <c r="AO2628" s="5">
        <v>24.5</v>
      </c>
      <c r="AP2628">
        <v>0</v>
      </c>
      <c r="AQ2628" s="6">
        <v>10001</v>
      </c>
    </row>
    <row r="2629" spans="41:43">
      <c r="AO2629" s="5">
        <v>24.5</v>
      </c>
      <c r="AP2629">
        <v>0</v>
      </c>
      <c r="AQ2629" s="6">
        <v>10167</v>
      </c>
    </row>
    <row r="2630" spans="41:43">
      <c r="AO2630" s="5">
        <v>24.5</v>
      </c>
      <c r="AP2630">
        <v>0</v>
      </c>
      <c r="AQ2630" s="6">
        <v>10084</v>
      </c>
    </row>
    <row r="2631" spans="41:43">
      <c r="AO2631" s="5">
        <v>24.5</v>
      </c>
      <c r="AP2631">
        <v>0</v>
      </c>
      <c r="AQ2631" s="6">
        <v>9735</v>
      </c>
    </row>
    <row r="2632" spans="41:43">
      <c r="AO2632" s="5">
        <v>24.5</v>
      </c>
      <c r="AP2632">
        <v>0</v>
      </c>
      <c r="AQ2632" s="6">
        <v>8318</v>
      </c>
    </row>
    <row r="2633" spans="41:43">
      <c r="AO2633" s="5">
        <v>24.5</v>
      </c>
      <c r="AP2633">
        <v>0</v>
      </c>
      <c r="AQ2633" s="6">
        <v>6999</v>
      </c>
    </row>
    <row r="2634" spans="41:43">
      <c r="AO2634" s="5">
        <v>24.5</v>
      </c>
      <c r="AP2634">
        <v>0</v>
      </c>
      <c r="AQ2634" s="6">
        <v>5208</v>
      </c>
    </row>
    <row r="2635" spans="41:43">
      <c r="AO2635" s="5">
        <v>24.5</v>
      </c>
      <c r="AP2635">
        <v>0</v>
      </c>
      <c r="AQ2635" s="6">
        <v>4037</v>
      </c>
    </row>
    <row r="2636" spans="41:43">
      <c r="AO2636" s="5">
        <v>24.5</v>
      </c>
      <c r="AP2636">
        <v>0</v>
      </c>
      <c r="AQ2636" s="6">
        <v>2958</v>
      </c>
    </row>
    <row r="2637" spans="41:43">
      <c r="AO2637" s="5">
        <v>24.5</v>
      </c>
      <c r="AP2637">
        <v>0</v>
      </c>
      <c r="AQ2637" s="6">
        <v>2186</v>
      </c>
    </row>
    <row r="2638" spans="41:43">
      <c r="AO2638" s="5">
        <v>24.5</v>
      </c>
      <c r="AP2638">
        <v>0</v>
      </c>
      <c r="AQ2638" s="6">
        <v>1849</v>
      </c>
    </row>
    <row r="2639" spans="41:43">
      <c r="AO2639" s="5">
        <v>24.5</v>
      </c>
      <c r="AP2639">
        <v>0</v>
      </c>
      <c r="AQ2639" s="6">
        <v>1281</v>
      </c>
    </row>
    <row r="2640" spans="41:43">
      <c r="AO2640" s="5">
        <v>24.5</v>
      </c>
      <c r="AP2640">
        <v>0</v>
      </c>
      <c r="AQ2640" s="6">
        <v>970</v>
      </c>
    </row>
    <row r="2641" spans="41:43">
      <c r="AO2641" s="5">
        <v>24.5</v>
      </c>
      <c r="AP2641">
        <v>0</v>
      </c>
      <c r="AQ2641" s="6">
        <v>657</v>
      </c>
    </row>
    <row r="2642" spans="41:43">
      <c r="AO2642" s="5">
        <v>24.5</v>
      </c>
      <c r="AP2642">
        <v>0</v>
      </c>
      <c r="AQ2642" s="6">
        <v>574</v>
      </c>
    </row>
    <row r="2643" spans="41:43">
      <c r="AO2643" s="5">
        <v>24.5</v>
      </c>
      <c r="AP2643">
        <v>0</v>
      </c>
      <c r="AQ2643" s="6">
        <v>474</v>
      </c>
    </row>
    <row r="2644" spans="41:43">
      <c r="AO2644" s="5">
        <v>24.5</v>
      </c>
      <c r="AP2644">
        <v>0</v>
      </c>
      <c r="AQ2644" s="6">
        <v>434</v>
      </c>
    </row>
    <row r="2645" spans="41:43">
      <c r="AO2645" s="5">
        <v>24.5</v>
      </c>
      <c r="AP2645">
        <v>0</v>
      </c>
      <c r="AQ2645" s="6">
        <v>257</v>
      </c>
    </row>
    <row r="2646" spans="41:43">
      <c r="AO2646" s="5">
        <v>24.5</v>
      </c>
      <c r="AP2646">
        <v>0</v>
      </c>
      <c r="AQ2646" s="6">
        <v>291</v>
      </c>
    </row>
    <row r="2647" spans="41:43">
      <c r="AO2647" s="5">
        <v>24.5</v>
      </c>
      <c r="AP2647">
        <v>0</v>
      </c>
      <c r="AQ2647" s="6">
        <v>235</v>
      </c>
    </row>
    <row r="2648" spans="41:43">
      <c r="AO2648" s="5">
        <v>24.5</v>
      </c>
      <c r="AP2648">
        <v>0</v>
      </c>
      <c r="AQ2648" s="6">
        <v>288</v>
      </c>
    </row>
    <row r="2649" spans="41:43">
      <c r="AO2649" s="5">
        <v>24.5</v>
      </c>
      <c r="AP2649">
        <v>0</v>
      </c>
      <c r="AQ2649" s="6">
        <v>224</v>
      </c>
    </row>
    <row r="2650" spans="41:43">
      <c r="AO2650" s="5">
        <v>24.5</v>
      </c>
      <c r="AP2650">
        <v>0</v>
      </c>
      <c r="AQ2650" s="6">
        <v>170</v>
      </c>
    </row>
    <row r="2651" spans="41:43">
      <c r="AO2651" s="5">
        <v>24.5</v>
      </c>
      <c r="AP2651">
        <v>0</v>
      </c>
      <c r="AQ2651" s="6">
        <v>151</v>
      </c>
    </row>
    <row r="2652" spans="41:43">
      <c r="AO2652" s="5">
        <v>24.5</v>
      </c>
      <c r="AP2652">
        <v>0</v>
      </c>
      <c r="AQ2652" s="6">
        <v>180</v>
      </c>
    </row>
    <row r="2653" spans="41:43">
      <c r="AO2653" s="5">
        <v>24.5</v>
      </c>
      <c r="AP2653">
        <v>0</v>
      </c>
      <c r="AQ2653" s="6">
        <v>202</v>
      </c>
    </row>
    <row r="2654" spans="41:43">
      <c r="AO2654" s="5">
        <v>24.5</v>
      </c>
      <c r="AP2654">
        <v>0</v>
      </c>
      <c r="AQ2654" s="6">
        <v>188</v>
      </c>
    </row>
    <row r="2655" spans="41:43">
      <c r="AO2655" s="5">
        <v>24.5</v>
      </c>
      <c r="AP2655">
        <v>0</v>
      </c>
      <c r="AQ2655" s="6">
        <v>141</v>
      </c>
    </row>
    <row r="2656" spans="41:43">
      <c r="AO2656" s="5">
        <v>24.5</v>
      </c>
      <c r="AP2656">
        <v>0</v>
      </c>
      <c r="AQ2656" s="6">
        <v>169</v>
      </c>
    </row>
    <row r="2657" spans="41:43">
      <c r="AO2657" s="5">
        <v>24.5</v>
      </c>
      <c r="AP2657">
        <v>0</v>
      </c>
      <c r="AQ2657" s="6">
        <v>202</v>
      </c>
    </row>
    <row r="2658" spans="41:43">
      <c r="AO2658" s="5">
        <v>24.5</v>
      </c>
      <c r="AP2658">
        <v>0</v>
      </c>
      <c r="AQ2658" s="6">
        <v>243</v>
      </c>
    </row>
    <row r="2659" spans="41:43">
      <c r="AO2659" s="5">
        <v>24.5</v>
      </c>
      <c r="AP2659">
        <v>0</v>
      </c>
      <c r="AQ2659" s="6">
        <v>280</v>
      </c>
    </row>
    <row r="2660" spans="41:43">
      <c r="AO2660" s="5">
        <v>24.5</v>
      </c>
      <c r="AP2660">
        <v>0</v>
      </c>
      <c r="AQ2660" s="6">
        <v>219</v>
      </c>
    </row>
    <row r="2661" spans="41:43">
      <c r="AO2661" s="5">
        <v>24.5</v>
      </c>
      <c r="AP2661">
        <v>0</v>
      </c>
      <c r="AQ2661" s="6">
        <v>148</v>
      </c>
    </row>
    <row r="2662" spans="41:43">
      <c r="AO2662" s="5">
        <v>24.5</v>
      </c>
      <c r="AP2662">
        <v>0</v>
      </c>
      <c r="AQ2662" s="6">
        <v>47</v>
      </c>
    </row>
    <row r="2663" spans="41:43">
      <c r="AO2663" s="5">
        <v>24.5</v>
      </c>
      <c r="AP2663">
        <v>0</v>
      </c>
      <c r="AQ2663" s="6">
        <v>61</v>
      </c>
    </row>
    <row r="2664" spans="41:43">
      <c r="AO2664" s="5">
        <v>24.5</v>
      </c>
      <c r="AP2664">
        <v>0</v>
      </c>
      <c r="AQ2664" s="6">
        <v>61</v>
      </c>
    </row>
    <row r="2665" spans="41:43">
      <c r="AO2665" s="5">
        <v>24.5</v>
      </c>
      <c r="AP2665">
        <v>0</v>
      </c>
      <c r="AQ2665" s="6">
        <v>72</v>
      </c>
    </row>
    <row r="2666" spans="41:43">
      <c r="AO2666" s="5">
        <v>24.5</v>
      </c>
      <c r="AP2666">
        <v>0</v>
      </c>
      <c r="AQ2666" s="6">
        <v>122</v>
      </c>
    </row>
    <row r="2667" spans="41:43">
      <c r="AO2667" s="5">
        <v>24.5</v>
      </c>
      <c r="AP2667">
        <v>0</v>
      </c>
      <c r="AQ2667" s="6">
        <v>171</v>
      </c>
    </row>
    <row r="2668" spans="41:43">
      <c r="AO2668" s="5">
        <v>24.5</v>
      </c>
      <c r="AP2668">
        <v>0</v>
      </c>
      <c r="AQ2668" s="6">
        <v>150</v>
      </c>
    </row>
    <row r="2669" spans="41:43">
      <c r="AO2669" s="5">
        <v>24.5</v>
      </c>
      <c r="AP2669">
        <v>0</v>
      </c>
      <c r="AQ2669" s="6">
        <v>93</v>
      </c>
    </row>
    <row r="2670" spans="41:43">
      <c r="AO2670" s="5">
        <v>24.5</v>
      </c>
      <c r="AP2670">
        <v>0</v>
      </c>
      <c r="AQ2670" s="6">
        <v>113</v>
      </c>
    </row>
    <row r="2671" spans="41:43">
      <c r="AO2671" s="5">
        <v>24.5</v>
      </c>
      <c r="AP2671">
        <v>0</v>
      </c>
      <c r="AQ2671" s="6">
        <v>157</v>
      </c>
    </row>
    <row r="2672" spans="41:43">
      <c r="AO2672" s="5">
        <v>24.5</v>
      </c>
      <c r="AP2672">
        <v>0</v>
      </c>
      <c r="AQ2672" s="6">
        <v>122</v>
      </c>
    </row>
    <row r="2673" spans="41:43">
      <c r="AO2673" s="5">
        <v>24.5</v>
      </c>
      <c r="AP2673">
        <v>0</v>
      </c>
      <c r="AQ2673" s="6">
        <v>136</v>
      </c>
    </row>
    <row r="2674" spans="41:43">
      <c r="AO2674" s="5">
        <v>24.5</v>
      </c>
      <c r="AP2674">
        <v>0</v>
      </c>
      <c r="AQ2674" s="6">
        <v>150</v>
      </c>
    </row>
    <row r="2675" spans="41:43">
      <c r="AO2675" s="5">
        <v>24.5</v>
      </c>
      <c r="AP2675">
        <v>0</v>
      </c>
      <c r="AQ2675" s="6">
        <v>150</v>
      </c>
    </row>
    <row r="2676" spans="41:43">
      <c r="AO2676" s="5">
        <v>24.5</v>
      </c>
      <c r="AP2676">
        <v>0</v>
      </c>
      <c r="AQ2676" s="6">
        <v>69</v>
      </c>
    </row>
    <row r="2677" spans="41:43">
      <c r="AO2677" s="5">
        <v>24.5</v>
      </c>
      <c r="AP2677">
        <v>0</v>
      </c>
      <c r="AQ2677" s="6">
        <v>28</v>
      </c>
    </row>
    <row r="2678" spans="41:43">
      <c r="AO2678" s="5">
        <v>24.5</v>
      </c>
      <c r="AP2678">
        <v>0</v>
      </c>
      <c r="AQ2678" s="6">
        <v>113</v>
      </c>
    </row>
    <row r="2679" spans="41:43">
      <c r="AO2679" s="5">
        <v>24.5</v>
      </c>
      <c r="AP2679">
        <v>0</v>
      </c>
      <c r="AQ2679" s="6">
        <v>152</v>
      </c>
    </row>
    <row r="2680" spans="41:43">
      <c r="AO2680" s="5">
        <v>24.5</v>
      </c>
      <c r="AP2680">
        <v>0</v>
      </c>
      <c r="AQ2680" s="6">
        <v>208</v>
      </c>
    </row>
    <row r="2681" spans="41:43">
      <c r="AO2681" s="5">
        <v>24.5</v>
      </c>
      <c r="AP2681">
        <v>0</v>
      </c>
      <c r="AQ2681" s="6">
        <v>123</v>
      </c>
    </row>
    <row r="2682" spans="41:43">
      <c r="AO2682" s="5">
        <v>24.5</v>
      </c>
      <c r="AP2682">
        <v>0</v>
      </c>
      <c r="AQ2682" s="6">
        <v>89</v>
      </c>
    </row>
    <row r="2683" spans="41:43">
      <c r="AO2683" s="5">
        <v>24.5</v>
      </c>
      <c r="AP2683">
        <v>0</v>
      </c>
      <c r="AQ2683" s="6">
        <v>43</v>
      </c>
    </row>
    <row r="2684" spans="41:43">
      <c r="AO2684" s="5">
        <v>24.5</v>
      </c>
      <c r="AP2684">
        <v>0</v>
      </c>
      <c r="AQ2684" s="6">
        <v>43</v>
      </c>
    </row>
    <row r="2685" spans="41:43">
      <c r="AO2685" s="5">
        <v>24.5</v>
      </c>
      <c r="AP2685">
        <v>0</v>
      </c>
      <c r="AQ2685" s="6">
        <v>38</v>
      </c>
    </row>
    <row r="2686" spans="41:43">
      <c r="AO2686" s="5">
        <v>24.5</v>
      </c>
      <c r="AP2686">
        <v>0</v>
      </c>
      <c r="AQ2686" s="6">
        <v>27</v>
      </c>
    </row>
    <row r="2687" spans="41:43">
      <c r="AO2687" s="5">
        <v>24.5</v>
      </c>
      <c r="AP2687">
        <v>0</v>
      </c>
      <c r="AQ2687" s="6">
        <v>27</v>
      </c>
    </row>
    <row r="2688" spans="41:43">
      <c r="AO2688" s="5">
        <v>24.5</v>
      </c>
      <c r="AP2688">
        <v>0</v>
      </c>
      <c r="AQ2688" s="6">
        <v>73</v>
      </c>
    </row>
    <row r="2689" spans="41:43">
      <c r="AO2689" s="5">
        <v>24.5</v>
      </c>
      <c r="AP2689">
        <v>0</v>
      </c>
      <c r="AQ2689" s="6">
        <v>45</v>
      </c>
    </row>
    <row r="2690" spans="41:43">
      <c r="AO2690" s="5">
        <v>24.5</v>
      </c>
      <c r="AP2690">
        <v>0</v>
      </c>
      <c r="AQ2690" s="6">
        <v>45</v>
      </c>
    </row>
    <row r="2691" spans="41:43">
      <c r="AO2691" s="5">
        <v>24.5</v>
      </c>
      <c r="AP2691">
        <v>0</v>
      </c>
      <c r="AQ2691" s="6">
        <v>25</v>
      </c>
    </row>
    <row r="2692" spans="41:43">
      <c r="AO2692" s="5">
        <v>24.5</v>
      </c>
      <c r="AP2692">
        <v>0</v>
      </c>
      <c r="AQ2692" s="6">
        <v>83</v>
      </c>
    </row>
    <row r="2693" spans="41:43">
      <c r="AO2693" s="5">
        <v>24.5</v>
      </c>
      <c r="AP2693">
        <v>0</v>
      </c>
      <c r="AQ2693" s="6">
        <v>83</v>
      </c>
    </row>
    <row r="2694" spans="41:43">
      <c r="AO2694" s="5">
        <v>24.5</v>
      </c>
      <c r="AP2694">
        <v>0</v>
      </c>
      <c r="AQ2694" s="6">
        <v>91</v>
      </c>
    </row>
    <row r="2695" spans="41:43">
      <c r="AO2695" s="5">
        <v>24.5</v>
      </c>
      <c r="AP2695">
        <v>0</v>
      </c>
      <c r="AQ2695" s="6">
        <v>33</v>
      </c>
    </row>
    <row r="2696" spans="41:43">
      <c r="AO2696" s="5">
        <v>24.5</v>
      </c>
      <c r="AP2696">
        <v>0</v>
      </c>
      <c r="AQ2696" s="6">
        <v>61</v>
      </c>
    </row>
    <row r="2697" spans="41:43">
      <c r="AO2697" s="5">
        <v>24.5</v>
      </c>
      <c r="AP2697">
        <v>0</v>
      </c>
      <c r="AQ2697" s="6">
        <v>28</v>
      </c>
    </row>
    <row r="2698" spans="41:43">
      <c r="AO2698" s="5">
        <v>24.5</v>
      </c>
      <c r="AP2698">
        <v>0</v>
      </c>
      <c r="AQ2698" s="6">
        <v>90</v>
      </c>
    </row>
    <row r="2699" spans="41:43">
      <c r="AO2699" s="5">
        <v>24.5</v>
      </c>
      <c r="AP2699">
        <v>0</v>
      </c>
      <c r="AQ2699" s="6">
        <v>106</v>
      </c>
    </row>
    <row r="2700" spans="41:43">
      <c r="AO2700" s="5">
        <v>24.5</v>
      </c>
      <c r="AP2700">
        <v>0</v>
      </c>
      <c r="AQ2700" s="6">
        <v>115</v>
      </c>
    </row>
    <row r="2701" spans="41:43">
      <c r="AO2701" s="5">
        <v>24.5</v>
      </c>
      <c r="AP2701">
        <v>0</v>
      </c>
      <c r="AQ2701" s="6">
        <v>53</v>
      </c>
    </row>
    <row r="2702" spans="41:43">
      <c r="AO2702" s="5">
        <v>24.5</v>
      </c>
      <c r="AP2702">
        <v>0</v>
      </c>
      <c r="AQ2702" s="6">
        <v>71</v>
      </c>
    </row>
    <row r="2703" spans="41:43">
      <c r="AO2703" s="5">
        <v>24.5</v>
      </c>
      <c r="AP2703">
        <v>0</v>
      </c>
      <c r="AQ2703" s="6">
        <v>78</v>
      </c>
    </row>
    <row r="2704" spans="41:43">
      <c r="AO2704" s="5">
        <v>24.5</v>
      </c>
      <c r="AP2704">
        <v>0</v>
      </c>
      <c r="AQ2704" s="6">
        <v>78</v>
      </c>
    </row>
    <row r="2705" spans="41:43">
      <c r="AO2705" s="5">
        <v>24.5</v>
      </c>
      <c r="AP2705">
        <v>0</v>
      </c>
      <c r="AQ2705" s="6">
        <v>71</v>
      </c>
    </row>
    <row r="2706" spans="41:43">
      <c r="AO2706" s="5">
        <v>24.5</v>
      </c>
      <c r="AP2706">
        <v>0</v>
      </c>
      <c r="AQ2706" s="6">
        <v>71</v>
      </c>
    </row>
    <row r="2707" spans="41:43">
      <c r="AO2707" s="5">
        <v>24.5</v>
      </c>
      <c r="AP2707">
        <v>0</v>
      </c>
      <c r="AQ2707" s="6">
        <v>71</v>
      </c>
    </row>
    <row r="2708" spans="41:43">
      <c r="AO2708" s="5">
        <v>24.5</v>
      </c>
      <c r="AP2708">
        <v>0</v>
      </c>
      <c r="AQ2708" s="6">
        <v>15</v>
      </c>
    </row>
    <row r="2709" spans="41:43">
      <c r="AO2709" s="5">
        <v>24.5</v>
      </c>
      <c r="AP2709">
        <v>0</v>
      </c>
      <c r="AQ2709" s="6">
        <v>0</v>
      </c>
    </row>
    <row r="2710" spans="41:43">
      <c r="AO2710" s="5">
        <v>24.5</v>
      </c>
      <c r="AP2710">
        <v>0</v>
      </c>
      <c r="AQ2710" s="6">
        <v>29</v>
      </c>
    </row>
    <row r="2711" spans="41:43">
      <c r="AO2711" s="5">
        <v>24.5</v>
      </c>
      <c r="AP2711">
        <v>0</v>
      </c>
      <c r="AQ2711" s="6">
        <v>29</v>
      </c>
    </row>
    <row r="2712" spans="41:43">
      <c r="AO2712" s="5">
        <v>24.5</v>
      </c>
      <c r="AP2712">
        <v>0</v>
      </c>
      <c r="AQ2712" s="6">
        <v>29</v>
      </c>
    </row>
    <row r="2713" spans="41:43">
      <c r="AO2713" s="5">
        <v>24.5</v>
      </c>
      <c r="AP2713">
        <v>0</v>
      </c>
      <c r="AQ2713" s="6">
        <v>0</v>
      </c>
    </row>
    <row r="2714" spans="41:43">
      <c r="AO2714" s="5">
        <v>24.5</v>
      </c>
      <c r="AP2714">
        <v>0</v>
      </c>
      <c r="AQ2714" s="6">
        <v>28</v>
      </c>
    </row>
    <row r="2715" spans="41:43">
      <c r="AO2715" s="5">
        <v>24.5</v>
      </c>
      <c r="AP2715">
        <v>0</v>
      </c>
      <c r="AQ2715" s="6">
        <v>28</v>
      </c>
    </row>
    <row r="2716" spans="41:43">
      <c r="AO2716" s="5">
        <v>24.5</v>
      </c>
      <c r="AP2716">
        <v>0</v>
      </c>
      <c r="AQ2716" s="6">
        <v>79</v>
      </c>
    </row>
    <row r="2717" spans="41:43">
      <c r="AO2717" s="5">
        <v>24.5</v>
      </c>
      <c r="AP2717">
        <v>0</v>
      </c>
      <c r="AQ2717" s="6">
        <v>51</v>
      </c>
    </row>
    <row r="2718" spans="41:43">
      <c r="AO2718" s="5">
        <v>24.5</v>
      </c>
      <c r="AP2718">
        <v>0</v>
      </c>
      <c r="AQ2718" s="6">
        <v>94</v>
      </c>
    </row>
    <row r="2719" spans="41:43">
      <c r="AO2719" s="5">
        <v>24.5</v>
      </c>
      <c r="AP2719">
        <v>0</v>
      </c>
      <c r="AQ2719" s="6">
        <v>65</v>
      </c>
    </row>
    <row r="2720" spans="41:43">
      <c r="AO2720" s="5">
        <v>27.5</v>
      </c>
      <c r="AP2720">
        <v>0</v>
      </c>
      <c r="AQ2720" s="6">
        <v>0</v>
      </c>
    </row>
    <row r="2721" spans="41:43">
      <c r="AO2721" s="5">
        <v>27.5</v>
      </c>
      <c r="AP2721">
        <v>0</v>
      </c>
      <c r="AQ2721" s="6">
        <v>0</v>
      </c>
    </row>
    <row r="2722" spans="41:43">
      <c r="AO2722" s="5">
        <v>27.5</v>
      </c>
      <c r="AP2722">
        <v>0</v>
      </c>
      <c r="AQ2722" s="6">
        <v>15</v>
      </c>
    </row>
    <row r="2723" spans="41:43">
      <c r="AO2723" s="5">
        <v>27.5</v>
      </c>
      <c r="AP2723">
        <v>0</v>
      </c>
      <c r="AQ2723" s="6">
        <v>15</v>
      </c>
    </row>
    <row r="2724" spans="41:43">
      <c r="AO2724" s="5">
        <v>27.5</v>
      </c>
      <c r="AP2724">
        <v>0</v>
      </c>
      <c r="AQ2724" s="6">
        <v>15</v>
      </c>
    </row>
    <row r="2725" spans="41:43">
      <c r="AO2725" s="5">
        <v>27.5</v>
      </c>
      <c r="AP2725">
        <v>0</v>
      </c>
      <c r="AQ2725" s="6">
        <v>0</v>
      </c>
    </row>
    <row r="2726" spans="41:43">
      <c r="AO2726" s="5">
        <v>27.5</v>
      </c>
      <c r="AP2726">
        <v>0</v>
      </c>
      <c r="AQ2726" s="6">
        <v>0</v>
      </c>
    </row>
    <row r="2727" spans="41:43">
      <c r="AO2727" s="5">
        <v>27.5</v>
      </c>
      <c r="AP2727">
        <v>0</v>
      </c>
      <c r="AQ2727" s="6">
        <v>0</v>
      </c>
    </row>
    <row r="2728" spans="41:43">
      <c r="AO2728" s="5">
        <v>27.5</v>
      </c>
      <c r="AP2728">
        <v>0</v>
      </c>
      <c r="AQ2728" s="6">
        <v>0</v>
      </c>
    </row>
    <row r="2729" spans="41:43">
      <c r="AO2729" s="5">
        <v>27.5</v>
      </c>
      <c r="AP2729">
        <v>0</v>
      </c>
      <c r="AQ2729" s="6">
        <v>0</v>
      </c>
    </row>
    <row r="2730" spans="41:43">
      <c r="AO2730" s="5">
        <v>27.5</v>
      </c>
      <c r="AP2730">
        <v>0</v>
      </c>
      <c r="AQ2730" s="6">
        <v>0</v>
      </c>
    </row>
    <row r="2731" spans="41:43">
      <c r="AO2731" s="5">
        <v>27.5</v>
      </c>
      <c r="AP2731">
        <v>0</v>
      </c>
      <c r="AQ2731" s="6">
        <v>0</v>
      </c>
    </row>
    <row r="2732" spans="41:43">
      <c r="AO2732" s="5">
        <v>27.5</v>
      </c>
      <c r="AP2732">
        <v>0</v>
      </c>
      <c r="AQ2732" s="6">
        <v>0</v>
      </c>
    </row>
    <row r="2733" spans="41:43">
      <c r="AO2733" s="5">
        <v>27.5</v>
      </c>
      <c r="AP2733">
        <v>0</v>
      </c>
      <c r="AQ2733" s="6">
        <v>0</v>
      </c>
    </row>
    <row r="2734" spans="41:43">
      <c r="AO2734" s="5">
        <v>27.5</v>
      </c>
      <c r="AP2734">
        <v>0</v>
      </c>
      <c r="AQ2734" s="6">
        <v>0</v>
      </c>
    </row>
    <row r="2735" spans="41:43">
      <c r="AO2735" s="5">
        <v>27.5</v>
      </c>
      <c r="AP2735">
        <v>0</v>
      </c>
      <c r="AQ2735" s="6">
        <v>0</v>
      </c>
    </row>
    <row r="2736" spans="41:43">
      <c r="AO2736" s="5">
        <v>27.5</v>
      </c>
      <c r="AP2736">
        <v>0</v>
      </c>
      <c r="AQ2736" s="6">
        <v>15</v>
      </c>
    </row>
    <row r="2737" spans="41:43">
      <c r="AO2737" s="5">
        <v>27.5</v>
      </c>
      <c r="AP2737">
        <v>0</v>
      </c>
      <c r="AQ2737" s="6">
        <v>37</v>
      </c>
    </row>
    <row r="2738" spans="41:43">
      <c r="AO2738" s="5">
        <v>27.5</v>
      </c>
      <c r="AP2738">
        <v>0</v>
      </c>
      <c r="AQ2738" s="6">
        <v>42</v>
      </c>
    </row>
    <row r="2739" spans="41:43">
      <c r="AO2739" s="5">
        <v>27.5</v>
      </c>
      <c r="AP2739">
        <v>0</v>
      </c>
      <c r="AQ2739" s="6">
        <v>27</v>
      </c>
    </row>
    <row r="2740" spans="41:43">
      <c r="AO2740" s="5">
        <v>27.5</v>
      </c>
      <c r="AP2740">
        <v>0</v>
      </c>
      <c r="AQ2740" s="6">
        <v>5</v>
      </c>
    </row>
    <row r="2741" spans="41:43">
      <c r="AO2741" s="5">
        <v>27.5</v>
      </c>
      <c r="AP2741">
        <v>0</v>
      </c>
      <c r="AQ2741" s="6">
        <v>0</v>
      </c>
    </row>
    <row r="2742" spans="41:43">
      <c r="AO2742" s="5">
        <v>27.5</v>
      </c>
      <c r="AP2742">
        <v>0</v>
      </c>
      <c r="AQ2742" s="6">
        <v>0</v>
      </c>
    </row>
    <row r="2743" spans="41:43">
      <c r="AO2743" s="5">
        <v>27.5</v>
      </c>
      <c r="AP2743">
        <v>0</v>
      </c>
      <c r="AQ2743" s="6">
        <v>0</v>
      </c>
    </row>
    <row r="2744" spans="41:43">
      <c r="AO2744" s="5">
        <v>27.5</v>
      </c>
      <c r="AP2744">
        <v>0</v>
      </c>
      <c r="AQ2744" s="6">
        <v>0</v>
      </c>
    </row>
    <row r="2745" spans="41:43">
      <c r="AO2745" s="5">
        <v>27.5</v>
      </c>
      <c r="AP2745">
        <v>0</v>
      </c>
      <c r="AQ2745" s="6">
        <v>198</v>
      </c>
    </row>
    <row r="2746" spans="41:43">
      <c r="AO2746" s="5">
        <v>27.5</v>
      </c>
      <c r="AP2746">
        <v>0</v>
      </c>
      <c r="AQ2746" s="6">
        <v>198</v>
      </c>
    </row>
    <row r="2747" spans="41:43">
      <c r="AO2747" s="5">
        <v>27.5</v>
      </c>
      <c r="AP2747">
        <v>0</v>
      </c>
      <c r="AQ2747" s="6">
        <v>198</v>
      </c>
    </row>
    <row r="2748" spans="41:43">
      <c r="AO2748" s="5">
        <v>27.5</v>
      </c>
      <c r="AP2748">
        <v>0</v>
      </c>
      <c r="AQ2748" s="6">
        <v>0</v>
      </c>
    </row>
    <row r="2749" spans="41:43">
      <c r="AO2749" s="5">
        <v>27.5</v>
      </c>
      <c r="AP2749">
        <v>0</v>
      </c>
      <c r="AQ2749" s="6">
        <v>0</v>
      </c>
    </row>
    <row r="2750" spans="41:43">
      <c r="AO2750" s="5">
        <v>27.5</v>
      </c>
      <c r="AP2750">
        <v>0</v>
      </c>
      <c r="AQ2750" s="6">
        <v>11</v>
      </c>
    </row>
    <row r="2751" spans="41:43">
      <c r="AO2751" s="5">
        <v>27.5</v>
      </c>
      <c r="AP2751">
        <v>0</v>
      </c>
      <c r="AQ2751" s="6">
        <v>17</v>
      </c>
    </row>
    <row r="2752" spans="41:43">
      <c r="AO2752" s="5">
        <v>27.5</v>
      </c>
      <c r="AP2752">
        <v>0</v>
      </c>
      <c r="AQ2752" s="6">
        <v>17</v>
      </c>
    </row>
    <row r="2753" spans="41:43">
      <c r="AO2753" s="5">
        <v>27.5</v>
      </c>
      <c r="AP2753">
        <v>0</v>
      </c>
      <c r="AQ2753" s="6">
        <v>6</v>
      </c>
    </row>
    <row r="2754" spans="41:43">
      <c r="AO2754" s="5">
        <v>27.5</v>
      </c>
      <c r="AP2754">
        <v>0</v>
      </c>
      <c r="AQ2754" s="6">
        <v>15</v>
      </c>
    </row>
    <row r="2755" spans="41:43">
      <c r="AO2755" s="5">
        <v>27.5</v>
      </c>
      <c r="AP2755">
        <v>0</v>
      </c>
      <c r="AQ2755" s="6">
        <v>15</v>
      </c>
    </row>
    <row r="2756" spans="41:43">
      <c r="AO2756" s="5">
        <v>27.5</v>
      </c>
      <c r="AP2756">
        <v>0</v>
      </c>
      <c r="AQ2756" s="6">
        <v>15</v>
      </c>
    </row>
    <row r="2757" spans="41:43">
      <c r="AO2757" s="5">
        <v>27.5</v>
      </c>
      <c r="AP2757">
        <v>0</v>
      </c>
      <c r="AQ2757" s="6">
        <v>0</v>
      </c>
    </row>
    <row r="2758" spans="41:43">
      <c r="AO2758" s="5">
        <v>27.5</v>
      </c>
      <c r="AP2758">
        <v>0</v>
      </c>
      <c r="AQ2758" s="6">
        <v>0</v>
      </c>
    </row>
    <row r="2759" spans="41:43">
      <c r="AO2759" s="5">
        <v>27.5</v>
      </c>
      <c r="AP2759">
        <v>0</v>
      </c>
      <c r="AQ2759" s="6">
        <v>0</v>
      </c>
    </row>
    <row r="2760" spans="41:43">
      <c r="AO2760" s="5">
        <v>27.5</v>
      </c>
      <c r="AP2760">
        <v>0</v>
      </c>
      <c r="AQ2760" s="6">
        <v>0</v>
      </c>
    </row>
    <row r="2761" spans="41:43">
      <c r="AO2761" s="5">
        <v>27.5</v>
      </c>
      <c r="AP2761">
        <v>0</v>
      </c>
      <c r="AQ2761" s="6">
        <v>0</v>
      </c>
    </row>
    <row r="2762" spans="41:43">
      <c r="AO2762" s="5">
        <v>27.5</v>
      </c>
      <c r="AP2762">
        <v>0</v>
      </c>
      <c r="AQ2762" s="6">
        <v>0</v>
      </c>
    </row>
    <row r="2763" spans="41:43">
      <c r="AO2763" s="5">
        <v>27.5</v>
      </c>
      <c r="AP2763">
        <v>0</v>
      </c>
      <c r="AQ2763" s="6">
        <v>0</v>
      </c>
    </row>
    <row r="2764" spans="41:43">
      <c r="AO2764" s="5">
        <v>27.5</v>
      </c>
      <c r="AP2764">
        <v>0</v>
      </c>
      <c r="AQ2764" s="6">
        <v>0</v>
      </c>
    </row>
    <row r="2765" spans="41:43">
      <c r="AO2765" s="5">
        <v>27.5</v>
      </c>
      <c r="AP2765">
        <v>0</v>
      </c>
      <c r="AQ2765" s="6">
        <v>0</v>
      </c>
    </row>
    <row r="2766" spans="41:43">
      <c r="AO2766" s="5">
        <v>27.5</v>
      </c>
      <c r="AP2766">
        <v>0</v>
      </c>
      <c r="AQ2766" s="6">
        <v>0</v>
      </c>
    </row>
    <row r="2767" spans="41:43">
      <c r="AO2767" s="5">
        <v>27.5</v>
      </c>
      <c r="AP2767">
        <v>0</v>
      </c>
      <c r="AQ2767" s="6">
        <v>0</v>
      </c>
    </row>
    <row r="2768" spans="41:43">
      <c r="AO2768" s="5">
        <v>27.5</v>
      </c>
      <c r="AP2768">
        <v>0</v>
      </c>
      <c r="AQ2768" s="6">
        <v>5</v>
      </c>
    </row>
    <row r="2769" spans="41:43">
      <c r="AO2769" s="5">
        <v>27.5</v>
      </c>
      <c r="AP2769">
        <v>0</v>
      </c>
      <c r="AQ2769" s="6">
        <v>5</v>
      </c>
    </row>
    <row r="2770" spans="41:43">
      <c r="AO2770" s="5">
        <v>27.5</v>
      </c>
      <c r="AP2770">
        <v>0</v>
      </c>
      <c r="AQ2770" s="6">
        <v>5</v>
      </c>
    </row>
    <row r="2771" spans="41:43">
      <c r="AO2771" s="5">
        <v>27.5</v>
      </c>
      <c r="AP2771">
        <v>0</v>
      </c>
      <c r="AQ2771" s="6">
        <v>0</v>
      </c>
    </row>
    <row r="2772" spans="41:43">
      <c r="AO2772" s="5">
        <v>27.5</v>
      </c>
      <c r="AP2772">
        <v>0</v>
      </c>
      <c r="AQ2772" s="6">
        <v>19</v>
      </c>
    </row>
    <row r="2773" spans="41:43">
      <c r="AO2773" s="5">
        <v>27.5</v>
      </c>
      <c r="AP2773">
        <v>0</v>
      </c>
      <c r="AQ2773" s="6">
        <v>36</v>
      </c>
    </row>
    <row r="2774" spans="41:43">
      <c r="AO2774" s="5">
        <v>27.5</v>
      </c>
      <c r="AP2774">
        <v>0</v>
      </c>
      <c r="AQ2774" s="6">
        <v>36</v>
      </c>
    </row>
    <row r="2775" spans="41:43">
      <c r="AO2775" s="5">
        <v>27.5</v>
      </c>
      <c r="AP2775">
        <v>0</v>
      </c>
      <c r="AQ2775" s="6">
        <v>17</v>
      </c>
    </row>
    <row r="2776" spans="41:43">
      <c r="AO2776" s="5">
        <v>27.5</v>
      </c>
      <c r="AP2776">
        <v>0</v>
      </c>
      <c r="AQ2776" s="6">
        <v>0</v>
      </c>
    </row>
    <row r="2777" spans="41:43">
      <c r="AO2777" s="5">
        <v>27.5</v>
      </c>
      <c r="AP2777">
        <v>0</v>
      </c>
      <c r="AQ2777" s="6">
        <v>14</v>
      </c>
    </row>
    <row r="2778" spans="41:43">
      <c r="AO2778" s="5">
        <v>27.5</v>
      </c>
      <c r="AP2778">
        <v>0</v>
      </c>
      <c r="AQ2778" s="6">
        <v>14</v>
      </c>
    </row>
    <row r="2779" spans="41:43">
      <c r="AO2779" s="5">
        <v>27.5</v>
      </c>
      <c r="AP2779">
        <v>0</v>
      </c>
      <c r="AQ2779" s="6">
        <v>19</v>
      </c>
    </row>
    <row r="2780" spans="41:43">
      <c r="AO2780" s="5">
        <v>27.5</v>
      </c>
      <c r="AP2780">
        <v>0</v>
      </c>
      <c r="AQ2780" s="6">
        <v>34</v>
      </c>
    </row>
    <row r="2781" spans="41:43">
      <c r="AO2781" s="5">
        <v>27.5</v>
      </c>
      <c r="AP2781">
        <v>0</v>
      </c>
      <c r="AQ2781" s="6">
        <v>65</v>
      </c>
    </row>
    <row r="2782" spans="41:43">
      <c r="AO2782" s="5">
        <v>27.5</v>
      </c>
      <c r="AP2782">
        <v>0</v>
      </c>
      <c r="AQ2782" s="6">
        <v>60</v>
      </c>
    </row>
    <row r="2783" spans="41:43">
      <c r="AO2783" s="5">
        <v>27.5</v>
      </c>
      <c r="AP2783">
        <v>0</v>
      </c>
      <c r="AQ2783" s="6">
        <v>31</v>
      </c>
    </row>
    <row r="2784" spans="41:43">
      <c r="AO2784" s="5">
        <v>27.5</v>
      </c>
      <c r="AP2784">
        <v>0</v>
      </c>
      <c r="AQ2784" s="6">
        <v>0</v>
      </c>
    </row>
    <row r="2785" spans="41:43">
      <c r="AO2785" s="5">
        <v>27.5</v>
      </c>
      <c r="AP2785">
        <v>0</v>
      </c>
      <c r="AQ2785" s="6">
        <v>0</v>
      </c>
    </row>
    <row r="2786" spans="41:43">
      <c r="AO2786" s="5">
        <v>27.5</v>
      </c>
      <c r="AP2786">
        <v>0</v>
      </c>
      <c r="AQ2786" s="6">
        <v>0</v>
      </c>
    </row>
    <row r="2787" spans="41:43">
      <c r="AO2787" s="5">
        <v>27.5</v>
      </c>
      <c r="AP2787">
        <v>0</v>
      </c>
      <c r="AQ2787" s="6">
        <v>30</v>
      </c>
    </row>
    <row r="2788" spans="41:43">
      <c r="AO2788" s="5">
        <v>27.5</v>
      </c>
      <c r="AP2788">
        <v>0</v>
      </c>
      <c r="AQ2788" s="6">
        <v>30</v>
      </c>
    </row>
    <row r="2789" spans="41:43">
      <c r="AO2789" s="5">
        <v>27.5</v>
      </c>
      <c r="AP2789">
        <v>0</v>
      </c>
      <c r="AQ2789" s="6">
        <v>30</v>
      </c>
    </row>
    <row r="2790" spans="41:43">
      <c r="AO2790" s="5">
        <v>27.5</v>
      </c>
      <c r="AP2790">
        <v>0</v>
      </c>
      <c r="AQ2790" s="6">
        <v>61</v>
      </c>
    </row>
    <row r="2791" spans="41:43">
      <c r="AO2791" s="5">
        <v>27.5</v>
      </c>
      <c r="AP2791">
        <v>0</v>
      </c>
      <c r="AQ2791" s="6">
        <v>61</v>
      </c>
    </row>
    <row r="2792" spans="41:43">
      <c r="AO2792" s="5">
        <v>27.5</v>
      </c>
      <c r="AP2792">
        <v>0</v>
      </c>
      <c r="AQ2792" s="6">
        <v>93</v>
      </c>
    </row>
    <row r="2793" spans="41:43">
      <c r="AO2793" s="5">
        <v>27.5</v>
      </c>
      <c r="AP2793">
        <v>0</v>
      </c>
      <c r="AQ2793" s="6">
        <v>76</v>
      </c>
    </row>
    <row r="2794" spans="41:43">
      <c r="AO2794" s="5">
        <v>27.5</v>
      </c>
      <c r="AP2794">
        <v>0</v>
      </c>
      <c r="AQ2794" s="6">
        <v>187</v>
      </c>
    </row>
    <row r="2795" spans="41:43">
      <c r="AO2795" s="5">
        <v>27.5</v>
      </c>
      <c r="AP2795">
        <v>0</v>
      </c>
      <c r="AQ2795" s="6">
        <v>155</v>
      </c>
    </row>
    <row r="2796" spans="41:43">
      <c r="AO2796" s="5">
        <v>27.5</v>
      </c>
      <c r="AP2796">
        <v>0</v>
      </c>
      <c r="AQ2796" s="6">
        <v>211</v>
      </c>
    </row>
    <row r="2797" spans="41:43">
      <c r="AO2797" s="5">
        <v>27.5</v>
      </c>
      <c r="AP2797">
        <v>0</v>
      </c>
      <c r="AQ2797" s="6">
        <v>127</v>
      </c>
    </row>
    <row r="2798" spans="41:43">
      <c r="AO2798" s="5">
        <v>27.5</v>
      </c>
      <c r="AP2798">
        <v>0</v>
      </c>
      <c r="AQ2798" s="6">
        <v>180</v>
      </c>
    </row>
    <row r="2799" spans="41:43">
      <c r="AO2799" s="5">
        <v>27.5</v>
      </c>
      <c r="AP2799">
        <v>0</v>
      </c>
      <c r="AQ2799" s="6">
        <v>118</v>
      </c>
    </row>
    <row r="2800" spans="41:43">
      <c r="AO2800" s="5">
        <v>27.5</v>
      </c>
      <c r="AP2800">
        <v>0</v>
      </c>
      <c r="AQ2800" s="6">
        <v>91</v>
      </c>
    </row>
    <row r="2801" spans="41:43">
      <c r="AO2801" s="5">
        <v>27.5</v>
      </c>
      <c r="AP2801">
        <v>0</v>
      </c>
      <c r="AQ2801" s="6">
        <v>38</v>
      </c>
    </row>
    <row r="2802" spans="41:43">
      <c r="AO2802" s="5">
        <v>27.5</v>
      </c>
      <c r="AP2802">
        <v>0</v>
      </c>
      <c r="AQ2802" s="6">
        <v>5</v>
      </c>
    </row>
    <row r="2803" spans="41:43">
      <c r="AO2803" s="5">
        <v>27.5</v>
      </c>
      <c r="AP2803">
        <v>0</v>
      </c>
      <c r="AQ2803" s="6">
        <v>17</v>
      </c>
    </row>
    <row r="2804" spans="41:43">
      <c r="AO2804" s="5">
        <v>27.5</v>
      </c>
      <c r="AP2804">
        <v>0</v>
      </c>
      <c r="AQ2804" s="6">
        <v>22</v>
      </c>
    </row>
    <row r="2805" spans="41:43">
      <c r="AO2805" s="5">
        <v>27.5</v>
      </c>
      <c r="AP2805">
        <v>0</v>
      </c>
      <c r="AQ2805" s="6">
        <v>47</v>
      </c>
    </row>
    <row r="2806" spans="41:43">
      <c r="AO2806" s="5">
        <v>27.5</v>
      </c>
      <c r="AP2806">
        <v>0</v>
      </c>
      <c r="AQ2806" s="6">
        <v>56</v>
      </c>
    </row>
    <row r="2807" spans="41:43">
      <c r="AO2807" s="5">
        <v>27.5</v>
      </c>
      <c r="AP2807">
        <v>0</v>
      </c>
      <c r="AQ2807" s="6">
        <v>122</v>
      </c>
    </row>
    <row r="2808" spans="41:43">
      <c r="AO2808" s="5">
        <v>27.5</v>
      </c>
      <c r="AP2808">
        <v>0</v>
      </c>
      <c r="AQ2808" s="6">
        <v>139</v>
      </c>
    </row>
    <row r="2809" spans="41:43">
      <c r="AO2809" s="5">
        <v>27.5</v>
      </c>
      <c r="AP2809">
        <v>0</v>
      </c>
      <c r="AQ2809" s="6">
        <v>180</v>
      </c>
    </row>
    <row r="2810" spans="41:43">
      <c r="AO2810" s="5">
        <v>27.5</v>
      </c>
      <c r="AP2810">
        <v>0</v>
      </c>
      <c r="AQ2810" s="6">
        <v>115</v>
      </c>
    </row>
    <row r="2811" spans="41:43">
      <c r="AO2811" s="5">
        <v>27.5</v>
      </c>
      <c r="AP2811">
        <v>0</v>
      </c>
      <c r="AQ2811" s="6">
        <v>117</v>
      </c>
    </row>
    <row r="2812" spans="41:43">
      <c r="AO2812" s="5">
        <v>27.5</v>
      </c>
      <c r="AP2812">
        <v>0</v>
      </c>
      <c r="AQ2812" s="6">
        <v>101</v>
      </c>
    </row>
    <row r="2813" spans="41:43">
      <c r="AO2813" s="5">
        <v>27.5</v>
      </c>
      <c r="AP2813">
        <v>0</v>
      </c>
      <c r="AQ2813" s="6">
        <v>123</v>
      </c>
    </row>
    <row r="2814" spans="41:43">
      <c r="AO2814" s="5">
        <v>27.5</v>
      </c>
      <c r="AP2814">
        <v>0</v>
      </c>
      <c r="AQ2814" s="6">
        <v>83</v>
      </c>
    </row>
    <row r="2815" spans="41:43">
      <c r="AO2815" s="5">
        <v>27.5</v>
      </c>
      <c r="AP2815">
        <v>0</v>
      </c>
      <c r="AQ2815" s="6">
        <v>69</v>
      </c>
    </row>
    <row r="2816" spans="41:43">
      <c r="AO2816" s="5">
        <v>27.5</v>
      </c>
      <c r="AP2816">
        <v>0</v>
      </c>
      <c r="AQ2816" s="6">
        <v>113</v>
      </c>
    </row>
    <row r="2817" spans="41:43">
      <c r="AO2817" s="5">
        <v>27.5</v>
      </c>
      <c r="AP2817">
        <v>0</v>
      </c>
      <c r="AQ2817" s="6">
        <v>111</v>
      </c>
    </row>
    <row r="2818" spans="41:43">
      <c r="AO2818" s="5">
        <v>27.5</v>
      </c>
      <c r="AP2818">
        <v>0</v>
      </c>
      <c r="AQ2818" s="6">
        <v>83</v>
      </c>
    </row>
    <row r="2819" spans="41:43">
      <c r="AO2819" s="5">
        <v>27.5</v>
      </c>
      <c r="AP2819">
        <v>0</v>
      </c>
      <c r="AQ2819" s="6">
        <v>34</v>
      </c>
    </row>
    <row r="2820" spans="41:43">
      <c r="AO2820" s="5">
        <v>27.5</v>
      </c>
      <c r="AP2820">
        <v>0</v>
      </c>
      <c r="AQ2820" s="6">
        <v>55</v>
      </c>
    </row>
    <row r="2821" spans="41:43">
      <c r="AO2821" s="5">
        <v>27.5</v>
      </c>
      <c r="AP2821">
        <v>0</v>
      </c>
      <c r="AQ2821" s="6">
        <v>113</v>
      </c>
    </row>
    <row r="2822" spans="41:43">
      <c r="AO2822" s="5">
        <v>27.5</v>
      </c>
      <c r="AP2822">
        <v>0</v>
      </c>
      <c r="AQ2822" s="6">
        <v>118</v>
      </c>
    </row>
    <row r="2823" spans="41:43">
      <c r="AO2823" s="5">
        <v>27.5</v>
      </c>
      <c r="AP2823">
        <v>0</v>
      </c>
      <c r="AQ2823" s="6">
        <v>128</v>
      </c>
    </row>
    <row r="2824" spans="41:43">
      <c r="AO2824" s="5">
        <v>27.5</v>
      </c>
      <c r="AP2824">
        <v>0</v>
      </c>
      <c r="AQ2824" s="6">
        <v>161</v>
      </c>
    </row>
    <row r="2825" spans="41:43">
      <c r="AO2825" s="5">
        <v>27.5</v>
      </c>
      <c r="AP2825">
        <v>0</v>
      </c>
      <c r="AQ2825" s="6">
        <v>140</v>
      </c>
    </row>
    <row r="2826" spans="41:43">
      <c r="AO2826" s="5">
        <v>27.5</v>
      </c>
      <c r="AP2826">
        <v>0</v>
      </c>
      <c r="AQ2826" s="6">
        <v>228</v>
      </c>
    </row>
    <row r="2827" spans="41:43">
      <c r="AO2827" s="5">
        <v>27.5</v>
      </c>
      <c r="AP2827">
        <v>0</v>
      </c>
      <c r="AQ2827" s="6">
        <v>197</v>
      </c>
    </row>
    <row r="2828" spans="41:43">
      <c r="AO2828" s="5">
        <v>27.5</v>
      </c>
      <c r="AP2828">
        <v>0</v>
      </c>
      <c r="AQ2828" s="6">
        <v>328</v>
      </c>
    </row>
    <row r="2829" spans="41:43">
      <c r="AO2829" s="5">
        <v>27.5</v>
      </c>
      <c r="AP2829">
        <v>0</v>
      </c>
      <c r="AQ2829" s="6">
        <v>293</v>
      </c>
    </row>
    <row r="2830" spans="41:43">
      <c r="AO2830" s="5">
        <v>27.5</v>
      </c>
      <c r="AP2830">
        <v>0</v>
      </c>
      <c r="AQ2830" s="6">
        <v>540</v>
      </c>
    </row>
    <row r="2831" spans="41:43">
      <c r="AO2831" s="5">
        <v>27.5</v>
      </c>
      <c r="AP2831">
        <v>0</v>
      </c>
      <c r="AQ2831" s="6">
        <v>582</v>
      </c>
    </row>
    <row r="2832" spans="41:43">
      <c r="AO2832" s="5">
        <v>27.5</v>
      </c>
      <c r="AP2832">
        <v>0</v>
      </c>
      <c r="AQ2832" s="6">
        <v>611</v>
      </c>
    </row>
    <row r="2833" spans="41:43">
      <c r="AO2833" s="5">
        <v>27.5</v>
      </c>
      <c r="AP2833">
        <v>0</v>
      </c>
      <c r="AQ2833" s="6">
        <v>553</v>
      </c>
    </row>
    <row r="2834" spans="41:43">
      <c r="AO2834" s="5">
        <v>27.5</v>
      </c>
      <c r="AP2834">
        <v>0</v>
      </c>
      <c r="AQ2834" s="6">
        <v>1052</v>
      </c>
    </row>
    <row r="2835" spans="41:43">
      <c r="AO2835" s="5">
        <v>27.5</v>
      </c>
      <c r="AP2835">
        <v>0</v>
      </c>
      <c r="AQ2835" s="6">
        <v>1930</v>
      </c>
    </row>
    <row r="2836" spans="41:43">
      <c r="AO2836" s="5">
        <v>27.5</v>
      </c>
      <c r="AP2836">
        <v>0</v>
      </c>
      <c r="AQ2836" s="6">
        <v>2623</v>
      </c>
    </row>
    <row r="2837" spans="41:43">
      <c r="AO2837" s="5">
        <v>27.5</v>
      </c>
      <c r="AP2837">
        <v>0</v>
      </c>
      <c r="AQ2837" s="6">
        <v>3055</v>
      </c>
    </row>
    <row r="2838" spans="41:43">
      <c r="AO2838" s="5">
        <v>27.5</v>
      </c>
      <c r="AP2838">
        <v>0</v>
      </c>
      <c r="AQ2838" s="6">
        <v>3961</v>
      </c>
    </row>
    <row r="2839" spans="41:43">
      <c r="AO2839" s="5">
        <v>27.5</v>
      </c>
      <c r="AP2839">
        <v>0</v>
      </c>
      <c r="AQ2839" s="6">
        <v>4643</v>
      </c>
    </row>
    <row r="2840" spans="41:43">
      <c r="AO2840" s="5">
        <v>27.5</v>
      </c>
      <c r="AP2840">
        <v>0</v>
      </c>
      <c r="AQ2840" s="6">
        <v>5592</v>
      </c>
    </row>
    <row r="2841" spans="41:43">
      <c r="AO2841" s="5">
        <v>27.5</v>
      </c>
      <c r="AP2841">
        <v>0</v>
      </c>
      <c r="AQ2841" s="6">
        <v>5307</v>
      </c>
    </row>
    <row r="2842" spans="41:43">
      <c r="AO2842" s="5">
        <v>27.5</v>
      </c>
      <c r="AP2842">
        <v>0</v>
      </c>
      <c r="AQ2842" s="6">
        <v>4830</v>
      </c>
    </row>
    <row r="2843" spans="41:43">
      <c r="AO2843" s="5">
        <v>27.5</v>
      </c>
      <c r="AP2843">
        <v>0</v>
      </c>
      <c r="AQ2843" s="6">
        <v>3896</v>
      </c>
    </row>
    <row r="2844" spans="41:43">
      <c r="AO2844" s="5">
        <v>27.5</v>
      </c>
      <c r="AP2844">
        <v>0</v>
      </c>
      <c r="AQ2844" s="6">
        <v>3307</v>
      </c>
    </row>
    <row r="2845" spans="41:43">
      <c r="AO2845" s="5">
        <v>27.5</v>
      </c>
      <c r="AP2845">
        <v>0</v>
      </c>
      <c r="AQ2845" s="6">
        <v>3199</v>
      </c>
    </row>
    <row r="2846" spans="41:43">
      <c r="AO2846" s="5">
        <v>27.5</v>
      </c>
      <c r="AP2846">
        <v>0</v>
      </c>
      <c r="AQ2846" s="6">
        <v>2793</v>
      </c>
    </row>
    <row r="2847" spans="41:43">
      <c r="AO2847" s="5">
        <v>27.5</v>
      </c>
      <c r="AP2847">
        <v>0</v>
      </c>
      <c r="AQ2847" s="6">
        <v>2496</v>
      </c>
    </row>
    <row r="2848" spans="41:43">
      <c r="AO2848" s="5">
        <v>27.5</v>
      </c>
      <c r="AP2848">
        <v>0</v>
      </c>
      <c r="AQ2848" s="6">
        <v>1998</v>
      </c>
    </row>
    <row r="2849" spans="41:43">
      <c r="AO2849" s="5">
        <v>27.5</v>
      </c>
      <c r="AP2849">
        <v>0</v>
      </c>
      <c r="AQ2849" s="6">
        <v>1762</v>
      </c>
    </row>
    <row r="2850" spans="41:43">
      <c r="AO2850" s="5">
        <v>27.5</v>
      </c>
      <c r="AP2850">
        <v>0</v>
      </c>
      <c r="AQ2850" s="6">
        <v>1516</v>
      </c>
    </row>
    <row r="2851" spans="41:43">
      <c r="AO2851" s="5">
        <v>27.5</v>
      </c>
      <c r="AP2851">
        <v>0</v>
      </c>
      <c r="AQ2851" s="6">
        <v>1343</v>
      </c>
    </row>
    <row r="2852" spans="41:43">
      <c r="AO2852" s="5">
        <v>27.5</v>
      </c>
      <c r="AP2852">
        <v>0</v>
      </c>
      <c r="AQ2852" s="6">
        <v>1232</v>
      </c>
    </row>
    <row r="2853" spans="41:43">
      <c r="AO2853" s="5">
        <v>27.5</v>
      </c>
      <c r="AP2853">
        <v>0</v>
      </c>
      <c r="AQ2853" s="6">
        <v>1084</v>
      </c>
    </row>
    <row r="2854" spans="41:43">
      <c r="AO2854" s="5">
        <v>27.5</v>
      </c>
      <c r="AP2854">
        <v>0</v>
      </c>
      <c r="AQ2854" s="6">
        <v>992</v>
      </c>
    </row>
    <row r="2855" spans="41:43">
      <c r="AO2855" s="5">
        <v>27.5</v>
      </c>
      <c r="AP2855">
        <v>0</v>
      </c>
      <c r="AQ2855" s="6">
        <v>764</v>
      </c>
    </row>
    <row r="2856" spans="41:43">
      <c r="AO2856" s="5">
        <v>27.5</v>
      </c>
      <c r="AP2856">
        <v>0</v>
      </c>
      <c r="AQ2856" s="6">
        <v>815</v>
      </c>
    </row>
    <row r="2857" spans="41:43">
      <c r="AO2857" s="5">
        <v>27.5</v>
      </c>
      <c r="AP2857">
        <v>0</v>
      </c>
      <c r="AQ2857" s="6">
        <v>634</v>
      </c>
    </row>
    <row r="2858" spans="41:43">
      <c r="AO2858" s="5">
        <v>27.5</v>
      </c>
      <c r="AP2858">
        <v>0</v>
      </c>
      <c r="AQ2858" s="6">
        <v>565</v>
      </c>
    </row>
    <row r="2859" spans="41:43">
      <c r="AO2859" s="5">
        <v>27.5</v>
      </c>
      <c r="AP2859">
        <v>0</v>
      </c>
      <c r="AQ2859" s="6">
        <v>269</v>
      </c>
    </row>
    <row r="2860" spans="41:43">
      <c r="AO2860" s="5">
        <v>27.5</v>
      </c>
      <c r="AP2860">
        <v>0</v>
      </c>
      <c r="AQ2860" s="6">
        <v>187</v>
      </c>
    </row>
    <row r="2861" spans="41:43">
      <c r="AO2861" s="5">
        <v>27.5</v>
      </c>
      <c r="AP2861">
        <v>0</v>
      </c>
      <c r="AQ2861" s="6">
        <v>137</v>
      </c>
    </row>
    <row r="2862" spans="41:43">
      <c r="AO2862" s="5">
        <v>27.5</v>
      </c>
      <c r="AP2862">
        <v>0</v>
      </c>
      <c r="AQ2862" s="6">
        <v>157</v>
      </c>
    </row>
    <row r="2863" spans="41:43">
      <c r="AO2863" s="5">
        <v>27.5</v>
      </c>
      <c r="AP2863">
        <v>0</v>
      </c>
      <c r="AQ2863" s="6">
        <v>157</v>
      </c>
    </row>
    <row r="2864" spans="41:43">
      <c r="AO2864" s="5">
        <v>27.5</v>
      </c>
      <c r="AP2864">
        <v>0</v>
      </c>
      <c r="AQ2864" s="6">
        <v>129</v>
      </c>
    </row>
    <row r="2865" spans="41:43">
      <c r="AO2865" s="5">
        <v>27.5</v>
      </c>
      <c r="AP2865">
        <v>0</v>
      </c>
      <c r="AQ2865" s="6">
        <v>28</v>
      </c>
    </row>
    <row r="2866" spans="41:43">
      <c r="AO2866" s="5">
        <v>27.5</v>
      </c>
      <c r="AP2866">
        <v>0</v>
      </c>
      <c r="AQ2866" s="6">
        <v>10</v>
      </c>
    </row>
    <row r="2867" spans="41:43">
      <c r="AO2867" s="5">
        <v>27.5</v>
      </c>
      <c r="AP2867">
        <v>0</v>
      </c>
      <c r="AQ2867" s="6">
        <v>26</v>
      </c>
    </row>
    <row r="2868" spans="41:43">
      <c r="AO2868" s="5">
        <v>27.5</v>
      </c>
      <c r="AP2868">
        <v>0</v>
      </c>
      <c r="AQ2868" s="6">
        <v>47</v>
      </c>
    </row>
    <row r="2869" spans="41:43">
      <c r="AO2869" s="5">
        <v>27.5</v>
      </c>
      <c r="AP2869">
        <v>0</v>
      </c>
      <c r="AQ2869" s="6">
        <v>57</v>
      </c>
    </row>
    <row r="2870" spans="41:43">
      <c r="AO2870" s="5">
        <v>27.5</v>
      </c>
      <c r="AP2870">
        <v>0</v>
      </c>
      <c r="AQ2870" s="6">
        <v>48</v>
      </c>
    </row>
    <row r="2871" spans="41:43">
      <c r="AO2871" s="5">
        <v>27.5</v>
      </c>
      <c r="AP2871">
        <v>0</v>
      </c>
      <c r="AQ2871" s="6">
        <v>26</v>
      </c>
    </row>
    <row r="2872" spans="41:43">
      <c r="AO2872" s="5">
        <v>27.5</v>
      </c>
      <c r="AP2872">
        <v>0</v>
      </c>
      <c r="AQ2872" s="6">
        <v>16</v>
      </c>
    </row>
    <row r="2873" spans="41:43">
      <c r="AO2873" s="5">
        <v>27.5</v>
      </c>
      <c r="AP2873">
        <v>0</v>
      </c>
      <c r="AQ2873" s="6">
        <v>29</v>
      </c>
    </row>
    <row r="2874" spans="41:43">
      <c r="AO2874" s="5">
        <v>27.5</v>
      </c>
      <c r="AP2874">
        <v>0</v>
      </c>
      <c r="AQ2874" s="6">
        <v>19</v>
      </c>
    </row>
    <row r="2875" spans="41:43">
      <c r="AO2875" s="5">
        <v>27.5</v>
      </c>
      <c r="AP2875">
        <v>0</v>
      </c>
      <c r="AQ2875" s="6">
        <v>19</v>
      </c>
    </row>
    <row r="2876" spans="41:43">
      <c r="AO2876" s="5">
        <v>27.5</v>
      </c>
      <c r="AP2876">
        <v>0</v>
      </c>
      <c r="AQ2876" s="6">
        <v>0</v>
      </c>
    </row>
    <row r="2877" spans="41:43">
      <c r="AO2877" s="5">
        <v>27.5</v>
      </c>
      <c r="AP2877">
        <v>0</v>
      </c>
      <c r="AQ2877" s="6">
        <v>0</v>
      </c>
    </row>
    <row r="2878" spans="41:43">
      <c r="AO2878" s="5">
        <v>27.5</v>
      </c>
      <c r="AP2878">
        <v>0</v>
      </c>
      <c r="AQ2878" s="6">
        <v>0</v>
      </c>
    </row>
    <row r="2879" spans="41:43">
      <c r="AO2879" s="5">
        <v>27.5</v>
      </c>
      <c r="AP2879">
        <v>0</v>
      </c>
      <c r="AQ2879" s="6">
        <v>0</v>
      </c>
    </row>
    <row r="2880" spans="41:43">
      <c r="AO2880" s="5">
        <v>27.5</v>
      </c>
      <c r="AP2880">
        <v>0</v>
      </c>
      <c r="AQ2880" s="6">
        <v>0</v>
      </c>
    </row>
    <row r="2881" spans="41:43">
      <c r="AO2881" s="5">
        <v>27.5</v>
      </c>
      <c r="AP2881">
        <v>0</v>
      </c>
      <c r="AQ2881" s="6">
        <v>0</v>
      </c>
    </row>
    <row r="2882" spans="41:43">
      <c r="AO2882" s="5">
        <v>27.5</v>
      </c>
      <c r="AP2882">
        <v>0</v>
      </c>
      <c r="AQ2882" s="6">
        <v>0</v>
      </c>
    </row>
    <row r="2883" spans="41:43">
      <c r="AO2883" s="5">
        <v>27.5</v>
      </c>
      <c r="AP2883">
        <v>0</v>
      </c>
      <c r="AQ2883" s="6">
        <v>0</v>
      </c>
    </row>
    <row r="2884" spans="41:43">
      <c r="AO2884" s="5">
        <v>27.5</v>
      </c>
      <c r="AP2884">
        <v>0</v>
      </c>
      <c r="AQ2884" s="6">
        <v>0</v>
      </c>
    </row>
    <row r="2885" spans="41:43">
      <c r="AO2885" s="5">
        <v>27.5</v>
      </c>
      <c r="AP2885">
        <v>0</v>
      </c>
      <c r="AQ2885" s="6">
        <v>14</v>
      </c>
    </row>
    <row r="2886" spans="41:43">
      <c r="AO2886" s="5">
        <v>27.5</v>
      </c>
      <c r="AP2886">
        <v>0</v>
      </c>
      <c r="AQ2886" s="6">
        <v>14</v>
      </c>
    </row>
    <row r="2887" spans="41:43">
      <c r="AO2887" s="5">
        <v>27.5</v>
      </c>
      <c r="AP2887">
        <v>0</v>
      </c>
      <c r="AQ2887" s="6">
        <v>14</v>
      </c>
    </row>
    <row r="2888" spans="41:43">
      <c r="AO2888" s="5">
        <v>27.5</v>
      </c>
      <c r="AP2888">
        <v>0</v>
      </c>
      <c r="AQ2888" s="6">
        <v>0</v>
      </c>
    </row>
    <row r="2889" spans="41:43">
      <c r="AO2889" s="5">
        <v>27.5</v>
      </c>
      <c r="AP2889">
        <v>0</v>
      </c>
      <c r="AQ2889" s="6">
        <v>0</v>
      </c>
    </row>
    <row r="2890" spans="41:43">
      <c r="AO2890" s="5">
        <v>27.5</v>
      </c>
      <c r="AP2890">
        <v>0</v>
      </c>
      <c r="AQ2890" s="6">
        <v>0</v>
      </c>
    </row>
    <row r="2891" spans="41:43">
      <c r="AO2891" s="5">
        <v>27.5</v>
      </c>
      <c r="AP2891">
        <v>0</v>
      </c>
      <c r="AQ2891" s="6">
        <v>5</v>
      </c>
    </row>
    <row r="2892" spans="41:43">
      <c r="AO2892" s="5">
        <v>27.5</v>
      </c>
      <c r="AP2892">
        <v>0</v>
      </c>
      <c r="AQ2892" s="6">
        <v>25</v>
      </c>
    </row>
    <row r="2893" spans="41:43">
      <c r="AO2893" s="5">
        <v>27.5</v>
      </c>
      <c r="AP2893">
        <v>0</v>
      </c>
      <c r="AQ2893" s="6">
        <v>52</v>
      </c>
    </row>
    <row r="2894" spans="41:43">
      <c r="AO2894" s="5">
        <v>27.5</v>
      </c>
      <c r="AP2894">
        <v>0</v>
      </c>
      <c r="AQ2894" s="6">
        <v>47</v>
      </c>
    </row>
    <row r="2895" spans="41:43">
      <c r="AO2895" s="5">
        <v>27.5</v>
      </c>
      <c r="AP2895">
        <v>0</v>
      </c>
      <c r="AQ2895" s="6">
        <v>27</v>
      </c>
    </row>
    <row r="2896" spans="41:43">
      <c r="AO2896" s="5">
        <v>27.5</v>
      </c>
      <c r="AP2896">
        <v>0</v>
      </c>
      <c r="AQ2896" s="6">
        <v>0</v>
      </c>
    </row>
    <row r="2897" spans="41:43">
      <c r="AO2897" s="5">
        <v>27.5</v>
      </c>
      <c r="AP2897">
        <v>0</v>
      </c>
      <c r="AQ2897" s="6">
        <v>0</v>
      </c>
    </row>
    <row r="2898" spans="41:43">
      <c r="AO2898" s="5">
        <v>27.5</v>
      </c>
      <c r="AP2898">
        <v>0</v>
      </c>
      <c r="AQ2898" s="6">
        <v>0</v>
      </c>
    </row>
    <row r="2899" spans="41:43">
      <c r="AO2899" s="5">
        <v>27.5</v>
      </c>
      <c r="AP2899">
        <v>0</v>
      </c>
      <c r="AQ2899" s="6">
        <v>0</v>
      </c>
    </row>
    <row r="2900" spans="41:43">
      <c r="AO2900" s="5">
        <v>27.5</v>
      </c>
      <c r="AP2900">
        <v>0</v>
      </c>
      <c r="AQ2900" s="6">
        <v>0</v>
      </c>
    </row>
    <row r="2901" spans="41:43">
      <c r="AO2901" s="5">
        <v>27.5</v>
      </c>
      <c r="AP2901">
        <v>0</v>
      </c>
      <c r="AQ2901" s="6">
        <v>18</v>
      </c>
    </row>
    <row r="2902" spans="41:43">
      <c r="AO2902" s="5">
        <v>27.5</v>
      </c>
      <c r="AP2902">
        <v>0</v>
      </c>
      <c r="AQ2902" s="6">
        <v>18</v>
      </c>
    </row>
    <row r="2903" spans="41:43">
      <c r="AO2903" s="5">
        <v>27.5</v>
      </c>
      <c r="AP2903">
        <v>0</v>
      </c>
      <c r="AQ2903" s="6">
        <v>18</v>
      </c>
    </row>
    <row r="2904" spans="41:43">
      <c r="AO2904" s="5">
        <v>27.5</v>
      </c>
      <c r="AP2904">
        <v>0</v>
      </c>
      <c r="AQ2904" s="6">
        <v>0</v>
      </c>
    </row>
    <row r="2905" spans="41:43">
      <c r="AO2905" s="5">
        <v>27.5</v>
      </c>
      <c r="AP2905">
        <v>0</v>
      </c>
      <c r="AQ2905" s="6">
        <v>0</v>
      </c>
    </row>
    <row r="2906" spans="41:43">
      <c r="AO2906" s="5">
        <v>27.5</v>
      </c>
      <c r="AP2906">
        <v>0</v>
      </c>
      <c r="AQ2906" s="6">
        <v>0</v>
      </c>
    </row>
    <row r="2907" spans="41:43">
      <c r="AO2907" s="5">
        <v>27.5</v>
      </c>
      <c r="AP2907">
        <v>0</v>
      </c>
      <c r="AQ2907" s="6">
        <v>0</v>
      </c>
    </row>
    <row r="2908" spans="41:43">
      <c r="AO2908" s="5">
        <v>27.5</v>
      </c>
      <c r="AP2908">
        <v>0</v>
      </c>
      <c r="AQ2908" s="6">
        <v>0</v>
      </c>
    </row>
    <row r="2909" spans="41:43">
      <c r="AO2909" s="5">
        <v>27.5</v>
      </c>
      <c r="AP2909">
        <v>0</v>
      </c>
      <c r="AQ2909" s="6">
        <v>0</v>
      </c>
    </row>
    <row r="2910" spans="41:43">
      <c r="AO2910" s="5">
        <v>27.5</v>
      </c>
      <c r="AP2910">
        <v>0</v>
      </c>
      <c r="AQ2910" s="6">
        <v>0</v>
      </c>
    </row>
    <row r="2911" spans="41:43">
      <c r="AO2911" s="5">
        <v>27.5</v>
      </c>
      <c r="AP2911">
        <v>0</v>
      </c>
      <c r="AQ2911" s="6">
        <v>0</v>
      </c>
    </row>
    <row r="2912" spans="41:43">
      <c r="AO2912" s="5">
        <v>27.5</v>
      </c>
      <c r="AP2912">
        <v>0</v>
      </c>
      <c r="AQ2912" s="6">
        <v>13</v>
      </c>
    </row>
    <row r="2913" spans="41:43">
      <c r="AO2913" s="5">
        <v>27.5</v>
      </c>
      <c r="AP2913">
        <v>0</v>
      </c>
      <c r="AQ2913" s="6">
        <v>19</v>
      </c>
    </row>
    <row r="2914" spans="41:43">
      <c r="AO2914" s="5">
        <v>28</v>
      </c>
      <c r="AP2914">
        <v>2920.9347082951535</v>
      </c>
      <c r="AQ2914" s="6">
        <v>0</v>
      </c>
    </row>
    <row r="2915" spans="41:43">
      <c r="AO2915" s="5">
        <v>28</v>
      </c>
      <c r="AP2915">
        <v>3120.3363151975641</v>
      </c>
      <c r="AQ2915" s="6">
        <v>0</v>
      </c>
    </row>
    <row r="2916" spans="41:43">
      <c r="AO2916" s="5">
        <v>28</v>
      </c>
      <c r="AP2916">
        <v>3300.3192285985183</v>
      </c>
      <c r="AQ2916" s="6">
        <v>15</v>
      </c>
    </row>
    <row r="2917" spans="41:43">
      <c r="AO2917" s="5">
        <v>28</v>
      </c>
      <c r="AP2917">
        <v>3465.1386691050379</v>
      </c>
      <c r="AQ2917" s="6">
        <v>15</v>
      </c>
    </row>
    <row r="2918" spans="41:43">
      <c r="AO2918" s="5">
        <v>28</v>
      </c>
      <c r="AP2918">
        <v>3617.7209476639268</v>
      </c>
      <c r="AQ2918" s="6">
        <v>15</v>
      </c>
    </row>
    <row r="2919" spans="41:43">
      <c r="AO2919" s="5">
        <v>28</v>
      </c>
      <c r="AP2919">
        <v>3760.9340817645229</v>
      </c>
      <c r="AQ2919" s="6">
        <v>0</v>
      </c>
    </row>
    <row r="2920" spans="41:43">
      <c r="AO2920" s="5">
        <v>28</v>
      </c>
      <c r="AP2920">
        <v>3894.7974473275262</v>
      </c>
      <c r="AQ2920" s="6">
        <v>0</v>
      </c>
    </row>
    <row r="2921" spans="41:43">
      <c r="AO2921" s="5">
        <v>28</v>
      </c>
      <c r="AP2921">
        <v>4021.3337504945639</v>
      </c>
      <c r="AQ2921" s="6">
        <v>0</v>
      </c>
    </row>
    <row r="2922" spans="41:43">
      <c r="AO2922" s="5">
        <v>28</v>
      </c>
      <c r="AP2922">
        <v>4142.1447260630957</v>
      </c>
      <c r="AQ2922" s="6">
        <v>0</v>
      </c>
    </row>
    <row r="2923" spans="41:43">
      <c r="AO2923" s="5">
        <v>28</v>
      </c>
      <c r="AP2923">
        <v>4256.6835793938435</v>
      </c>
      <c r="AQ2923" s="6">
        <v>0</v>
      </c>
    </row>
    <row r="2924" spans="41:43">
      <c r="AO2924" s="5">
        <v>28</v>
      </c>
      <c r="AP2924">
        <v>4366.2568300575313</v>
      </c>
      <c r="AQ2924" s="6">
        <v>0</v>
      </c>
    </row>
    <row r="2925" spans="41:43">
      <c r="AO2925" s="5">
        <v>28</v>
      </c>
      <c r="AP2925">
        <v>4471.3870714086597</v>
      </c>
      <c r="AQ2925" s="6">
        <v>0</v>
      </c>
    </row>
    <row r="2926" spans="41:43">
      <c r="AO2926" s="5">
        <v>28</v>
      </c>
      <c r="AP2926">
        <v>4572.5134588586088</v>
      </c>
      <c r="AQ2926" s="6">
        <v>0</v>
      </c>
    </row>
    <row r="2927" spans="41:43">
      <c r="AO2927" s="5">
        <v>28</v>
      </c>
      <c r="AP2927">
        <v>4670.5353278706689</v>
      </c>
      <c r="AQ2927" s="6">
        <v>0</v>
      </c>
    </row>
    <row r="2928" spans="41:43">
      <c r="AO2928" s="5">
        <v>28</v>
      </c>
      <c r="AP2928">
        <v>4764.7027046660687</v>
      </c>
      <c r="AQ2928" s="6">
        <v>0</v>
      </c>
    </row>
    <row r="2929" spans="41:43">
      <c r="AO2929" s="5">
        <v>28</v>
      </c>
      <c r="AP2929">
        <v>4855.8374343923515</v>
      </c>
      <c r="AQ2929" s="6">
        <v>0</v>
      </c>
    </row>
    <row r="2930" spans="41:43">
      <c r="AO2930" s="5">
        <v>28</v>
      </c>
      <c r="AP2930">
        <v>4944.6586600463106</v>
      </c>
      <c r="AQ2930" s="6">
        <v>15</v>
      </c>
    </row>
    <row r="2931" spans="41:43">
      <c r="AO2931" s="5">
        <v>28</v>
      </c>
      <c r="AP2931">
        <v>5030.4081051028979</v>
      </c>
      <c r="AQ2931" s="6">
        <v>37</v>
      </c>
    </row>
    <row r="2932" spans="41:43">
      <c r="AO2932" s="5">
        <v>28</v>
      </c>
      <c r="AP2932">
        <v>5113.7652802143421</v>
      </c>
      <c r="AQ2932" s="6">
        <v>42</v>
      </c>
    </row>
    <row r="2933" spans="41:43">
      <c r="AO2933" s="5">
        <v>28</v>
      </c>
      <c r="AP2933">
        <v>5194.8959795335595</v>
      </c>
      <c r="AQ2933" s="6">
        <v>27</v>
      </c>
    </row>
    <row r="2934" spans="41:43">
      <c r="AO2934" s="5">
        <v>28</v>
      </c>
      <c r="AP2934">
        <v>5274.3770634163766</v>
      </c>
      <c r="AQ2934" s="6">
        <v>5</v>
      </c>
    </row>
    <row r="2935" spans="41:43">
      <c r="AO2935" s="5">
        <v>28</v>
      </c>
      <c r="AP2935">
        <v>5351.4731918075204</v>
      </c>
      <c r="AQ2935" s="6">
        <v>0</v>
      </c>
    </row>
    <row r="2936" spans="41:43">
      <c r="AO2936" s="5">
        <v>28</v>
      </c>
      <c r="AP2936">
        <v>5426.743765008172</v>
      </c>
      <c r="AQ2936" s="6">
        <v>0</v>
      </c>
    </row>
    <row r="2937" spans="41:43">
      <c r="AO2937" s="5">
        <v>28</v>
      </c>
      <c r="AP2937">
        <v>5500.2968564647363</v>
      </c>
      <c r="AQ2937" s="6">
        <v>0</v>
      </c>
    </row>
    <row r="2938" spans="41:43">
      <c r="AO2938" s="5">
        <v>28</v>
      </c>
      <c r="AP2938">
        <v>5572.6215068437468</v>
      </c>
      <c r="AQ2938" s="6">
        <v>0</v>
      </c>
    </row>
    <row r="2939" spans="41:43">
      <c r="AO2939" s="5">
        <v>28</v>
      </c>
      <c r="AP2939">
        <v>5643.0170335289458</v>
      </c>
      <c r="AQ2939" s="6">
        <v>198</v>
      </c>
    </row>
    <row r="2940" spans="41:43">
      <c r="AO2940" s="5">
        <v>28</v>
      </c>
      <c r="AP2940">
        <v>5711.9646373010401</v>
      </c>
      <c r="AQ2940" s="6">
        <v>198</v>
      </c>
    </row>
    <row r="2941" spans="41:43">
      <c r="AO2941" s="5">
        <v>28</v>
      </c>
      <c r="AP2941">
        <v>5779.539130271286</v>
      </c>
      <c r="AQ2941" s="6">
        <v>198</v>
      </c>
    </row>
    <row r="2942" spans="41:43">
      <c r="AO2942" s="5">
        <v>28</v>
      </c>
      <c r="AP2942">
        <v>5845.809275163484</v>
      </c>
      <c r="AQ2942" s="6">
        <v>0</v>
      </c>
    </row>
    <row r="2943" spans="41:43">
      <c r="AO2943" s="5">
        <v>28</v>
      </c>
      <c r="AP2943">
        <v>5911.1924258272165</v>
      </c>
      <c r="AQ2943" s="6">
        <v>0</v>
      </c>
    </row>
    <row r="2944" spans="41:43">
      <c r="AO2944" s="5">
        <v>28</v>
      </c>
      <c r="AP2944">
        <v>5975.0328100778033</v>
      </c>
      <c r="AQ2944" s="6">
        <v>11</v>
      </c>
    </row>
    <row r="2945" spans="41:43">
      <c r="AO2945" s="5">
        <v>28</v>
      </c>
      <c r="AP2945">
        <v>6037.7452515737223</v>
      </c>
      <c r="AQ2945" s="6">
        <v>17</v>
      </c>
    </row>
    <row r="2946" spans="41:43">
      <c r="AO2946" s="5">
        <v>28</v>
      </c>
      <c r="AP2946">
        <v>6099.3800355403973</v>
      </c>
      <c r="AQ2946" s="6">
        <v>17</v>
      </c>
    </row>
    <row r="2947" spans="41:43">
      <c r="AO2947" s="5">
        <v>28</v>
      </c>
      <c r="AP2947">
        <v>6160.3141465919316</v>
      </c>
      <c r="AQ2947" s="6">
        <v>6</v>
      </c>
    </row>
    <row r="2948" spans="41:43">
      <c r="AO2948" s="5">
        <v>28</v>
      </c>
      <c r="AP2948">
        <v>6219.9254005362</v>
      </c>
      <c r="AQ2948" s="6">
        <v>15</v>
      </c>
    </row>
    <row r="2949" spans="41:43">
      <c r="AO2949" s="5">
        <v>28</v>
      </c>
      <c r="AP2949">
        <v>6278.5902186329704</v>
      </c>
      <c r="AQ2949" s="6">
        <v>15</v>
      </c>
    </row>
    <row r="2950" spans="41:43">
      <c r="AO2950" s="5">
        <v>28</v>
      </c>
      <c r="AP2950">
        <v>6336.661521613285</v>
      </c>
      <c r="AQ2950" s="6">
        <v>15</v>
      </c>
    </row>
    <row r="2951" spans="41:43">
      <c r="AO2951" s="5">
        <v>28</v>
      </c>
      <c r="AP2951">
        <v>6393.5404211518562</v>
      </c>
      <c r="AQ2951" s="6">
        <v>0</v>
      </c>
    </row>
    <row r="2952" spans="41:43">
      <c r="AO2952" s="5">
        <v>28</v>
      </c>
      <c r="AP2952">
        <v>6449.5801092242154</v>
      </c>
      <c r="AQ2952" s="6">
        <v>0</v>
      </c>
    </row>
    <row r="2953" spans="41:43">
      <c r="AO2953" s="5">
        <v>28</v>
      </c>
      <c r="AP2953">
        <v>6504.811969867781</v>
      </c>
      <c r="AQ2953" s="6">
        <v>0</v>
      </c>
    </row>
    <row r="2954" spans="41:43">
      <c r="AO2954" s="5">
        <v>28</v>
      </c>
      <c r="AP2954">
        <v>6559.562632295917</v>
      </c>
      <c r="AQ2954" s="6">
        <v>0</v>
      </c>
    </row>
    <row r="2955" spans="41:43">
      <c r="AO2955" s="5">
        <v>28</v>
      </c>
      <c r="AP2955">
        <v>6613.2616785260589</v>
      </c>
      <c r="AQ2955" s="6">
        <v>0</v>
      </c>
    </row>
    <row r="2956" spans="41:43">
      <c r="AO2956" s="5">
        <v>28</v>
      </c>
      <c r="AP2956">
        <v>6666.2366508344167</v>
      </c>
      <c r="AQ2956" s="6">
        <v>0</v>
      </c>
    </row>
    <row r="2957" spans="41:43">
      <c r="AO2957" s="5">
        <v>28</v>
      </c>
      <c r="AP2957">
        <v>6718.512344691625</v>
      </c>
      <c r="AQ2957" s="6">
        <v>0</v>
      </c>
    </row>
    <row r="2958" spans="41:43">
      <c r="AO2958" s="5">
        <v>28</v>
      </c>
      <c r="AP2958">
        <v>6770.3939033171009</v>
      </c>
      <c r="AQ2958" s="6">
        <v>0</v>
      </c>
    </row>
    <row r="2959" spans="41:43">
      <c r="AO2959" s="5">
        <v>28</v>
      </c>
      <c r="AP2959">
        <v>6821.3366221104588</v>
      </c>
      <c r="AQ2959" s="6">
        <v>0</v>
      </c>
    </row>
    <row r="2960" spans="41:43">
      <c r="AO2960" s="5">
        <v>28</v>
      </c>
      <c r="AP2960">
        <v>6871.6468897278437</v>
      </c>
      <c r="AQ2960" s="6">
        <v>0</v>
      </c>
    </row>
    <row r="2961" spans="41:43">
      <c r="AO2961" s="5">
        <v>28</v>
      </c>
      <c r="AP2961">
        <v>6921.3446802506105</v>
      </c>
      <c r="AQ2961" s="6">
        <v>0</v>
      </c>
    </row>
    <row r="2962" spans="41:43">
      <c r="AO2962" s="5">
        <v>28</v>
      </c>
      <c r="AP2962">
        <v>6970.7171666930244</v>
      </c>
      <c r="AQ2962" s="6">
        <v>5</v>
      </c>
    </row>
    <row r="2963" spans="41:43">
      <c r="AO2963" s="5">
        <v>28</v>
      </c>
      <c r="AP2963">
        <v>7019.2428828528327</v>
      </c>
      <c r="AQ2963" s="6">
        <v>5</v>
      </c>
    </row>
    <row r="2964" spans="41:43">
      <c r="AO2964" s="5">
        <v>28</v>
      </c>
      <c r="AP2964">
        <v>7067.2104066135525</v>
      </c>
      <c r="AQ2964" s="6">
        <v>5</v>
      </c>
    </row>
    <row r="2965" spans="41:43">
      <c r="AO2965" s="5">
        <v>28</v>
      </c>
      <c r="AP2965">
        <v>7114.6360951287443</v>
      </c>
      <c r="AQ2965" s="6">
        <v>0</v>
      </c>
    </row>
    <row r="2966" spans="41:43">
      <c r="AO2966" s="5">
        <v>28</v>
      </c>
      <c r="AP2966">
        <v>7161.7918087707176</v>
      </c>
      <c r="AQ2966" s="6">
        <v>19</v>
      </c>
    </row>
    <row r="2967" spans="41:43">
      <c r="AO2967" s="5">
        <v>28</v>
      </c>
      <c r="AP2967">
        <v>7208.1771355535147</v>
      </c>
      <c r="AQ2967" s="6">
        <v>36</v>
      </c>
    </row>
    <row r="2968" spans="41:43">
      <c r="AO2968" s="5">
        <v>28</v>
      </c>
      <c r="AP2968">
        <v>7254.0654015440568</v>
      </c>
      <c r="AQ2968" s="6">
        <v>36</v>
      </c>
    </row>
    <row r="2969" spans="41:43">
      <c r="AO2969" s="5">
        <v>28</v>
      </c>
      <c r="AP2969">
        <v>7299.470192491588</v>
      </c>
      <c r="AQ2969" s="6">
        <v>17</v>
      </c>
    </row>
    <row r="2970" spans="41:43">
      <c r="AO2970" s="5">
        <v>28</v>
      </c>
      <c r="AP2970">
        <v>7344.6501199350978</v>
      </c>
      <c r="AQ2970" s="6">
        <v>0</v>
      </c>
    </row>
    <row r="2971" spans="41:43">
      <c r="AO2971" s="5">
        <v>28</v>
      </c>
      <c r="AP2971">
        <v>7389.1239109857288</v>
      </c>
      <c r="AQ2971" s="6">
        <v>14</v>
      </c>
    </row>
    <row r="2972" spans="41:43">
      <c r="AO2972" s="5">
        <v>28</v>
      </c>
      <c r="AP2972">
        <v>7433.1516470270562</v>
      </c>
      <c r="AQ2972" s="6">
        <v>14</v>
      </c>
    </row>
    <row r="2973" spans="41:43">
      <c r="AO2973" s="5">
        <v>28</v>
      </c>
      <c r="AP2973">
        <v>7476.7447511485034</v>
      </c>
      <c r="AQ2973" s="6">
        <v>19</v>
      </c>
    </row>
    <row r="2974" spans="41:43">
      <c r="AO2974" s="5">
        <v>28</v>
      </c>
      <c r="AP2974">
        <v>7519.9141814424729</v>
      </c>
      <c r="AQ2974" s="6">
        <v>34</v>
      </c>
    </row>
    <row r="2975" spans="41:43">
      <c r="AO2975" s="5">
        <v>28</v>
      </c>
      <c r="AP2975">
        <v>7562.9042588929724</v>
      </c>
      <c r="AQ2975" s="6">
        <v>65</v>
      </c>
    </row>
    <row r="2976" spans="41:43">
      <c r="AO2976" s="5">
        <v>28</v>
      </c>
      <c r="AP2976">
        <v>7605.2552953117065</v>
      </c>
      <c r="AQ2976" s="6">
        <v>60</v>
      </c>
    </row>
    <row r="2977" spans="41:43">
      <c r="AO2977" s="5">
        <v>28</v>
      </c>
      <c r="AP2977">
        <v>7647.2130430566222</v>
      </c>
      <c r="AQ2977" s="6">
        <v>31</v>
      </c>
    </row>
    <row r="2978" spans="41:43">
      <c r="AO2978" s="5">
        <v>28</v>
      </c>
      <c r="AP2978">
        <v>7688.7868384261465</v>
      </c>
      <c r="AQ2978" s="6">
        <v>0</v>
      </c>
    </row>
    <row r="2979" spans="41:43">
      <c r="AO2979" s="5">
        <v>28</v>
      </c>
      <c r="AP2979">
        <v>7730.2110125289846</v>
      </c>
      <c r="AQ2979" s="6">
        <v>0</v>
      </c>
    </row>
    <row r="2980" spans="41:43">
      <c r="AO2980" s="5">
        <v>28</v>
      </c>
      <c r="AP2980">
        <v>7771.0415299490614</v>
      </c>
      <c r="AQ2980" s="6">
        <v>0</v>
      </c>
    </row>
    <row r="2981" spans="41:43">
      <c r="AO2981" s="5">
        <v>28</v>
      </c>
      <c r="AP2981">
        <v>7811.5141040134167</v>
      </c>
      <c r="AQ2981" s="6">
        <v>30</v>
      </c>
    </row>
    <row r="2982" spans="41:43">
      <c r="AO2982" s="5">
        <v>28</v>
      </c>
      <c r="AP2982">
        <v>7851.6367628311127</v>
      </c>
      <c r="AQ2982" s="6">
        <v>30</v>
      </c>
    </row>
    <row r="2983" spans="41:43">
      <c r="AO2983" s="5">
        <v>28</v>
      </c>
      <c r="AP2983">
        <v>7891.6348905548566</v>
      </c>
      <c r="AQ2983" s="6">
        <v>30</v>
      </c>
    </row>
    <row r="2984" spans="41:43">
      <c r="AO2984" s="5">
        <v>28</v>
      </c>
      <c r="AP2984">
        <v>7931.0788512264098</v>
      </c>
      <c r="AQ2984" s="6">
        <v>61</v>
      </c>
    </row>
    <row r="2985" spans="41:43">
      <c r="AO2985" s="5">
        <v>28</v>
      </c>
      <c r="AP2985">
        <v>7970.1953542914143</v>
      </c>
      <c r="AQ2985" s="6">
        <v>61</v>
      </c>
    </row>
    <row r="2986" spans="41:43">
      <c r="AO2986" s="5">
        <v>28</v>
      </c>
      <c r="AP2986">
        <v>8008.9913598523908</v>
      </c>
      <c r="AQ2986" s="6">
        <v>93</v>
      </c>
    </row>
    <row r="2987" spans="41:43">
      <c r="AO2987" s="5">
        <v>28</v>
      </c>
      <c r="AP2987">
        <v>8047.6841784304879</v>
      </c>
      <c r="AQ2987" s="6">
        <v>76</v>
      </c>
    </row>
    <row r="2988" spans="41:43">
      <c r="AO2988" s="5">
        <v>28</v>
      </c>
      <c r="AP2988">
        <v>8085.85746633087</v>
      </c>
      <c r="AQ2988" s="6">
        <v>187</v>
      </c>
    </row>
    <row r="2989" spans="41:43">
      <c r="AO2989" s="5">
        <v>28</v>
      </c>
      <c r="AP2989">
        <v>8123.7297992809026</v>
      </c>
      <c r="AQ2989" s="6">
        <v>155</v>
      </c>
    </row>
    <row r="2990" spans="41:43">
      <c r="AO2990" s="5">
        <v>28</v>
      </c>
      <c r="AP2990">
        <v>8161.307256029877</v>
      </c>
      <c r="AQ2990" s="6">
        <v>211</v>
      </c>
    </row>
    <row r="2991" spans="41:43">
      <c r="AO2991" s="5">
        <v>28</v>
      </c>
      <c r="AP2991">
        <v>8198.799813494019</v>
      </c>
      <c r="AQ2991" s="6">
        <v>127</v>
      </c>
    </row>
    <row r="2992" spans="41:43">
      <c r="AO2992" s="5">
        <v>28</v>
      </c>
      <c r="AP2992">
        <v>8235.8034383010563</v>
      </c>
      <c r="AQ2992" s="6">
        <v>180</v>
      </c>
    </row>
    <row r="2993" spans="41:43">
      <c r="AO2993" s="5">
        <v>28</v>
      </c>
      <c r="AP2993">
        <v>8272.5293121041996</v>
      </c>
      <c r="AQ2993" s="6">
        <v>118</v>
      </c>
    </row>
    <row r="2994" spans="41:43">
      <c r="AO2994" s="5">
        <v>28</v>
      </c>
      <c r="AP2994">
        <v>8309.1823301946679</v>
      </c>
      <c r="AQ2994" s="6">
        <v>91</v>
      </c>
    </row>
    <row r="2995" spans="41:43">
      <c r="AO2995" s="5">
        <v>28</v>
      </c>
      <c r="AP2995">
        <v>8345.3671167152352</v>
      </c>
      <c r="AQ2995" s="6">
        <v>38</v>
      </c>
    </row>
    <row r="2996" spans="41:43">
      <c r="AO2996" s="5">
        <v>28</v>
      </c>
      <c r="AP2996">
        <v>8381.2897270931262</v>
      </c>
      <c r="AQ2996" s="6">
        <v>5</v>
      </c>
    </row>
    <row r="2997" spans="41:43">
      <c r="AO2997" s="5">
        <v>28</v>
      </c>
      <c r="AP2997">
        <v>8416.955032873062</v>
      </c>
      <c r="AQ2997" s="6">
        <v>17</v>
      </c>
    </row>
    <row r="2998" spans="41:43">
      <c r="AO2998" s="5">
        <v>28</v>
      </c>
      <c r="AP2998">
        <v>8452.5616473615355</v>
      </c>
      <c r="AQ2998" s="6">
        <v>22</v>
      </c>
    </row>
    <row r="2999" spans="41:43">
      <c r="AO2999" s="5">
        <v>28</v>
      </c>
      <c r="AP2999">
        <v>8487.7250362948216</v>
      </c>
      <c r="AQ2999" s="6">
        <v>47</v>
      </c>
    </row>
    <row r="3000" spans="41:43">
      <c r="AO3000" s="5">
        <v>28</v>
      </c>
      <c r="AP3000">
        <v>8522.6449155149548</v>
      </c>
      <c r="AQ3000" s="6">
        <v>56</v>
      </c>
    </row>
    <row r="3001" spans="41:43">
      <c r="AO3001" s="5">
        <v>28</v>
      </c>
      <c r="AP3001">
        <v>8557.3256118237096</v>
      </c>
      <c r="AQ3001" s="6">
        <v>122</v>
      </c>
    </row>
    <row r="3002" spans="41:43">
      <c r="AO3002" s="5">
        <v>28</v>
      </c>
      <c r="AP3002">
        <v>8591.959949925531</v>
      </c>
      <c r="AQ3002" s="6">
        <v>139</v>
      </c>
    </row>
    <row r="3003" spans="41:43">
      <c r="AO3003" s="5">
        <v>28</v>
      </c>
      <c r="AP3003">
        <v>8626.1735168660944</v>
      </c>
      <c r="AQ3003" s="6">
        <v>180</v>
      </c>
    </row>
    <row r="3004" spans="41:43">
      <c r="AO3004" s="5">
        <v>28</v>
      </c>
      <c r="AP3004">
        <v>8660.160184911756</v>
      </c>
      <c r="AQ3004" s="6">
        <v>115</v>
      </c>
    </row>
    <row r="3005" spans="41:43">
      <c r="AO3005" s="5">
        <v>28</v>
      </c>
      <c r="AP3005">
        <v>8693.9238167708681</v>
      </c>
      <c r="AQ3005" s="6">
        <v>117</v>
      </c>
    </row>
    <row r="3006" spans="41:43">
      <c r="AO3006" s="5">
        <v>28</v>
      </c>
      <c r="AP3006">
        <v>8727.6518807895409</v>
      </c>
      <c r="AQ3006" s="6">
        <v>101</v>
      </c>
    </row>
    <row r="3007" spans="41:43">
      <c r="AO3007" s="5">
        <v>28</v>
      </c>
      <c r="AP3007">
        <v>8760.9794372090328</v>
      </c>
      <c r="AQ3007" s="6">
        <v>123</v>
      </c>
    </row>
    <row r="3008" spans="41:43">
      <c r="AO3008" s="5">
        <v>28</v>
      </c>
      <c r="AP3008">
        <v>8794.0949498792488</v>
      </c>
      <c r="AQ3008" s="6">
        <v>83</v>
      </c>
    </row>
    <row r="3009" spans="41:43">
      <c r="AO3009" s="5">
        <v>28</v>
      </c>
      <c r="AP3009">
        <v>8827.0018834326747</v>
      </c>
      <c r="AQ3009" s="6">
        <v>69</v>
      </c>
    </row>
    <row r="3010" spans="41:43">
      <c r="AO3010" s="5">
        <v>28</v>
      </c>
      <c r="AP3010">
        <v>8859.882731101543</v>
      </c>
      <c r="AQ3010" s="6">
        <v>113</v>
      </c>
    </row>
    <row r="3011" spans="41:43">
      <c r="AO3011" s="5">
        <v>28</v>
      </c>
      <c r="AP3011">
        <v>8892.3814410763644</v>
      </c>
      <c r="AQ3011" s="6">
        <v>111</v>
      </c>
    </row>
    <row r="3012" spans="41:43">
      <c r="AO3012" s="5">
        <v>28</v>
      </c>
      <c r="AP3012">
        <v>8924.6814530458487</v>
      </c>
      <c r="AQ3012" s="6">
        <v>83</v>
      </c>
    </row>
    <row r="3013" spans="41:43">
      <c r="AO3013" s="5">
        <v>28</v>
      </c>
      <c r="AP3013">
        <v>8956.7858880582044</v>
      </c>
      <c r="AQ3013" s="6">
        <v>34</v>
      </c>
    </row>
    <row r="3014" spans="41:43">
      <c r="AO3014" s="5">
        <v>28</v>
      </c>
      <c r="AP3014">
        <v>8988.8726025480009</v>
      </c>
      <c r="AQ3014" s="6">
        <v>55</v>
      </c>
    </row>
    <row r="3015" spans="41:43">
      <c r="AO3015" s="5">
        <v>28</v>
      </c>
      <c r="AP3015">
        <v>9020.5939023896481</v>
      </c>
      <c r="AQ3015" s="6">
        <v>113</v>
      </c>
    </row>
    <row r="3016" spans="41:43">
      <c r="AO3016" s="5">
        <v>28</v>
      </c>
      <c r="AP3016">
        <v>9052.1285444139903</v>
      </c>
      <c r="AQ3016" s="6">
        <v>118</v>
      </c>
    </row>
    <row r="3017" spans="41:43">
      <c r="AO3017" s="5">
        <v>28</v>
      </c>
      <c r="AP3017">
        <v>9083.4793514084195</v>
      </c>
      <c r="AQ3017" s="6">
        <v>128</v>
      </c>
    </row>
    <row r="3018" spans="41:43">
      <c r="AO3018" s="5">
        <v>28</v>
      </c>
      <c r="AP3018">
        <v>9114.8198448936364</v>
      </c>
      <c r="AQ3018" s="6">
        <v>161</v>
      </c>
    </row>
    <row r="3019" spans="41:43">
      <c r="AO3019" s="5">
        <v>28</v>
      </c>
      <c r="AP3019">
        <v>9145.8102064339255</v>
      </c>
      <c r="AQ3019" s="6">
        <v>140</v>
      </c>
    </row>
    <row r="3020" spans="41:43">
      <c r="AO3020" s="5">
        <v>28</v>
      </c>
      <c r="AP3020">
        <v>9176.6248147781989</v>
      </c>
      <c r="AQ3020" s="6">
        <v>228</v>
      </c>
    </row>
    <row r="3021" spans="41:43">
      <c r="AO3021" s="5">
        <v>28</v>
      </c>
      <c r="AP3021">
        <v>9207.2662324181747</v>
      </c>
      <c r="AQ3021" s="6">
        <v>197</v>
      </c>
    </row>
    <row r="3022" spans="41:43">
      <c r="AO3022" s="5">
        <v>28</v>
      </c>
      <c r="AP3022">
        <v>9237.9039166931198</v>
      </c>
      <c r="AQ3022" s="6">
        <v>328</v>
      </c>
    </row>
    <row r="3023" spans="41:43">
      <c r="AO3023" s="5">
        <v>28</v>
      </c>
      <c r="AP3023">
        <v>9268.2054854043454</v>
      </c>
      <c r="AQ3023" s="6">
        <v>293</v>
      </c>
    </row>
    <row r="3024" spans="41:43">
      <c r="AO3024" s="5">
        <v>28</v>
      </c>
      <c r="AP3024">
        <v>9298.3412127078445</v>
      </c>
      <c r="AQ3024" s="6">
        <v>540</v>
      </c>
    </row>
    <row r="3025" spans="41:43">
      <c r="AO3025" s="5">
        <v>28</v>
      </c>
      <c r="AP3025">
        <v>9328.3134328098204</v>
      </c>
      <c r="AQ3025" s="6">
        <v>582</v>
      </c>
    </row>
    <row r="3026" spans="41:43">
      <c r="AO3026" s="5">
        <v>28</v>
      </c>
      <c r="AP3026">
        <v>9358.2877827823158</v>
      </c>
      <c r="AQ3026" s="6">
        <v>611</v>
      </c>
    </row>
    <row r="3027" spans="41:43">
      <c r="AO3027" s="5">
        <v>28</v>
      </c>
      <c r="AP3027">
        <v>9387.9389148395367</v>
      </c>
      <c r="AQ3027" s="6">
        <v>553</v>
      </c>
    </row>
    <row r="3028" spans="41:43">
      <c r="AO3028" s="5">
        <v>28</v>
      </c>
      <c r="AP3028">
        <v>9417.4332450588317</v>
      </c>
      <c r="AQ3028" s="6">
        <v>1052</v>
      </c>
    </row>
    <row r="3029" spans="41:43">
      <c r="AO3029" s="5">
        <v>28</v>
      </c>
      <c r="AP3029">
        <v>9446.772906514625</v>
      </c>
      <c r="AQ3029" s="6">
        <v>1930</v>
      </c>
    </row>
    <row r="3030" spans="41:43">
      <c r="AO3030" s="5">
        <v>28</v>
      </c>
      <c r="AP3030">
        <v>9476.1199366931796</v>
      </c>
      <c r="AQ3030" s="6">
        <v>2623</v>
      </c>
    </row>
    <row r="3031" spans="41:43">
      <c r="AO3031" s="5">
        <v>28</v>
      </c>
      <c r="AP3031">
        <v>9505.1556537982906</v>
      </c>
      <c r="AQ3031" s="6">
        <v>3055</v>
      </c>
    </row>
    <row r="3032" spans="41:43">
      <c r="AO3032" s="5">
        <v>28</v>
      </c>
      <c r="AP3032">
        <v>9534.0428389453609</v>
      </c>
      <c r="AQ3032" s="6">
        <v>3961</v>
      </c>
    </row>
    <row r="3033" spans="41:43">
      <c r="AO3033" s="5">
        <v>28</v>
      </c>
      <c r="AP3033">
        <v>9562.7834472418308</v>
      </c>
      <c r="AQ3033" s="6">
        <v>4643</v>
      </c>
    </row>
    <row r="3034" spans="41:43">
      <c r="AO3034" s="5">
        <v>28</v>
      </c>
      <c r="AP3034">
        <v>9591.3793925790487</v>
      </c>
      <c r="AQ3034" s="6">
        <v>5592</v>
      </c>
    </row>
    <row r="3035" spans="41:43">
      <c r="AO3035" s="5">
        <v>28</v>
      </c>
      <c r="AP3035">
        <v>9619.9884938186478</v>
      </c>
      <c r="AQ3035" s="6">
        <v>5307</v>
      </c>
    </row>
    <row r="3036" spans="41:43">
      <c r="AO3036" s="5">
        <v>28</v>
      </c>
      <c r="AP3036">
        <v>9648.2999264794544</v>
      </c>
      <c r="AQ3036" s="6">
        <v>4830</v>
      </c>
    </row>
    <row r="3037" spans="41:43">
      <c r="AO3037" s="5">
        <v>28</v>
      </c>
      <c r="AP3037">
        <v>9676.4722120161296</v>
      </c>
      <c r="AQ3037" s="6">
        <v>3896</v>
      </c>
    </row>
    <row r="3038" spans="41:43">
      <c r="AO3038" s="5">
        <v>28</v>
      </c>
      <c r="AP3038">
        <v>9704.5071107320946</v>
      </c>
      <c r="AQ3038" s="6">
        <v>3307</v>
      </c>
    </row>
    <row r="3039" spans="41:43">
      <c r="AO3039" s="5">
        <v>28</v>
      </c>
      <c r="AP3039">
        <v>9732.5592681529197</v>
      </c>
      <c r="AQ3039" s="6">
        <v>3199</v>
      </c>
    </row>
    <row r="3040" spans="41:43">
      <c r="AO3040" s="5">
        <v>28</v>
      </c>
      <c r="AP3040">
        <v>9760.3238009168344</v>
      </c>
      <c r="AQ3040" s="6">
        <v>2793</v>
      </c>
    </row>
    <row r="3041" spans="41:43">
      <c r="AO3041" s="5">
        <v>28</v>
      </c>
      <c r="AP3041">
        <v>9787.9560266480075</v>
      </c>
      <c r="AQ3041" s="6">
        <v>2496</v>
      </c>
    </row>
    <row r="3042" spans="41:43">
      <c r="AO3042" s="5">
        <v>28</v>
      </c>
      <c r="AP3042">
        <v>9815.4575685723412</v>
      </c>
      <c r="AQ3042" s="6">
        <v>1998</v>
      </c>
    </row>
    <row r="3043" spans="41:43">
      <c r="AO3043" s="5">
        <v>28</v>
      </c>
      <c r="AP3043">
        <v>9842.9800623742449</v>
      </c>
      <c r="AQ3043" s="6">
        <v>1762</v>
      </c>
    </row>
    <row r="3044" spans="41:43">
      <c r="AO3044" s="5">
        <v>28</v>
      </c>
      <c r="AP3044">
        <v>9870.224283100817</v>
      </c>
      <c r="AQ3044" s="6">
        <v>1516</v>
      </c>
    </row>
    <row r="3045" spans="41:43">
      <c r="AO3045" s="5">
        <v>28</v>
      </c>
      <c r="AP3045">
        <v>9897.3425099595734</v>
      </c>
      <c r="AQ3045" s="6">
        <v>1343</v>
      </c>
    </row>
    <row r="3046" spans="41:43">
      <c r="AO3046" s="5">
        <v>28</v>
      </c>
      <c r="AP3046">
        <v>9924.3362434105475</v>
      </c>
      <c r="AQ3046" s="6">
        <v>1232</v>
      </c>
    </row>
    <row r="3047" spans="41:43">
      <c r="AO3047" s="5">
        <v>28</v>
      </c>
      <c r="AP3047">
        <v>9951.3542593981492</v>
      </c>
      <c r="AQ3047" s="6">
        <v>1084</v>
      </c>
    </row>
    <row r="3048" spans="41:43">
      <c r="AO3048" s="5">
        <v>28</v>
      </c>
      <c r="AP3048">
        <v>9978.1027295311505</v>
      </c>
      <c r="AQ3048" s="6">
        <v>992</v>
      </c>
    </row>
    <row r="3049" spans="41:43">
      <c r="AO3049" s="5">
        <v>28</v>
      </c>
      <c r="AP3049">
        <v>10004.731046478266</v>
      </c>
      <c r="AQ3049" s="6">
        <v>764</v>
      </c>
    </row>
    <row r="3050" spans="41:43">
      <c r="AO3050" s="5">
        <v>28</v>
      </c>
      <c r="AP3050">
        <v>10031.24060039269</v>
      </c>
      <c r="AQ3050" s="6">
        <v>815</v>
      </c>
    </row>
    <row r="3051" spans="41:43">
      <c r="AO3051" s="5">
        <v>28</v>
      </c>
      <c r="AP3051">
        <v>10057.777445673786</v>
      </c>
      <c r="AQ3051" s="6">
        <v>634</v>
      </c>
    </row>
    <row r="3052" spans="41:43">
      <c r="AO3052" s="5">
        <v>28</v>
      </c>
      <c r="AP3052">
        <v>10084.052907465324</v>
      </c>
      <c r="AQ3052" s="6">
        <v>565</v>
      </c>
    </row>
    <row r="3053" spans="41:43">
      <c r="AO3053" s="5">
        <v>28</v>
      </c>
      <c r="AP3053">
        <v>10110.213631736329</v>
      </c>
      <c r="AQ3053" s="6">
        <v>269</v>
      </c>
    </row>
    <row r="3054" spans="41:43">
      <c r="AO3054" s="5">
        <v>28</v>
      </c>
      <c r="AP3054">
        <v>10136.260909223191</v>
      </c>
      <c r="AQ3054" s="6">
        <v>187</v>
      </c>
    </row>
    <row r="3055" spans="41:43">
      <c r="AO3055" s="5">
        <v>28</v>
      </c>
      <c r="AP3055">
        <v>10162.338200350139</v>
      </c>
      <c r="AQ3055" s="6">
        <v>137</v>
      </c>
    </row>
    <row r="3056" spans="41:43">
      <c r="AO3056" s="5">
        <v>28</v>
      </c>
      <c r="AP3056">
        <v>10188.161757792197</v>
      </c>
      <c r="AQ3056" s="6">
        <v>157</v>
      </c>
    </row>
    <row r="3057" spans="41:43">
      <c r="AO3057" s="5">
        <v>28</v>
      </c>
      <c r="AP3057">
        <v>10213.875609909828</v>
      </c>
      <c r="AQ3057" s="6">
        <v>157</v>
      </c>
    </row>
    <row r="3058" spans="41:43">
      <c r="AO3058" s="5">
        <v>28</v>
      </c>
      <c r="AP3058">
        <v>10239.480957577609</v>
      </c>
      <c r="AQ3058" s="6">
        <v>129</v>
      </c>
    </row>
    <row r="3059" spans="41:43">
      <c r="AO3059" s="5">
        <v>28</v>
      </c>
      <c r="AP3059">
        <v>10265.118785298218</v>
      </c>
      <c r="AQ3059" s="6">
        <v>28</v>
      </c>
    </row>
    <row r="3060" spans="41:43">
      <c r="AO3060" s="5">
        <v>28</v>
      </c>
      <c r="AP3060">
        <v>10290.510062710355</v>
      </c>
      <c r="AQ3060" s="6">
        <v>10</v>
      </c>
    </row>
    <row r="3061" spans="41:43">
      <c r="AO3061" s="5">
        <v>28</v>
      </c>
      <c r="AP3061">
        <v>10315.796320027239</v>
      </c>
      <c r="AQ3061" s="6">
        <v>26</v>
      </c>
    </row>
    <row r="3062" spans="41:43">
      <c r="AO3062" s="5">
        <v>28</v>
      </c>
      <c r="AP3062">
        <v>10340.978676675461</v>
      </c>
      <c r="AQ3062" s="6">
        <v>47</v>
      </c>
    </row>
    <row r="3063" spans="41:43">
      <c r="AO3063" s="5">
        <v>28</v>
      </c>
      <c r="AP3063">
        <v>10366.195750737381</v>
      </c>
      <c r="AQ3063" s="6">
        <v>57</v>
      </c>
    </row>
    <row r="3064" spans="41:43">
      <c r="AO3064" s="5">
        <v>28</v>
      </c>
      <c r="AP3064">
        <v>10391.173032279068</v>
      </c>
      <c r="AQ3064" s="6">
        <v>48</v>
      </c>
    </row>
    <row r="3065" spans="41:43">
      <c r="AO3065" s="5">
        <v>28</v>
      </c>
      <c r="AP3065">
        <v>10416.049664170991</v>
      </c>
      <c r="AQ3065" s="6">
        <v>26</v>
      </c>
    </row>
    <row r="3066" spans="41:43">
      <c r="AO3066" s="5">
        <v>28</v>
      </c>
      <c r="AP3066">
        <v>10440.82669182594</v>
      </c>
      <c r="AQ3066" s="6">
        <v>16</v>
      </c>
    </row>
    <row r="3067" spans="41:43">
      <c r="AO3067" s="5">
        <v>28</v>
      </c>
      <c r="AP3067">
        <v>10465.640468696547</v>
      </c>
      <c r="AQ3067" s="6">
        <v>29</v>
      </c>
    </row>
    <row r="3068" spans="41:43">
      <c r="AO3068" s="5">
        <v>28</v>
      </c>
      <c r="AP3068">
        <v>10490.220821523833</v>
      </c>
      <c r="AQ3068" s="6">
        <v>19</v>
      </c>
    </row>
    <row r="3069" spans="41:43">
      <c r="AO3069" s="5">
        <v>28</v>
      </c>
      <c r="AP3069">
        <v>10514.70460883327</v>
      </c>
      <c r="AQ3069" s="6">
        <v>19</v>
      </c>
    </row>
    <row r="3070" spans="41:43">
      <c r="AO3070" s="5">
        <v>28</v>
      </c>
      <c r="AP3070">
        <v>10539.092808613736</v>
      </c>
      <c r="AQ3070" s="6">
        <v>0</v>
      </c>
    </row>
    <row r="3071" spans="41:43">
      <c r="AO3071" s="5">
        <v>28</v>
      </c>
      <c r="AP3071">
        <v>10563.519604505942</v>
      </c>
      <c r="AQ3071" s="6">
        <v>0</v>
      </c>
    </row>
    <row r="3072" spans="41:43">
      <c r="AO3072" s="5">
        <v>28</v>
      </c>
      <c r="AP3072">
        <v>10587.718987846663</v>
      </c>
      <c r="AQ3072" s="6">
        <v>0</v>
      </c>
    </row>
    <row r="3073" spans="41:43">
      <c r="AO3073" s="5">
        <v>28</v>
      </c>
      <c r="AP3073">
        <v>10611.825628753173</v>
      </c>
      <c r="AQ3073" s="6">
        <v>0</v>
      </c>
    </row>
    <row r="3074" spans="41:43">
      <c r="AO3074" s="5">
        <v>28</v>
      </c>
      <c r="AP3074">
        <v>10635.840443649815</v>
      </c>
      <c r="AQ3074" s="6">
        <v>0</v>
      </c>
    </row>
    <row r="3075" spans="41:43">
      <c r="AO3075" s="5">
        <v>28</v>
      </c>
      <c r="AP3075">
        <v>10659.895534859827</v>
      </c>
      <c r="AQ3075" s="6">
        <v>0</v>
      </c>
    </row>
    <row r="3076" spans="41:43">
      <c r="AO3076" s="5">
        <v>28</v>
      </c>
      <c r="AP3076">
        <v>10683.728896918194</v>
      </c>
      <c r="AQ3076" s="6">
        <v>0</v>
      </c>
    </row>
    <row r="3077" spans="41:43">
      <c r="AO3077" s="5">
        <v>28</v>
      </c>
      <c r="AP3077">
        <v>10707.473101066487</v>
      </c>
      <c r="AQ3077" s="6">
        <v>0</v>
      </c>
    </row>
    <row r="3078" spans="41:43">
      <c r="AO3078" s="5">
        <v>28</v>
      </c>
      <c r="AP3078">
        <v>10731.258742557249</v>
      </c>
      <c r="AQ3078" s="6">
        <v>0</v>
      </c>
    </row>
    <row r="3079" spans="41:43">
      <c r="AO3079" s="5">
        <v>28</v>
      </c>
      <c r="AP3079">
        <v>10754.826719637749</v>
      </c>
      <c r="AQ3079" s="6">
        <v>14</v>
      </c>
    </row>
    <row r="3080" spans="41:43">
      <c r="AO3080" s="5">
        <v>28</v>
      </c>
      <c r="AP3080">
        <v>10778.308083940932</v>
      </c>
      <c r="AQ3080" s="6">
        <v>14</v>
      </c>
    </row>
    <row r="3081" spans="41:43">
      <c r="AO3081" s="5">
        <v>28</v>
      </c>
      <c r="AP3081">
        <v>10801.703656373384</v>
      </c>
      <c r="AQ3081" s="6">
        <v>14</v>
      </c>
    </row>
    <row r="3082" spans="41:43">
      <c r="AO3082" s="5">
        <v>28</v>
      </c>
      <c r="AP3082">
        <v>10825.142092233948</v>
      </c>
      <c r="AQ3082" s="6">
        <v>0</v>
      </c>
    </row>
    <row r="3083" spans="41:43">
      <c r="AO3083" s="5">
        <v>28</v>
      </c>
      <c r="AP3083">
        <v>10848.368033559469</v>
      </c>
      <c r="AQ3083" s="6">
        <v>0</v>
      </c>
    </row>
    <row r="3084" spans="41:43">
      <c r="AO3084" s="5">
        <v>28</v>
      </c>
      <c r="AP3084">
        <v>10871.510576112936</v>
      </c>
      <c r="AQ3084" s="6">
        <v>0</v>
      </c>
    </row>
    <row r="3085" spans="41:43">
      <c r="AO3085" s="5">
        <v>28</v>
      </c>
      <c r="AP3085">
        <v>10894.570492318824</v>
      </c>
      <c r="AQ3085" s="6">
        <v>5</v>
      </c>
    </row>
    <row r="3086" spans="41:43">
      <c r="AO3086" s="5">
        <v>28</v>
      </c>
      <c r="AP3086">
        <v>10917.548543116649</v>
      </c>
      <c r="AQ3086" s="6">
        <v>25</v>
      </c>
    </row>
    <row r="3087" spans="41:43">
      <c r="AO3087" s="5">
        <v>28</v>
      </c>
      <c r="AP3087">
        <v>10940.571062830204</v>
      </c>
      <c r="AQ3087" s="6">
        <v>52</v>
      </c>
    </row>
    <row r="3088" spans="41:43">
      <c r="AO3088" s="5">
        <v>28</v>
      </c>
      <c r="AP3088">
        <v>10963.387181244889</v>
      </c>
      <c r="AQ3088" s="6">
        <v>47</v>
      </c>
    </row>
    <row r="3089" spans="41:43">
      <c r="AO3089" s="5">
        <v>28</v>
      </c>
      <c r="AP3089">
        <v>10986.123654444242</v>
      </c>
      <c r="AQ3089" s="6">
        <v>27</v>
      </c>
    </row>
    <row r="3090" spans="41:43">
      <c r="AO3090" s="5">
        <v>28</v>
      </c>
      <c r="AP3090">
        <v>11008.781199654923</v>
      </c>
      <c r="AQ3090" s="6">
        <v>0</v>
      </c>
    </row>
    <row r="3091" spans="41:43">
      <c r="AO3091" s="5">
        <v>28</v>
      </c>
      <c r="AP3091">
        <v>11031.484371170518</v>
      </c>
      <c r="AQ3091" s="6">
        <v>0</v>
      </c>
    </row>
    <row r="3092" spans="41:43">
      <c r="AO3092" s="5">
        <v>28</v>
      </c>
      <c r="AP3092">
        <v>11053.985746755376</v>
      </c>
      <c r="AQ3092" s="6">
        <v>0</v>
      </c>
    </row>
    <row r="3093" spans="41:43">
      <c r="AO3093" s="5">
        <v>28</v>
      </c>
      <c r="AP3093">
        <v>11076.410288373128</v>
      </c>
      <c r="AQ3093" s="6">
        <v>0</v>
      </c>
    </row>
    <row r="3094" spans="41:43">
      <c r="AO3094" s="5">
        <v>28</v>
      </c>
      <c r="AP3094">
        <v>11098.758672930131</v>
      </c>
      <c r="AQ3094" s="6">
        <v>0</v>
      </c>
    </row>
    <row r="3095" spans="41:43">
      <c r="AO3095" s="5">
        <v>28</v>
      </c>
      <c r="AP3095">
        <v>11121.153738989717</v>
      </c>
      <c r="AQ3095" s="6">
        <v>18</v>
      </c>
    </row>
    <row r="3096" spans="41:43">
      <c r="AO3096" s="5">
        <v>28</v>
      </c>
      <c r="AP3096">
        <v>11143.351392661491</v>
      </c>
      <c r="AQ3096" s="6">
        <v>18</v>
      </c>
    </row>
    <row r="3097" spans="41:43">
      <c r="AO3097" s="5">
        <v>28</v>
      </c>
      <c r="AP3097">
        <v>11165.474866812245</v>
      </c>
      <c r="AQ3097" s="6">
        <v>18</v>
      </c>
    </row>
    <row r="3098" spans="41:43">
      <c r="AO3098" s="5">
        <v>28</v>
      </c>
      <c r="AP3098">
        <v>11187.524801091722</v>
      </c>
      <c r="AQ3098" s="6">
        <v>0</v>
      </c>
    </row>
    <row r="3099" spans="41:43">
      <c r="AO3099" s="5">
        <v>28</v>
      </c>
      <c r="AP3099">
        <v>11209.622378929669</v>
      </c>
      <c r="AQ3099" s="6">
        <v>0</v>
      </c>
    </row>
    <row r="3100" spans="41:43">
      <c r="AO3100" s="5">
        <v>28</v>
      </c>
      <c r="AP3100">
        <v>11231.526721672826</v>
      </c>
      <c r="AQ3100" s="6">
        <v>0</v>
      </c>
    </row>
    <row r="3101" spans="41:43">
      <c r="AO3101" s="5">
        <v>28</v>
      </c>
      <c r="AP3101">
        <v>11253.359394362418</v>
      </c>
      <c r="AQ3101" s="6">
        <v>0</v>
      </c>
    </row>
    <row r="3102" spans="41:43">
      <c r="AO3102" s="5">
        <v>28</v>
      </c>
      <c r="AP3102">
        <v>11275.121002164437</v>
      </c>
      <c r="AQ3102" s="6">
        <v>0</v>
      </c>
    </row>
    <row r="3103" spans="41:43">
      <c r="AO3103" s="5">
        <v>28</v>
      </c>
      <c r="AP3103">
        <v>11296.931130558914</v>
      </c>
      <c r="AQ3103" s="6">
        <v>0</v>
      </c>
    </row>
    <row r="3104" spans="41:43">
      <c r="AO3104" s="5">
        <v>28</v>
      </c>
      <c r="AP3104">
        <v>11318.552009068439</v>
      </c>
      <c r="AQ3104" s="6">
        <v>0</v>
      </c>
    </row>
    <row r="3105" spans="41:43">
      <c r="AO3105" s="5">
        <v>28</v>
      </c>
      <c r="AP3105">
        <v>11340.103592722608</v>
      </c>
      <c r="AQ3105" s="6">
        <v>0</v>
      </c>
    </row>
    <row r="3106" spans="41:43">
      <c r="AO3106" s="5">
        <v>28</v>
      </c>
      <c r="AP3106">
        <v>11361.586454718539</v>
      </c>
      <c r="AQ3106" s="6">
        <v>13</v>
      </c>
    </row>
    <row r="3107" spans="41:43">
      <c r="AO3107" s="5">
        <v>28</v>
      </c>
      <c r="AP3107">
        <v>11383.118636619558</v>
      </c>
      <c r="AQ3107" s="6">
        <v>19</v>
      </c>
    </row>
    <row r="3108" spans="41:43">
      <c r="AO3108" s="5">
        <v>28.5</v>
      </c>
      <c r="AP3108">
        <v>0</v>
      </c>
      <c r="AQ3108" s="6">
        <v>0</v>
      </c>
    </row>
    <row r="3109" spans="41:43">
      <c r="AO3109" s="5">
        <v>28.5</v>
      </c>
      <c r="AP3109">
        <v>0</v>
      </c>
      <c r="AQ3109" s="6">
        <v>0</v>
      </c>
    </row>
    <row r="3110" spans="41:43">
      <c r="AO3110" s="5">
        <v>28.5</v>
      </c>
      <c r="AP3110">
        <v>0</v>
      </c>
      <c r="AQ3110" s="6">
        <v>15</v>
      </c>
    </row>
    <row r="3111" spans="41:43">
      <c r="AO3111" s="5">
        <v>28.5</v>
      </c>
      <c r="AP3111">
        <v>0</v>
      </c>
      <c r="AQ3111" s="6">
        <v>15</v>
      </c>
    </row>
    <row r="3112" spans="41:43">
      <c r="AO3112" s="5">
        <v>28.5</v>
      </c>
      <c r="AP3112">
        <v>0</v>
      </c>
      <c r="AQ3112" s="6">
        <v>15</v>
      </c>
    </row>
    <row r="3113" spans="41:43">
      <c r="AO3113" s="5">
        <v>28.5</v>
      </c>
      <c r="AP3113">
        <v>0</v>
      </c>
      <c r="AQ3113" s="6">
        <v>0</v>
      </c>
    </row>
    <row r="3114" spans="41:43">
      <c r="AO3114" s="5">
        <v>28.5</v>
      </c>
      <c r="AP3114">
        <v>0</v>
      </c>
      <c r="AQ3114" s="6">
        <v>0</v>
      </c>
    </row>
    <row r="3115" spans="41:43">
      <c r="AO3115" s="5">
        <v>28.5</v>
      </c>
      <c r="AP3115">
        <v>0</v>
      </c>
      <c r="AQ3115" s="6">
        <v>0</v>
      </c>
    </row>
    <row r="3116" spans="41:43">
      <c r="AO3116" s="5">
        <v>28.5</v>
      </c>
      <c r="AP3116">
        <v>0</v>
      </c>
      <c r="AQ3116" s="6">
        <v>0</v>
      </c>
    </row>
    <row r="3117" spans="41:43">
      <c r="AO3117" s="5">
        <v>28.5</v>
      </c>
      <c r="AP3117">
        <v>0</v>
      </c>
      <c r="AQ3117" s="6">
        <v>0</v>
      </c>
    </row>
    <row r="3118" spans="41:43">
      <c r="AO3118" s="5">
        <v>28.5</v>
      </c>
      <c r="AP3118">
        <v>0</v>
      </c>
      <c r="AQ3118" s="6">
        <v>0</v>
      </c>
    </row>
    <row r="3119" spans="41:43">
      <c r="AO3119" s="5">
        <v>28.5</v>
      </c>
      <c r="AP3119">
        <v>0</v>
      </c>
      <c r="AQ3119" s="6">
        <v>0</v>
      </c>
    </row>
    <row r="3120" spans="41:43">
      <c r="AO3120" s="5">
        <v>28.5</v>
      </c>
      <c r="AP3120">
        <v>0</v>
      </c>
      <c r="AQ3120" s="6">
        <v>0</v>
      </c>
    </row>
    <row r="3121" spans="41:43">
      <c r="AO3121" s="5">
        <v>28.5</v>
      </c>
      <c r="AP3121">
        <v>0</v>
      </c>
      <c r="AQ3121" s="6">
        <v>0</v>
      </c>
    </row>
    <row r="3122" spans="41:43">
      <c r="AO3122" s="5">
        <v>28.5</v>
      </c>
      <c r="AP3122">
        <v>0</v>
      </c>
      <c r="AQ3122" s="6">
        <v>0</v>
      </c>
    </row>
    <row r="3123" spans="41:43">
      <c r="AO3123" s="5">
        <v>28.5</v>
      </c>
      <c r="AP3123">
        <v>0</v>
      </c>
      <c r="AQ3123" s="6">
        <v>0</v>
      </c>
    </row>
    <row r="3124" spans="41:43">
      <c r="AO3124" s="5">
        <v>28.5</v>
      </c>
      <c r="AP3124">
        <v>0</v>
      </c>
      <c r="AQ3124" s="6">
        <v>15</v>
      </c>
    </row>
    <row r="3125" spans="41:43">
      <c r="AO3125" s="5">
        <v>28.5</v>
      </c>
      <c r="AP3125">
        <v>0</v>
      </c>
      <c r="AQ3125" s="6">
        <v>37</v>
      </c>
    </row>
    <row r="3126" spans="41:43">
      <c r="AO3126" s="5">
        <v>28.5</v>
      </c>
      <c r="AP3126">
        <v>0</v>
      </c>
      <c r="AQ3126" s="6">
        <v>42</v>
      </c>
    </row>
    <row r="3127" spans="41:43">
      <c r="AO3127" s="5">
        <v>28.5</v>
      </c>
      <c r="AP3127">
        <v>0</v>
      </c>
      <c r="AQ3127" s="6">
        <v>27</v>
      </c>
    </row>
    <row r="3128" spans="41:43">
      <c r="AO3128" s="5">
        <v>28.5</v>
      </c>
      <c r="AP3128">
        <v>0</v>
      </c>
      <c r="AQ3128" s="6">
        <v>5</v>
      </c>
    </row>
    <row r="3129" spans="41:43">
      <c r="AO3129" s="5">
        <v>28.5</v>
      </c>
      <c r="AP3129">
        <v>0</v>
      </c>
      <c r="AQ3129" s="6">
        <v>0</v>
      </c>
    </row>
    <row r="3130" spans="41:43">
      <c r="AO3130" s="5">
        <v>28.5</v>
      </c>
      <c r="AP3130">
        <v>0</v>
      </c>
      <c r="AQ3130" s="6">
        <v>0</v>
      </c>
    </row>
    <row r="3131" spans="41:43">
      <c r="AO3131" s="5">
        <v>28.5</v>
      </c>
      <c r="AP3131">
        <v>0</v>
      </c>
      <c r="AQ3131" s="6">
        <v>0</v>
      </c>
    </row>
    <row r="3132" spans="41:43">
      <c r="AO3132" s="5">
        <v>28.5</v>
      </c>
      <c r="AP3132">
        <v>0</v>
      </c>
      <c r="AQ3132" s="6">
        <v>0</v>
      </c>
    </row>
    <row r="3133" spans="41:43">
      <c r="AO3133" s="5">
        <v>28.5</v>
      </c>
      <c r="AP3133">
        <v>0</v>
      </c>
      <c r="AQ3133" s="6">
        <v>198</v>
      </c>
    </row>
    <row r="3134" spans="41:43">
      <c r="AO3134" s="5">
        <v>28.5</v>
      </c>
      <c r="AP3134">
        <v>0</v>
      </c>
      <c r="AQ3134" s="6">
        <v>198</v>
      </c>
    </row>
    <row r="3135" spans="41:43">
      <c r="AO3135" s="5">
        <v>28.5</v>
      </c>
      <c r="AP3135">
        <v>0</v>
      </c>
      <c r="AQ3135" s="6">
        <v>198</v>
      </c>
    </row>
    <row r="3136" spans="41:43">
      <c r="AO3136" s="5">
        <v>28.5</v>
      </c>
      <c r="AP3136">
        <v>0</v>
      </c>
      <c r="AQ3136" s="6">
        <v>0</v>
      </c>
    </row>
    <row r="3137" spans="41:43">
      <c r="AO3137" s="5">
        <v>28.5</v>
      </c>
      <c r="AP3137">
        <v>0</v>
      </c>
      <c r="AQ3137" s="6">
        <v>0</v>
      </c>
    </row>
    <row r="3138" spans="41:43">
      <c r="AO3138" s="5">
        <v>28.5</v>
      </c>
      <c r="AP3138">
        <v>0</v>
      </c>
      <c r="AQ3138" s="6">
        <v>11</v>
      </c>
    </row>
    <row r="3139" spans="41:43">
      <c r="AO3139" s="5">
        <v>28.5</v>
      </c>
      <c r="AP3139">
        <v>0</v>
      </c>
      <c r="AQ3139" s="6">
        <v>17</v>
      </c>
    </row>
    <row r="3140" spans="41:43">
      <c r="AO3140" s="5">
        <v>28.5</v>
      </c>
      <c r="AP3140">
        <v>0</v>
      </c>
      <c r="AQ3140" s="6">
        <v>17</v>
      </c>
    </row>
    <row r="3141" spans="41:43">
      <c r="AO3141" s="5">
        <v>28.5</v>
      </c>
      <c r="AP3141">
        <v>0</v>
      </c>
      <c r="AQ3141" s="6">
        <v>6</v>
      </c>
    </row>
    <row r="3142" spans="41:43">
      <c r="AO3142" s="5">
        <v>28.5</v>
      </c>
      <c r="AP3142">
        <v>0</v>
      </c>
      <c r="AQ3142" s="6">
        <v>15</v>
      </c>
    </row>
    <row r="3143" spans="41:43">
      <c r="AO3143" s="5">
        <v>28.5</v>
      </c>
      <c r="AP3143">
        <v>0</v>
      </c>
      <c r="AQ3143" s="6">
        <v>15</v>
      </c>
    </row>
    <row r="3144" spans="41:43">
      <c r="AO3144" s="5">
        <v>28.5</v>
      </c>
      <c r="AP3144">
        <v>0</v>
      </c>
      <c r="AQ3144" s="6">
        <v>15</v>
      </c>
    </row>
    <row r="3145" spans="41:43">
      <c r="AO3145" s="5">
        <v>28.5</v>
      </c>
      <c r="AP3145">
        <v>0</v>
      </c>
      <c r="AQ3145" s="6">
        <v>0</v>
      </c>
    </row>
    <row r="3146" spans="41:43">
      <c r="AO3146" s="5">
        <v>28.5</v>
      </c>
      <c r="AP3146">
        <v>0</v>
      </c>
      <c r="AQ3146" s="6">
        <v>0</v>
      </c>
    </row>
    <row r="3147" spans="41:43">
      <c r="AO3147" s="5">
        <v>28.5</v>
      </c>
      <c r="AP3147">
        <v>0</v>
      </c>
      <c r="AQ3147" s="6">
        <v>0</v>
      </c>
    </row>
    <row r="3148" spans="41:43">
      <c r="AO3148" s="5">
        <v>28.5</v>
      </c>
      <c r="AP3148">
        <v>0</v>
      </c>
      <c r="AQ3148" s="6">
        <v>0</v>
      </c>
    </row>
    <row r="3149" spans="41:43">
      <c r="AO3149" s="5">
        <v>28.5</v>
      </c>
      <c r="AP3149">
        <v>0</v>
      </c>
      <c r="AQ3149" s="6">
        <v>0</v>
      </c>
    </row>
    <row r="3150" spans="41:43">
      <c r="AO3150" s="5">
        <v>28.5</v>
      </c>
      <c r="AP3150">
        <v>0</v>
      </c>
      <c r="AQ3150" s="6">
        <v>0</v>
      </c>
    </row>
    <row r="3151" spans="41:43">
      <c r="AO3151" s="5">
        <v>28.5</v>
      </c>
      <c r="AP3151">
        <v>0</v>
      </c>
      <c r="AQ3151" s="6">
        <v>0</v>
      </c>
    </row>
    <row r="3152" spans="41:43">
      <c r="AO3152" s="5">
        <v>28.5</v>
      </c>
      <c r="AP3152">
        <v>0</v>
      </c>
      <c r="AQ3152" s="6">
        <v>0</v>
      </c>
    </row>
    <row r="3153" spans="41:43">
      <c r="AO3153" s="5">
        <v>28.5</v>
      </c>
      <c r="AP3153">
        <v>0</v>
      </c>
      <c r="AQ3153" s="6">
        <v>0</v>
      </c>
    </row>
    <row r="3154" spans="41:43">
      <c r="AO3154" s="5">
        <v>28.5</v>
      </c>
      <c r="AP3154">
        <v>0</v>
      </c>
      <c r="AQ3154" s="6">
        <v>0</v>
      </c>
    </row>
    <row r="3155" spans="41:43">
      <c r="AO3155" s="5">
        <v>28.5</v>
      </c>
      <c r="AP3155">
        <v>0</v>
      </c>
      <c r="AQ3155" s="6">
        <v>0</v>
      </c>
    </row>
    <row r="3156" spans="41:43">
      <c r="AO3156" s="5">
        <v>28.5</v>
      </c>
      <c r="AP3156">
        <v>0</v>
      </c>
      <c r="AQ3156" s="6">
        <v>5</v>
      </c>
    </row>
    <row r="3157" spans="41:43">
      <c r="AO3157" s="5">
        <v>28.5</v>
      </c>
      <c r="AP3157">
        <v>0</v>
      </c>
      <c r="AQ3157" s="6">
        <v>5</v>
      </c>
    </row>
    <row r="3158" spans="41:43">
      <c r="AO3158" s="5">
        <v>28.5</v>
      </c>
      <c r="AP3158">
        <v>0</v>
      </c>
      <c r="AQ3158" s="6">
        <v>5</v>
      </c>
    </row>
    <row r="3159" spans="41:43">
      <c r="AO3159" s="5">
        <v>28.5</v>
      </c>
      <c r="AP3159">
        <v>0</v>
      </c>
      <c r="AQ3159" s="6">
        <v>0</v>
      </c>
    </row>
    <row r="3160" spans="41:43">
      <c r="AO3160" s="5">
        <v>28.5</v>
      </c>
      <c r="AP3160">
        <v>0</v>
      </c>
      <c r="AQ3160" s="6">
        <v>19</v>
      </c>
    </row>
    <row r="3161" spans="41:43">
      <c r="AO3161" s="5">
        <v>28.5</v>
      </c>
      <c r="AP3161">
        <v>0</v>
      </c>
      <c r="AQ3161" s="6">
        <v>36</v>
      </c>
    </row>
    <row r="3162" spans="41:43">
      <c r="AO3162" s="5">
        <v>28.5</v>
      </c>
      <c r="AP3162">
        <v>0</v>
      </c>
      <c r="AQ3162" s="6">
        <v>36</v>
      </c>
    </row>
    <row r="3163" spans="41:43">
      <c r="AO3163" s="5">
        <v>28.5</v>
      </c>
      <c r="AP3163">
        <v>0</v>
      </c>
      <c r="AQ3163" s="6">
        <v>17</v>
      </c>
    </row>
    <row r="3164" spans="41:43">
      <c r="AO3164" s="5">
        <v>28.5</v>
      </c>
      <c r="AP3164">
        <v>0</v>
      </c>
      <c r="AQ3164" s="6">
        <v>0</v>
      </c>
    </row>
    <row r="3165" spans="41:43">
      <c r="AO3165" s="5">
        <v>28.5</v>
      </c>
      <c r="AP3165">
        <v>0</v>
      </c>
      <c r="AQ3165" s="6">
        <v>14</v>
      </c>
    </row>
    <row r="3166" spans="41:43">
      <c r="AO3166" s="5">
        <v>28.5</v>
      </c>
      <c r="AP3166">
        <v>0</v>
      </c>
      <c r="AQ3166" s="6">
        <v>14</v>
      </c>
    </row>
    <row r="3167" spans="41:43">
      <c r="AO3167" s="5">
        <v>28.5</v>
      </c>
      <c r="AP3167">
        <v>0</v>
      </c>
      <c r="AQ3167" s="6">
        <v>19</v>
      </c>
    </row>
    <row r="3168" spans="41:43">
      <c r="AO3168" s="5">
        <v>28.5</v>
      </c>
      <c r="AP3168">
        <v>0</v>
      </c>
      <c r="AQ3168" s="6">
        <v>34</v>
      </c>
    </row>
    <row r="3169" spans="41:43">
      <c r="AO3169" s="5">
        <v>28.5</v>
      </c>
      <c r="AP3169">
        <v>0</v>
      </c>
      <c r="AQ3169" s="6">
        <v>65</v>
      </c>
    </row>
    <row r="3170" spans="41:43">
      <c r="AO3170" s="5">
        <v>28.5</v>
      </c>
      <c r="AP3170">
        <v>0</v>
      </c>
      <c r="AQ3170" s="6">
        <v>60</v>
      </c>
    </row>
    <row r="3171" spans="41:43">
      <c r="AO3171" s="5">
        <v>28.5</v>
      </c>
      <c r="AP3171">
        <v>0</v>
      </c>
      <c r="AQ3171" s="6">
        <v>31</v>
      </c>
    </row>
    <row r="3172" spans="41:43">
      <c r="AO3172" s="5">
        <v>28.5</v>
      </c>
      <c r="AP3172">
        <v>0</v>
      </c>
      <c r="AQ3172" s="6">
        <v>0</v>
      </c>
    </row>
    <row r="3173" spans="41:43">
      <c r="AO3173" s="5">
        <v>28.5</v>
      </c>
      <c r="AP3173">
        <v>0</v>
      </c>
      <c r="AQ3173" s="6">
        <v>0</v>
      </c>
    </row>
    <row r="3174" spans="41:43">
      <c r="AO3174" s="5">
        <v>28.5</v>
      </c>
      <c r="AP3174">
        <v>0</v>
      </c>
      <c r="AQ3174" s="6">
        <v>0</v>
      </c>
    </row>
    <row r="3175" spans="41:43">
      <c r="AO3175" s="5">
        <v>28.5</v>
      </c>
      <c r="AP3175">
        <v>0</v>
      </c>
      <c r="AQ3175" s="6">
        <v>30</v>
      </c>
    </row>
    <row r="3176" spans="41:43">
      <c r="AO3176" s="5">
        <v>28.5</v>
      </c>
      <c r="AP3176">
        <v>0</v>
      </c>
      <c r="AQ3176" s="6">
        <v>30</v>
      </c>
    </row>
    <row r="3177" spans="41:43">
      <c r="AO3177" s="5">
        <v>28.5</v>
      </c>
      <c r="AP3177">
        <v>0</v>
      </c>
      <c r="AQ3177" s="6">
        <v>30</v>
      </c>
    </row>
    <row r="3178" spans="41:43">
      <c r="AO3178" s="5">
        <v>28.5</v>
      </c>
      <c r="AP3178">
        <v>0</v>
      </c>
      <c r="AQ3178" s="6">
        <v>61</v>
      </c>
    </row>
    <row r="3179" spans="41:43">
      <c r="AO3179" s="5">
        <v>28.5</v>
      </c>
      <c r="AP3179">
        <v>0</v>
      </c>
      <c r="AQ3179" s="6">
        <v>61</v>
      </c>
    </row>
    <row r="3180" spans="41:43">
      <c r="AO3180" s="5">
        <v>28.5</v>
      </c>
      <c r="AP3180">
        <v>0</v>
      </c>
      <c r="AQ3180" s="6">
        <v>93</v>
      </c>
    </row>
    <row r="3181" spans="41:43">
      <c r="AO3181" s="5">
        <v>28.5</v>
      </c>
      <c r="AP3181">
        <v>0</v>
      </c>
      <c r="AQ3181" s="6">
        <v>76</v>
      </c>
    </row>
    <row r="3182" spans="41:43">
      <c r="AO3182" s="5">
        <v>28.5</v>
      </c>
      <c r="AP3182">
        <v>0</v>
      </c>
      <c r="AQ3182" s="6">
        <v>187</v>
      </c>
    </row>
    <row r="3183" spans="41:43">
      <c r="AO3183" s="5">
        <v>28.5</v>
      </c>
      <c r="AP3183">
        <v>0</v>
      </c>
      <c r="AQ3183" s="6">
        <v>155</v>
      </c>
    </row>
    <row r="3184" spans="41:43">
      <c r="AO3184" s="5">
        <v>28.5</v>
      </c>
      <c r="AP3184">
        <v>0</v>
      </c>
      <c r="AQ3184" s="6">
        <v>211</v>
      </c>
    </row>
    <row r="3185" spans="41:43">
      <c r="AO3185" s="5">
        <v>28.5</v>
      </c>
      <c r="AP3185">
        <v>0</v>
      </c>
      <c r="AQ3185" s="6">
        <v>127</v>
      </c>
    </row>
    <row r="3186" spans="41:43">
      <c r="AO3186" s="5">
        <v>28.5</v>
      </c>
      <c r="AP3186">
        <v>0</v>
      </c>
      <c r="AQ3186" s="6">
        <v>180</v>
      </c>
    </row>
    <row r="3187" spans="41:43">
      <c r="AO3187" s="5">
        <v>28.5</v>
      </c>
      <c r="AP3187">
        <v>0</v>
      </c>
      <c r="AQ3187" s="6">
        <v>118</v>
      </c>
    </row>
    <row r="3188" spans="41:43">
      <c r="AO3188" s="5">
        <v>28.5</v>
      </c>
      <c r="AP3188">
        <v>0</v>
      </c>
      <c r="AQ3188" s="6">
        <v>91</v>
      </c>
    </row>
    <row r="3189" spans="41:43">
      <c r="AO3189" s="5">
        <v>28.5</v>
      </c>
      <c r="AP3189">
        <v>0</v>
      </c>
      <c r="AQ3189" s="6">
        <v>38</v>
      </c>
    </row>
    <row r="3190" spans="41:43">
      <c r="AO3190" s="5">
        <v>28.5</v>
      </c>
      <c r="AP3190">
        <v>0</v>
      </c>
      <c r="AQ3190" s="6">
        <v>5</v>
      </c>
    </row>
    <row r="3191" spans="41:43">
      <c r="AO3191" s="5">
        <v>28.5</v>
      </c>
      <c r="AP3191">
        <v>0</v>
      </c>
      <c r="AQ3191" s="6">
        <v>17</v>
      </c>
    </row>
    <row r="3192" spans="41:43">
      <c r="AO3192" s="5">
        <v>28.5</v>
      </c>
      <c r="AP3192">
        <v>0</v>
      </c>
      <c r="AQ3192" s="6">
        <v>22</v>
      </c>
    </row>
    <row r="3193" spans="41:43">
      <c r="AO3193" s="5">
        <v>28.5</v>
      </c>
      <c r="AP3193">
        <v>0</v>
      </c>
      <c r="AQ3193" s="6">
        <v>47</v>
      </c>
    </row>
    <row r="3194" spans="41:43">
      <c r="AO3194" s="5">
        <v>28.5</v>
      </c>
      <c r="AP3194">
        <v>0</v>
      </c>
      <c r="AQ3194" s="6">
        <v>56</v>
      </c>
    </row>
    <row r="3195" spans="41:43">
      <c r="AO3195" s="5">
        <v>28.5</v>
      </c>
      <c r="AP3195">
        <v>0</v>
      </c>
      <c r="AQ3195" s="6">
        <v>122</v>
      </c>
    </row>
    <row r="3196" spans="41:43">
      <c r="AO3196" s="5">
        <v>28.5</v>
      </c>
      <c r="AP3196">
        <v>0</v>
      </c>
      <c r="AQ3196" s="6">
        <v>139</v>
      </c>
    </row>
    <row r="3197" spans="41:43">
      <c r="AO3197" s="5">
        <v>28.5</v>
      </c>
      <c r="AP3197">
        <v>0</v>
      </c>
      <c r="AQ3197" s="6">
        <v>180</v>
      </c>
    </row>
    <row r="3198" spans="41:43">
      <c r="AO3198" s="5">
        <v>28.5</v>
      </c>
      <c r="AP3198">
        <v>0</v>
      </c>
      <c r="AQ3198" s="6">
        <v>115</v>
      </c>
    </row>
    <row r="3199" spans="41:43">
      <c r="AO3199" s="5">
        <v>28.5</v>
      </c>
      <c r="AP3199">
        <v>0</v>
      </c>
      <c r="AQ3199" s="6">
        <v>117</v>
      </c>
    </row>
    <row r="3200" spans="41:43">
      <c r="AO3200" s="5">
        <v>28.5</v>
      </c>
      <c r="AP3200">
        <v>0</v>
      </c>
      <c r="AQ3200" s="6">
        <v>101</v>
      </c>
    </row>
    <row r="3201" spans="41:43">
      <c r="AO3201" s="5">
        <v>28.5</v>
      </c>
      <c r="AP3201">
        <v>0</v>
      </c>
      <c r="AQ3201" s="6">
        <v>123</v>
      </c>
    </row>
    <row r="3202" spans="41:43">
      <c r="AO3202" s="5">
        <v>28.5</v>
      </c>
      <c r="AP3202">
        <v>0</v>
      </c>
      <c r="AQ3202" s="6">
        <v>83</v>
      </c>
    </row>
    <row r="3203" spans="41:43">
      <c r="AO3203" s="5">
        <v>28.5</v>
      </c>
      <c r="AP3203">
        <v>0</v>
      </c>
      <c r="AQ3203" s="6">
        <v>69</v>
      </c>
    </row>
    <row r="3204" spans="41:43">
      <c r="AO3204" s="5">
        <v>28.5</v>
      </c>
      <c r="AP3204">
        <v>0</v>
      </c>
      <c r="AQ3204" s="6">
        <v>113</v>
      </c>
    </row>
    <row r="3205" spans="41:43">
      <c r="AO3205" s="5">
        <v>28.5</v>
      </c>
      <c r="AP3205">
        <v>0</v>
      </c>
      <c r="AQ3205" s="6">
        <v>111</v>
      </c>
    </row>
    <row r="3206" spans="41:43">
      <c r="AO3206" s="5">
        <v>28.5</v>
      </c>
      <c r="AP3206">
        <v>0</v>
      </c>
      <c r="AQ3206" s="6">
        <v>83</v>
      </c>
    </row>
    <row r="3207" spans="41:43">
      <c r="AO3207" s="5">
        <v>28.5</v>
      </c>
      <c r="AP3207">
        <v>0</v>
      </c>
      <c r="AQ3207" s="6">
        <v>34</v>
      </c>
    </row>
    <row r="3208" spans="41:43">
      <c r="AO3208" s="5">
        <v>28.5</v>
      </c>
      <c r="AP3208">
        <v>0</v>
      </c>
      <c r="AQ3208" s="6">
        <v>55</v>
      </c>
    </row>
    <row r="3209" spans="41:43">
      <c r="AO3209" s="5">
        <v>28.5</v>
      </c>
      <c r="AP3209">
        <v>0</v>
      </c>
      <c r="AQ3209" s="6">
        <v>113</v>
      </c>
    </row>
    <row r="3210" spans="41:43">
      <c r="AO3210" s="5">
        <v>28.5</v>
      </c>
      <c r="AP3210">
        <v>0</v>
      </c>
      <c r="AQ3210" s="6">
        <v>118</v>
      </c>
    </row>
    <row r="3211" spans="41:43">
      <c r="AO3211" s="5">
        <v>28.5</v>
      </c>
      <c r="AP3211">
        <v>0</v>
      </c>
      <c r="AQ3211" s="6">
        <v>128</v>
      </c>
    </row>
    <row r="3212" spans="41:43">
      <c r="AO3212" s="5">
        <v>28.5</v>
      </c>
      <c r="AP3212">
        <v>0</v>
      </c>
      <c r="AQ3212" s="6">
        <v>161</v>
      </c>
    </row>
    <row r="3213" spans="41:43">
      <c r="AO3213" s="5">
        <v>28.5</v>
      </c>
      <c r="AP3213">
        <v>0</v>
      </c>
      <c r="AQ3213" s="6">
        <v>140</v>
      </c>
    </row>
    <row r="3214" spans="41:43">
      <c r="AO3214" s="5">
        <v>28.5</v>
      </c>
      <c r="AP3214">
        <v>0</v>
      </c>
      <c r="AQ3214" s="6">
        <v>228</v>
      </c>
    </row>
    <row r="3215" spans="41:43">
      <c r="AO3215" s="5">
        <v>28.5</v>
      </c>
      <c r="AP3215">
        <v>0</v>
      </c>
      <c r="AQ3215" s="6">
        <v>197</v>
      </c>
    </row>
    <row r="3216" spans="41:43">
      <c r="AO3216" s="5">
        <v>28.5</v>
      </c>
      <c r="AP3216">
        <v>0</v>
      </c>
      <c r="AQ3216" s="6">
        <v>328</v>
      </c>
    </row>
    <row r="3217" spans="41:43">
      <c r="AO3217" s="5">
        <v>28.5</v>
      </c>
      <c r="AP3217">
        <v>0</v>
      </c>
      <c r="AQ3217" s="6">
        <v>293</v>
      </c>
    </row>
    <row r="3218" spans="41:43">
      <c r="AO3218" s="5">
        <v>28.5</v>
      </c>
      <c r="AP3218">
        <v>0</v>
      </c>
      <c r="AQ3218" s="6">
        <v>540</v>
      </c>
    </row>
    <row r="3219" spans="41:43">
      <c r="AO3219" s="5">
        <v>28.5</v>
      </c>
      <c r="AP3219">
        <v>0</v>
      </c>
      <c r="AQ3219" s="6">
        <v>582</v>
      </c>
    </row>
    <row r="3220" spans="41:43">
      <c r="AO3220" s="5">
        <v>28.5</v>
      </c>
      <c r="AP3220">
        <v>0</v>
      </c>
      <c r="AQ3220" s="6">
        <v>611</v>
      </c>
    </row>
    <row r="3221" spans="41:43">
      <c r="AO3221" s="5">
        <v>28.5</v>
      </c>
      <c r="AP3221">
        <v>0</v>
      </c>
      <c r="AQ3221" s="6">
        <v>553</v>
      </c>
    </row>
    <row r="3222" spans="41:43">
      <c r="AO3222" s="5">
        <v>28.5</v>
      </c>
      <c r="AP3222">
        <v>0</v>
      </c>
      <c r="AQ3222" s="6">
        <v>1052</v>
      </c>
    </row>
    <row r="3223" spans="41:43">
      <c r="AO3223" s="5">
        <v>28.5</v>
      </c>
      <c r="AP3223">
        <v>0</v>
      </c>
      <c r="AQ3223" s="6">
        <v>1930</v>
      </c>
    </row>
    <row r="3224" spans="41:43">
      <c r="AO3224" s="5">
        <v>28.5</v>
      </c>
      <c r="AP3224">
        <v>0</v>
      </c>
      <c r="AQ3224" s="6">
        <v>2623</v>
      </c>
    </row>
    <row r="3225" spans="41:43">
      <c r="AO3225" s="5">
        <v>28.5</v>
      </c>
      <c r="AP3225">
        <v>0</v>
      </c>
      <c r="AQ3225" s="6">
        <v>3055</v>
      </c>
    </row>
    <row r="3226" spans="41:43">
      <c r="AO3226" s="5">
        <v>28.5</v>
      </c>
      <c r="AP3226">
        <v>0</v>
      </c>
      <c r="AQ3226" s="6">
        <v>3961</v>
      </c>
    </row>
    <row r="3227" spans="41:43">
      <c r="AO3227" s="5">
        <v>28.5</v>
      </c>
      <c r="AP3227">
        <v>0</v>
      </c>
      <c r="AQ3227" s="6">
        <v>4643</v>
      </c>
    </row>
    <row r="3228" spans="41:43">
      <c r="AO3228" s="5">
        <v>28.5</v>
      </c>
      <c r="AP3228">
        <v>0</v>
      </c>
      <c r="AQ3228" s="6">
        <v>5592</v>
      </c>
    </row>
    <row r="3229" spans="41:43">
      <c r="AO3229" s="5">
        <v>28.5</v>
      </c>
      <c r="AP3229">
        <v>0</v>
      </c>
      <c r="AQ3229" s="6">
        <v>5307</v>
      </c>
    </row>
    <row r="3230" spans="41:43">
      <c r="AO3230" s="5">
        <v>28.5</v>
      </c>
      <c r="AP3230">
        <v>0</v>
      </c>
      <c r="AQ3230" s="6">
        <v>4830</v>
      </c>
    </row>
    <row r="3231" spans="41:43">
      <c r="AO3231" s="5">
        <v>28.5</v>
      </c>
      <c r="AP3231">
        <v>0</v>
      </c>
      <c r="AQ3231" s="6">
        <v>3896</v>
      </c>
    </row>
    <row r="3232" spans="41:43">
      <c r="AO3232" s="5">
        <v>28.5</v>
      </c>
      <c r="AP3232">
        <v>0</v>
      </c>
      <c r="AQ3232" s="6">
        <v>3307</v>
      </c>
    </row>
    <row r="3233" spans="41:43">
      <c r="AO3233" s="5">
        <v>28.5</v>
      </c>
      <c r="AP3233">
        <v>0</v>
      </c>
      <c r="AQ3233" s="6">
        <v>3199</v>
      </c>
    </row>
    <row r="3234" spans="41:43">
      <c r="AO3234" s="5">
        <v>28.5</v>
      </c>
      <c r="AP3234">
        <v>0</v>
      </c>
      <c r="AQ3234" s="6">
        <v>2793</v>
      </c>
    </row>
    <row r="3235" spans="41:43">
      <c r="AO3235" s="5">
        <v>28.5</v>
      </c>
      <c r="AP3235">
        <v>0</v>
      </c>
      <c r="AQ3235" s="6">
        <v>2496</v>
      </c>
    </row>
    <row r="3236" spans="41:43">
      <c r="AO3236" s="5">
        <v>28.5</v>
      </c>
      <c r="AP3236">
        <v>0</v>
      </c>
      <c r="AQ3236" s="6">
        <v>1998</v>
      </c>
    </row>
    <row r="3237" spans="41:43">
      <c r="AO3237" s="5">
        <v>28.5</v>
      </c>
      <c r="AP3237">
        <v>0</v>
      </c>
      <c r="AQ3237" s="6">
        <v>1762</v>
      </c>
    </row>
    <row r="3238" spans="41:43">
      <c r="AO3238" s="5">
        <v>28.5</v>
      </c>
      <c r="AP3238">
        <v>0</v>
      </c>
      <c r="AQ3238" s="6">
        <v>1516</v>
      </c>
    </row>
    <row r="3239" spans="41:43">
      <c r="AO3239" s="5">
        <v>28.5</v>
      </c>
      <c r="AP3239">
        <v>0</v>
      </c>
      <c r="AQ3239" s="6">
        <v>1343</v>
      </c>
    </row>
    <row r="3240" spans="41:43">
      <c r="AO3240" s="5">
        <v>28.5</v>
      </c>
      <c r="AP3240">
        <v>0</v>
      </c>
      <c r="AQ3240" s="6">
        <v>1232</v>
      </c>
    </row>
    <row r="3241" spans="41:43">
      <c r="AO3241" s="5">
        <v>28.5</v>
      </c>
      <c r="AP3241">
        <v>0</v>
      </c>
      <c r="AQ3241" s="6">
        <v>1084</v>
      </c>
    </row>
    <row r="3242" spans="41:43">
      <c r="AO3242" s="5">
        <v>28.5</v>
      </c>
      <c r="AP3242">
        <v>0</v>
      </c>
      <c r="AQ3242" s="6">
        <v>992</v>
      </c>
    </row>
    <row r="3243" spans="41:43">
      <c r="AO3243" s="5">
        <v>28.5</v>
      </c>
      <c r="AP3243">
        <v>0</v>
      </c>
      <c r="AQ3243" s="6">
        <v>764</v>
      </c>
    </row>
    <row r="3244" spans="41:43">
      <c r="AO3244" s="5">
        <v>28.5</v>
      </c>
      <c r="AP3244">
        <v>0</v>
      </c>
      <c r="AQ3244" s="6">
        <v>815</v>
      </c>
    </row>
    <row r="3245" spans="41:43">
      <c r="AO3245" s="5">
        <v>28.5</v>
      </c>
      <c r="AP3245">
        <v>0</v>
      </c>
      <c r="AQ3245" s="6">
        <v>634</v>
      </c>
    </row>
    <row r="3246" spans="41:43">
      <c r="AO3246" s="5">
        <v>28.5</v>
      </c>
      <c r="AP3246">
        <v>0</v>
      </c>
      <c r="AQ3246" s="6">
        <v>565</v>
      </c>
    </row>
    <row r="3247" spans="41:43">
      <c r="AO3247" s="5">
        <v>28.5</v>
      </c>
      <c r="AP3247">
        <v>0</v>
      </c>
      <c r="AQ3247" s="6">
        <v>269</v>
      </c>
    </row>
    <row r="3248" spans="41:43">
      <c r="AO3248" s="5">
        <v>28.5</v>
      </c>
      <c r="AP3248">
        <v>0</v>
      </c>
      <c r="AQ3248" s="6">
        <v>187</v>
      </c>
    </row>
    <row r="3249" spans="41:43">
      <c r="AO3249" s="5">
        <v>28.5</v>
      </c>
      <c r="AP3249">
        <v>0</v>
      </c>
      <c r="AQ3249" s="6">
        <v>137</v>
      </c>
    </row>
    <row r="3250" spans="41:43">
      <c r="AO3250" s="5">
        <v>28.5</v>
      </c>
      <c r="AP3250">
        <v>0</v>
      </c>
      <c r="AQ3250" s="6">
        <v>157</v>
      </c>
    </row>
    <row r="3251" spans="41:43">
      <c r="AO3251" s="5">
        <v>28.5</v>
      </c>
      <c r="AP3251">
        <v>0</v>
      </c>
      <c r="AQ3251" s="6">
        <v>157</v>
      </c>
    </row>
    <row r="3252" spans="41:43">
      <c r="AO3252" s="5">
        <v>28.5</v>
      </c>
      <c r="AP3252">
        <v>0</v>
      </c>
      <c r="AQ3252" s="6">
        <v>129</v>
      </c>
    </row>
    <row r="3253" spans="41:43">
      <c r="AO3253" s="5">
        <v>28.5</v>
      </c>
      <c r="AP3253">
        <v>0</v>
      </c>
      <c r="AQ3253" s="6">
        <v>28</v>
      </c>
    </row>
    <row r="3254" spans="41:43">
      <c r="AO3254" s="5">
        <v>28.5</v>
      </c>
      <c r="AP3254">
        <v>0</v>
      </c>
      <c r="AQ3254" s="6">
        <v>10</v>
      </c>
    </row>
    <row r="3255" spans="41:43">
      <c r="AO3255" s="5">
        <v>28.5</v>
      </c>
      <c r="AP3255">
        <v>0</v>
      </c>
      <c r="AQ3255" s="6">
        <v>26</v>
      </c>
    </row>
    <row r="3256" spans="41:43">
      <c r="AO3256" s="5">
        <v>28.5</v>
      </c>
      <c r="AP3256">
        <v>0</v>
      </c>
      <c r="AQ3256" s="6">
        <v>47</v>
      </c>
    </row>
    <row r="3257" spans="41:43">
      <c r="AO3257" s="5">
        <v>28.5</v>
      </c>
      <c r="AP3257">
        <v>0</v>
      </c>
      <c r="AQ3257" s="6">
        <v>57</v>
      </c>
    </row>
    <row r="3258" spans="41:43">
      <c r="AO3258" s="5">
        <v>28.5</v>
      </c>
      <c r="AP3258">
        <v>0</v>
      </c>
      <c r="AQ3258" s="6">
        <v>48</v>
      </c>
    </row>
    <row r="3259" spans="41:43">
      <c r="AO3259" s="5">
        <v>28.5</v>
      </c>
      <c r="AP3259">
        <v>0</v>
      </c>
      <c r="AQ3259" s="6">
        <v>26</v>
      </c>
    </row>
    <row r="3260" spans="41:43">
      <c r="AO3260" s="5">
        <v>28.5</v>
      </c>
      <c r="AP3260">
        <v>0</v>
      </c>
      <c r="AQ3260" s="6">
        <v>16</v>
      </c>
    </row>
    <row r="3261" spans="41:43">
      <c r="AO3261" s="5">
        <v>28.5</v>
      </c>
      <c r="AP3261">
        <v>0</v>
      </c>
      <c r="AQ3261" s="6">
        <v>29</v>
      </c>
    </row>
    <row r="3262" spans="41:43">
      <c r="AO3262" s="5">
        <v>28.5</v>
      </c>
      <c r="AP3262">
        <v>0</v>
      </c>
      <c r="AQ3262" s="6">
        <v>19</v>
      </c>
    </row>
    <row r="3263" spans="41:43">
      <c r="AO3263" s="5">
        <v>28.5</v>
      </c>
      <c r="AP3263">
        <v>0</v>
      </c>
      <c r="AQ3263" s="6">
        <v>19</v>
      </c>
    </row>
    <row r="3264" spans="41:43">
      <c r="AO3264" s="5">
        <v>28.5</v>
      </c>
      <c r="AP3264">
        <v>0</v>
      </c>
      <c r="AQ3264" s="6">
        <v>0</v>
      </c>
    </row>
    <row r="3265" spans="41:43">
      <c r="AO3265" s="5">
        <v>28.5</v>
      </c>
      <c r="AP3265">
        <v>0</v>
      </c>
      <c r="AQ3265" s="6">
        <v>0</v>
      </c>
    </row>
    <row r="3266" spans="41:43">
      <c r="AO3266" s="5">
        <v>28.5</v>
      </c>
      <c r="AP3266">
        <v>0</v>
      </c>
      <c r="AQ3266" s="6">
        <v>0</v>
      </c>
    </row>
    <row r="3267" spans="41:43">
      <c r="AO3267" s="5">
        <v>28.5</v>
      </c>
      <c r="AP3267">
        <v>0</v>
      </c>
      <c r="AQ3267" s="6">
        <v>0</v>
      </c>
    </row>
    <row r="3268" spans="41:43">
      <c r="AO3268" s="5">
        <v>28.5</v>
      </c>
      <c r="AP3268">
        <v>0</v>
      </c>
      <c r="AQ3268" s="6">
        <v>0</v>
      </c>
    </row>
    <row r="3269" spans="41:43">
      <c r="AO3269" s="5">
        <v>28.5</v>
      </c>
      <c r="AP3269">
        <v>0</v>
      </c>
      <c r="AQ3269" s="6">
        <v>0</v>
      </c>
    </row>
    <row r="3270" spans="41:43">
      <c r="AO3270" s="5">
        <v>28.5</v>
      </c>
      <c r="AP3270">
        <v>0</v>
      </c>
      <c r="AQ3270" s="6">
        <v>0</v>
      </c>
    </row>
    <row r="3271" spans="41:43">
      <c r="AO3271" s="5">
        <v>28.5</v>
      </c>
      <c r="AP3271">
        <v>0</v>
      </c>
      <c r="AQ3271" s="6">
        <v>0</v>
      </c>
    </row>
    <row r="3272" spans="41:43">
      <c r="AO3272" s="5">
        <v>28.5</v>
      </c>
      <c r="AP3272">
        <v>0</v>
      </c>
      <c r="AQ3272" s="6">
        <v>0</v>
      </c>
    </row>
    <row r="3273" spans="41:43">
      <c r="AO3273" s="5">
        <v>28.5</v>
      </c>
      <c r="AP3273">
        <v>0</v>
      </c>
      <c r="AQ3273" s="6">
        <v>14</v>
      </c>
    </row>
    <row r="3274" spans="41:43">
      <c r="AO3274" s="5">
        <v>28.5</v>
      </c>
      <c r="AP3274">
        <v>0</v>
      </c>
      <c r="AQ3274" s="6">
        <v>14</v>
      </c>
    </row>
    <row r="3275" spans="41:43">
      <c r="AO3275" s="5">
        <v>28.5</v>
      </c>
      <c r="AP3275">
        <v>0</v>
      </c>
      <c r="AQ3275" s="6">
        <v>14</v>
      </c>
    </row>
    <row r="3276" spans="41:43">
      <c r="AO3276" s="5">
        <v>28.5</v>
      </c>
      <c r="AP3276">
        <v>0</v>
      </c>
      <c r="AQ3276" s="6">
        <v>0</v>
      </c>
    </row>
    <row r="3277" spans="41:43">
      <c r="AO3277" s="5">
        <v>28.5</v>
      </c>
      <c r="AP3277">
        <v>0</v>
      </c>
      <c r="AQ3277" s="6">
        <v>0</v>
      </c>
    </row>
    <row r="3278" spans="41:43">
      <c r="AO3278" s="5">
        <v>28.5</v>
      </c>
      <c r="AP3278">
        <v>0</v>
      </c>
      <c r="AQ3278" s="6">
        <v>0</v>
      </c>
    </row>
    <row r="3279" spans="41:43">
      <c r="AO3279" s="5">
        <v>28.5</v>
      </c>
      <c r="AP3279">
        <v>0</v>
      </c>
      <c r="AQ3279" s="6">
        <v>5</v>
      </c>
    </row>
    <row r="3280" spans="41:43">
      <c r="AO3280" s="5">
        <v>28.5</v>
      </c>
      <c r="AP3280">
        <v>0</v>
      </c>
      <c r="AQ3280" s="6">
        <v>25</v>
      </c>
    </row>
    <row r="3281" spans="41:43">
      <c r="AO3281" s="5">
        <v>28.5</v>
      </c>
      <c r="AP3281">
        <v>0</v>
      </c>
      <c r="AQ3281" s="6">
        <v>52</v>
      </c>
    </row>
    <row r="3282" spans="41:43">
      <c r="AO3282" s="5">
        <v>28.5</v>
      </c>
      <c r="AP3282">
        <v>0</v>
      </c>
      <c r="AQ3282" s="6">
        <v>47</v>
      </c>
    </row>
    <row r="3283" spans="41:43">
      <c r="AO3283" s="5">
        <v>28.5</v>
      </c>
      <c r="AP3283">
        <v>0</v>
      </c>
      <c r="AQ3283" s="6">
        <v>27</v>
      </c>
    </row>
    <row r="3284" spans="41:43">
      <c r="AO3284" s="5">
        <v>28.5</v>
      </c>
      <c r="AP3284">
        <v>0</v>
      </c>
      <c r="AQ3284" s="6">
        <v>0</v>
      </c>
    </row>
    <row r="3285" spans="41:43">
      <c r="AO3285" s="5">
        <v>28.5</v>
      </c>
      <c r="AP3285">
        <v>0</v>
      </c>
      <c r="AQ3285" s="6">
        <v>0</v>
      </c>
    </row>
    <row r="3286" spans="41:43">
      <c r="AO3286" s="5">
        <v>28.5</v>
      </c>
      <c r="AP3286">
        <v>0</v>
      </c>
      <c r="AQ3286" s="6">
        <v>0</v>
      </c>
    </row>
    <row r="3287" spans="41:43">
      <c r="AO3287" s="5">
        <v>28.5</v>
      </c>
      <c r="AP3287">
        <v>0</v>
      </c>
      <c r="AQ3287" s="6">
        <v>0</v>
      </c>
    </row>
    <row r="3288" spans="41:43">
      <c r="AO3288" s="5">
        <v>28.5</v>
      </c>
      <c r="AP3288">
        <v>0</v>
      </c>
      <c r="AQ3288" s="6">
        <v>0</v>
      </c>
    </row>
    <row r="3289" spans="41:43">
      <c r="AO3289" s="5">
        <v>28.5</v>
      </c>
      <c r="AP3289">
        <v>0</v>
      </c>
      <c r="AQ3289" s="6">
        <v>18</v>
      </c>
    </row>
    <row r="3290" spans="41:43">
      <c r="AO3290" s="5">
        <v>28.5</v>
      </c>
      <c r="AP3290">
        <v>0</v>
      </c>
      <c r="AQ3290" s="6">
        <v>18</v>
      </c>
    </row>
    <row r="3291" spans="41:43">
      <c r="AO3291" s="5">
        <v>28.5</v>
      </c>
      <c r="AP3291">
        <v>0</v>
      </c>
      <c r="AQ3291" s="6">
        <v>18</v>
      </c>
    </row>
    <row r="3292" spans="41:43">
      <c r="AO3292" s="5">
        <v>28.5</v>
      </c>
      <c r="AP3292">
        <v>0</v>
      </c>
      <c r="AQ3292" s="6">
        <v>0</v>
      </c>
    </row>
    <row r="3293" spans="41:43">
      <c r="AO3293" s="5">
        <v>28.5</v>
      </c>
      <c r="AP3293">
        <v>0</v>
      </c>
      <c r="AQ3293" s="6">
        <v>0</v>
      </c>
    </row>
    <row r="3294" spans="41:43">
      <c r="AO3294" s="5">
        <v>28.5</v>
      </c>
      <c r="AP3294">
        <v>0</v>
      </c>
      <c r="AQ3294" s="6">
        <v>0</v>
      </c>
    </row>
    <row r="3295" spans="41:43">
      <c r="AO3295" s="5">
        <v>28.5</v>
      </c>
      <c r="AP3295">
        <v>0</v>
      </c>
      <c r="AQ3295" s="6">
        <v>0</v>
      </c>
    </row>
    <row r="3296" spans="41:43">
      <c r="AO3296" s="5">
        <v>28.5</v>
      </c>
      <c r="AP3296">
        <v>0</v>
      </c>
      <c r="AQ3296" s="6">
        <v>0</v>
      </c>
    </row>
    <row r="3297" spans="41:43">
      <c r="AO3297" s="5">
        <v>28.5</v>
      </c>
      <c r="AP3297">
        <v>0</v>
      </c>
      <c r="AQ3297" s="6">
        <v>0</v>
      </c>
    </row>
    <row r="3298" spans="41:43">
      <c r="AO3298" s="5">
        <v>28.5</v>
      </c>
      <c r="AP3298">
        <v>0</v>
      </c>
      <c r="AQ3298" s="6">
        <v>0</v>
      </c>
    </row>
    <row r="3299" spans="41:43">
      <c r="AO3299" s="5">
        <v>28.5</v>
      </c>
      <c r="AP3299">
        <v>0</v>
      </c>
      <c r="AQ3299" s="6">
        <v>0</v>
      </c>
    </row>
    <row r="3300" spans="41:43">
      <c r="AO3300" s="5">
        <v>28.5</v>
      </c>
      <c r="AP3300">
        <v>0</v>
      </c>
      <c r="AQ3300" s="6">
        <v>13</v>
      </c>
    </row>
    <row r="3301" spans="41:43">
      <c r="AO3301" s="5">
        <v>28.5</v>
      </c>
      <c r="AP3301">
        <v>0</v>
      </c>
      <c r="AQ3301" s="6">
        <v>19</v>
      </c>
    </row>
    <row r="3302" spans="41:43">
      <c r="AO3302" s="5">
        <v>29</v>
      </c>
      <c r="AP3302">
        <v>3028.4837886769346</v>
      </c>
      <c r="AQ3302" s="6">
        <v>0</v>
      </c>
    </row>
    <row r="3303" spans="41:43">
      <c r="AO3303" s="5">
        <v>29</v>
      </c>
      <c r="AP3303">
        <v>3234.6675107674246</v>
      </c>
      <c r="AQ3303" s="6">
        <v>35</v>
      </c>
    </row>
    <row r="3304" spans="41:43">
      <c r="AO3304" s="5">
        <v>29</v>
      </c>
      <c r="AP3304">
        <v>3420.8182934706174</v>
      </c>
      <c r="AQ3304" s="6">
        <v>35</v>
      </c>
    </row>
    <row r="3305" spans="41:43">
      <c r="AO3305" s="5">
        <v>29</v>
      </c>
      <c r="AP3305">
        <v>3591.3171697597841</v>
      </c>
      <c r="AQ3305" s="6">
        <v>35</v>
      </c>
    </row>
    <row r="3306" spans="41:43">
      <c r="AO3306" s="5">
        <v>29</v>
      </c>
      <c r="AP3306">
        <v>3749.1793936292938</v>
      </c>
      <c r="AQ3306" s="6">
        <v>0</v>
      </c>
    </row>
    <row r="3307" spans="41:43">
      <c r="AO3307" s="5">
        <v>29</v>
      </c>
      <c r="AP3307">
        <v>3897.3647966748649</v>
      </c>
      <c r="AQ3307" s="6">
        <v>0</v>
      </c>
    </row>
    <row r="3308" spans="41:43">
      <c r="AO3308" s="5">
        <v>29</v>
      </c>
      <c r="AP3308">
        <v>4035.8883559358837</v>
      </c>
      <c r="AQ3308" s="6">
        <v>0</v>
      </c>
    </row>
    <row r="3309" spans="41:43">
      <c r="AO3309" s="5">
        <v>29</v>
      </c>
      <c r="AP3309">
        <v>4166.8395626241363</v>
      </c>
      <c r="AQ3309" s="6">
        <v>11</v>
      </c>
    </row>
    <row r="3310" spans="41:43">
      <c r="AO3310" s="5">
        <v>29</v>
      </c>
      <c r="AP3310">
        <v>4291.8735677412697</v>
      </c>
      <c r="AQ3310" s="6">
        <v>38</v>
      </c>
    </row>
    <row r="3311" spans="41:43">
      <c r="AO3311" s="5">
        <v>29</v>
      </c>
      <c r="AP3311">
        <v>4410.422583110254</v>
      </c>
      <c r="AQ3311" s="6">
        <v>38</v>
      </c>
    </row>
    <row r="3312" spans="41:43">
      <c r="AO3312" s="5">
        <v>29</v>
      </c>
      <c r="AP3312">
        <v>4523.8373962759306</v>
      </c>
      <c r="AQ3312" s="6">
        <v>27</v>
      </c>
    </row>
    <row r="3313" spans="41:43">
      <c r="AO3313" s="5">
        <v>29</v>
      </c>
      <c r="AP3313">
        <v>4632.6578273577079</v>
      </c>
      <c r="AQ3313" s="6">
        <v>0</v>
      </c>
    </row>
    <row r="3314" spans="41:43">
      <c r="AO3314" s="5">
        <v>29</v>
      </c>
      <c r="AP3314">
        <v>4737.3375856255379</v>
      </c>
      <c r="AQ3314" s="6">
        <v>0</v>
      </c>
    </row>
    <row r="3315" spans="41:43">
      <c r="AO3315" s="5">
        <v>29</v>
      </c>
      <c r="AP3315">
        <v>4838.8069452819254</v>
      </c>
      <c r="AQ3315" s="6">
        <v>0</v>
      </c>
    </row>
    <row r="3316" spans="41:43">
      <c r="AO3316" s="5">
        <v>29</v>
      </c>
      <c r="AP3316">
        <v>4936.2889973803567</v>
      </c>
      <c r="AQ3316" s="6">
        <v>0</v>
      </c>
    </row>
    <row r="3317" spans="41:43">
      <c r="AO3317" s="5">
        <v>29</v>
      </c>
      <c r="AP3317">
        <v>5030.6340370129546</v>
      </c>
      <c r="AQ3317" s="6">
        <v>0</v>
      </c>
    </row>
    <row r="3318" spans="41:43">
      <c r="AO3318" s="5">
        <v>29</v>
      </c>
      <c r="AP3318">
        <v>5122.5861804368169</v>
      </c>
      <c r="AQ3318" s="6">
        <v>0</v>
      </c>
    </row>
    <row r="3319" spans="41:43">
      <c r="AO3319" s="5">
        <v>29</v>
      </c>
      <c r="AP3319">
        <v>5211.3601069806009</v>
      </c>
      <c r="AQ3319" s="6">
        <v>0</v>
      </c>
    </row>
    <row r="3320" spans="41:43">
      <c r="AO3320" s="5">
        <v>29</v>
      </c>
      <c r="AP3320">
        <v>5297.6590141432389</v>
      </c>
      <c r="AQ3320" s="6">
        <v>0</v>
      </c>
    </row>
    <row r="3321" spans="41:43">
      <c r="AO3321" s="5">
        <v>29</v>
      </c>
      <c r="AP3321">
        <v>5381.6543229096569</v>
      </c>
      <c r="AQ3321" s="6">
        <v>0</v>
      </c>
    </row>
    <row r="3322" spans="41:43">
      <c r="AO3322" s="5">
        <v>29</v>
      </c>
      <c r="AP3322">
        <v>5463.9430805485435</v>
      </c>
      <c r="AQ3322" s="6">
        <v>0</v>
      </c>
    </row>
    <row r="3323" spans="41:43">
      <c r="AO3323" s="5">
        <v>29</v>
      </c>
      <c r="AP3323">
        <v>5543.7638055048856</v>
      </c>
      <c r="AQ3323" s="6">
        <v>0</v>
      </c>
    </row>
    <row r="3324" spans="41:43">
      <c r="AO3324" s="5">
        <v>29</v>
      </c>
      <c r="AP3324">
        <v>5621.6955146326573</v>
      </c>
      <c r="AQ3324" s="6">
        <v>0</v>
      </c>
    </row>
    <row r="3325" spans="41:43">
      <c r="AO3325" s="5">
        <v>29</v>
      </c>
      <c r="AP3325">
        <v>5697.8499781011205</v>
      </c>
      <c r="AQ3325" s="6">
        <v>4</v>
      </c>
    </row>
    <row r="3326" spans="41:43">
      <c r="AO3326" s="5">
        <v>29</v>
      </c>
      <c r="AP3326">
        <v>5772.7334310073402</v>
      </c>
      <c r="AQ3326" s="6">
        <v>13</v>
      </c>
    </row>
    <row r="3327" spans="41:43">
      <c r="AO3327" s="5">
        <v>29</v>
      </c>
      <c r="AP3327">
        <v>5845.6203051266912</v>
      </c>
      <c r="AQ3327" s="6">
        <v>13</v>
      </c>
    </row>
    <row r="3328" spans="41:43">
      <c r="AO3328" s="5">
        <v>29</v>
      </c>
      <c r="AP3328">
        <v>5917.0087401608298</v>
      </c>
      <c r="AQ3328" s="6">
        <v>8</v>
      </c>
    </row>
    <row r="3329" spans="41:43">
      <c r="AO3329" s="5">
        <v>29</v>
      </c>
      <c r="AP3329">
        <v>5986.9761219655793</v>
      </c>
      <c r="AQ3329" s="6">
        <v>0</v>
      </c>
    </row>
    <row r="3330" spans="41:43">
      <c r="AO3330" s="5">
        <v>29</v>
      </c>
      <c r="AP3330">
        <v>6055.5935817420377</v>
      </c>
      <c r="AQ3330" s="6">
        <v>0</v>
      </c>
    </row>
    <row r="3331" spans="41:43">
      <c r="AO3331" s="5">
        <v>29</v>
      </c>
      <c r="AP3331">
        <v>6123.2932013662139</v>
      </c>
      <c r="AQ3331" s="6">
        <v>0</v>
      </c>
    </row>
    <row r="3332" spans="41:43">
      <c r="AO3332" s="5">
        <v>29</v>
      </c>
      <c r="AP3332">
        <v>6189.3959217374249</v>
      </c>
      <c r="AQ3332" s="6">
        <v>24</v>
      </c>
    </row>
    <row r="3333" spans="41:43">
      <c r="AO3333" s="5">
        <v>29</v>
      </c>
      <c r="AP3333">
        <v>6254.3312144213769</v>
      </c>
      <c r="AQ3333" s="6">
        <v>24</v>
      </c>
    </row>
    <row r="3334" spans="41:43">
      <c r="AO3334" s="5">
        <v>29</v>
      </c>
      <c r="AP3334">
        <v>6318.1511038498957</v>
      </c>
      <c r="AQ3334" s="6">
        <v>24</v>
      </c>
    </row>
    <row r="3335" spans="41:43">
      <c r="AO3335" s="5">
        <v>29</v>
      </c>
      <c r="AP3335">
        <v>6381.2459040403155</v>
      </c>
      <c r="AQ3335" s="6">
        <v>0</v>
      </c>
    </row>
    <row r="3336" spans="41:43">
      <c r="AO3336" s="5">
        <v>29</v>
      </c>
      <c r="AP3336">
        <v>6442.9713329359111</v>
      </c>
      <c r="AQ3336" s="6">
        <v>0</v>
      </c>
    </row>
    <row r="3337" spans="41:43">
      <c r="AO3337" s="5">
        <v>29</v>
      </c>
      <c r="AP3337">
        <v>6503.717126423825</v>
      </c>
      <c r="AQ3337" s="6">
        <v>13</v>
      </c>
    </row>
    <row r="3338" spans="41:43">
      <c r="AO3338" s="5">
        <v>29</v>
      </c>
      <c r="AP3338">
        <v>6563.8486975874366</v>
      </c>
      <c r="AQ3338" s="6">
        <v>13</v>
      </c>
    </row>
    <row r="3339" spans="41:43">
      <c r="AO3339" s="5">
        <v>29</v>
      </c>
      <c r="AP3339">
        <v>6622.745883669686</v>
      </c>
      <c r="AQ3339" s="6">
        <v>13</v>
      </c>
    </row>
    <row r="3340" spans="41:43">
      <c r="AO3340" s="5">
        <v>29</v>
      </c>
      <c r="AP3340">
        <v>6680.7743820027745</v>
      </c>
      <c r="AQ3340" s="6">
        <v>0</v>
      </c>
    </row>
    <row r="3341" spans="41:43">
      <c r="AO3341" s="5">
        <v>29</v>
      </c>
      <c r="AP3341">
        <v>6737.9666679098273</v>
      </c>
      <c r="AQ3341" s="6">
        <v>0</v>
      </c>
    </row>
    <row r="3342" spans="41:43">
      <c r="AO3342" s="5">
        <v>29</v>
      </c>
      <c r="AP3342">
        <v>6794.6609456089509</v>
      </c>
      <c r="AQ3342" s="6">
        <v>0</v>
      </c>
    </row>
    <row r="3343" spans="41:43">
      <c r="AO3343" s="5">
        <v>29</v>
      </c>
      <c r="AP3343">
        <v>6850.2665284750074</v>
      </c>
      <c r="AQ3343" s="6">
        <v>0</v>
      </c>
    </row>
    <row r="3344" spans="41:43">
      <c r="AO3344" s="5">
        <v>29</v>
      </c>
      <c r="AP3344">
        <v>6905.1225681434362</v>
      </c>
      <c r="AQ3344" s="6">
        <v>11</v>
      </c>
    </row>
    <row r="3345" spans="41:43">
      <c r="AO3345" s="5">
        <v>29</v>
      </c>
      <c r="AP3345">
        <v>6959.2547242769569</v>
      </c>
      <c r="AQ3345" s="6">
        <v>11</v>
      </c>
    </row>
    <row r="3346" spans="41:43">
      <c r="AO3346" s="5">
        <v>29</v>
      </c>
      <c r="AP3346">
        <v>7012.9789632975508</v>
      </c>
      <c r="AQ3346" s="6">
        <v>11</v>
      </c>
    </row>
    <row r="3347" spans="41:43">
      <c r="AO3347" s="5">
        <v>29</v>
      </c>
      <c r="AP3347">
        <v>7065.7312202722351</v>
      </c>
      <c r="AQ3347" s="6">
        <v>0</v>
      </c>
    </row>
    <row r="3348" spans="41:43">
      <c r="AO3348" s="5">
        <v>29</v>
      </c>
      <c r="AP3348">
        <v>7117.8287524169018</v>
      </c>
      <c r="AQ3348" s="6">
        <v>0</v>
      </c>
    </row>
    <row r="3349" spans="41:43">
      <c r="AO3349" s="5">
        <v>29</v>
      </c>
      <c r="AP3349">
        <v>7169.2922313251611</v>
      </c>
      <c r="AQ3349" s="6">
        <v>0</v>
      </c>
    </row>
    <row r="3350" spans="41:43">
      <c r="AO3350" s="5">
        <v>29</v>
      </c>
      <c r="AP3350">
        <v>7220.419023010395</v>
      </c>
      <c r="AQ3350" s="6">
        <v>27</v>
      </c>
    </row>
    <row r="3351" spans="41:43">
      <c r="AO3351" s="5">
        <v>29</v>
      </c>
      <c r="AP3351">
        <v>7270.6691219810673</v>
      </c>
      <c r="AQ3351" s="6">
        <v>41</v>
      </c>
    </row>
    <row r="3352" spans="41:43">
      <c r="AO3352" s="5">
        <v>29</v>
      </c>
      <c r="AP3352">
        <v>7320.3413496797075</v>
      </c>
      <c r="AQ3352" s="6">
        <v>41</v>
      </c>
    </row>
    <row r="3353" spans="41:43">
      <c r="AO3353" s="5">
        <v>29</v>
      </c>
      <c r="AP3353">
        <v>7369.4526354159298</v>
      </c>
      <c r="AQ3353" s="6">
        <v>14</v>
      </c>
    </row>
    <row r="3354" spans="41:43">
      <c r="AO3354" s="5">
        <v>29</v>
      </c>
      <c r="AP3354">
        <v>7418.2844945736388</v>
      </c>
      <c r="AQ3354" s="6">
        <v>0</v>
      </c>
    </row>
    <row r="3355" spans="41:43">
      <c r="AO3355" s="5">
        <v>29</v>
      </c>
      <c r="AP3355">
        <v>7466.3187199952663</v>
      </c>
      <c r="AQ3355" s="6">
        <v>0</v>
      </c>
    </row>
    <row r="3356" spans="41:43">
      <c r="AO3356" s="5">
        <v>29</v>
      </c>
      <c r="AP3356">
        <v>7513.8383452096077</v>
      </c>
      <c r="AQ3356" s="6">
        <v>0</v>
      </c>
    </row>
    <row r="3357" spans="41:43">
      <c r="AO3357" s="5">
        <v>29</v>
      </c>
      <c r="AP3357">
        <v>7560.8574318625651</v>
      </c>
      <c r="AQ3357" s="6">
        <v>0</v>
      </c>
    </row>
    <row r="3358" spans="41:43">
      <c r="AO3358" s="5">
        <v>29</v>
      </c>
      <c r="AP3358">
        <v>7607.6437803242952</v>
      </c>
      <c r="AQ3358" s="6">
        <v>0</v>
      </c>
    </row>
    <row r="3359" spans="41:43">
      <c r="AO3359" s="5">
        <v>29</v>
      </c>
      <c r="AP3359">
        <v>7653.6989992265417</v>
      </c>
      <c r="AQ3359" s="6">
        <v>0</v>
      </c>
    </row>
    <row r="3360" spans="41:43">
      <c r="AO3360" s="5">
        <v>29</v>
      </c>
      <c r="AP3360">
        <v>7699.2924112206247</v>
      </c>
      <c r="AQ3360" s="6">
        <v>9</v>
      </c>
    </row>
    <row r="3361" spans="41:43">
      <c r="AO3361" s="5">
        <v>29</v>
      </c>
      <c r="AP3361">
        <v>7744.4358400363262</v>
      </c>
      <c r="AQ3361" s="6">
        <v>19</v>
      </c>
    </row>
    <row r="3362" spans="41:43">
      <c r="AO3362" s="5">
        <v>29</v>
      </c>
      <c r="AP3362">
        <v>7789.1406282079188</v>
      </c>
      <c r="AQ3362" s="6">
        <v>49</v>
      </c>
    </row>
    <row r="3363" spans="41:43">
      <c r="AO3363" s="5">
        <v>29</v>
      </c>
      <c r="AP3363">
        <v>7833.6597820159914</v>
      </c>
      <c r="AQ3363" s="6">
        <v>40</v>
      </c>
    </row>
    <row r="3364" spans="41:43">
      <c r="AO3364" s="5">
        <v>29</v>
      </c>
      <c r="AP3364">
        <v>7877.51725829729</v>
      </c>
      <c r="AQ3364" s="6">
        <v>59</v>
      </c>
    </row>
    <row r="3365" spans="41:43">
      <c r="AO3365" s="5">
        <v>29</v>
      </c>
      <c r="AP3365">
        <v>7920.9675456620344</v>
      </c>
      <c r="AQ3365" s="6">
        <v>28</v>
      </c>
    </row>
    <row r="3366" spans="41:43">
      <c r="AO3366" s="5">
        <v>29</v>
      </c>
      <c r="AP3366">
        <v>7964.0203083018023</v>
      </c>
      <c r="AQ3366" s="6">
        <v>28</v>
      </c>
    </row>
    <row r="3367" spans="41:43">
      <c r="AO3367" s="5">
        <v>29</v>
      </c>
      <c r="AP3367">
        <v>8006.918210210365</v>
      </c>
      <c r="AQ3367" s="6">
        <v>0</v>
      </c>
    </row>
    <row r="3368" spans="41:43">
      <c r="AO3368" s="5">
        <v>29</v>
      </c>
      <c r="AP3368">
        <v>8049.2014149226843</v>
      </c>
      <c r="AQ3368" s="6">
        <v>6</v>
      </c>
    </row>
    <row r="3369" spans="41:43">
      <c r="AO3369" s="5">
        <v>29</v>
      </c>
      <c r="AP3369">
        <v>8091.1140178091937</v>
      </c>
      <c r="AQ3369" s="6">
        <v>11</v>
      </c>
    </row>
    <row r="3370" spans="41:43">
      <c r="AO3370" s="5">
        <v>29</v>
      </c>
      <c r="AP3370">
        <v>8132.6643291944083</v>
      </c>
      <c r="AQ3370" s="6">
        <v>16</v>
      </c>
    </row>
    <row r="3371" spans="41:43">
      <c r="AO3371" s="5">
        <v>29</v>
      </c>
      <c r="AP3371">
        <v>8174.0857502183235</v>
      </c>
      <c r="AQ3371" s="6">
        <v>10</v>
      </c>
    </row>
    <row r="3372" spans="41:43">
      <c r="AO3372" s="5">
        <v>29</v>
      </c>
      <c r="AP3372">
        <v>8214.9333536415888</v>
      </c>
      <c r="AQ3372" s="6">
        <v>5</v>
      </c>
    </row>
    <row r="3373" spans="41:43">
      <c r="AO3373" s="5">
        <v>29</v>
      </c>
      <c r="AP3373">
        <v>8255.4419130030055</v>
      </c>
      <c r="AQ3373" s="6">
        <v>0</v>
      </c>
    </row>
    <row r="3374" spans="41:43">
      <c r="AO3374" s="5">
        <v>29</v>
      </c>
      <c r="AP3374">
        <v>8295.6186332828765</v>
      </c>
      <c r="AQ3374" s="6">
        <v>0</v>
      </c>
    </row>
    <row r="3375" spans="41:43">
      <c r="AO3375" s="5">
        <v>29</v>
      </c>
      <c r="AP3375">
        <v>8335.6885567101726</v>
      </c>
      <c r="AQ3375" s="6">
        <v>7</v>
      </c>
    </row>
    <row r="3376" spans="41:43">
      <c r="AO3376" s="5">
        <v>29</v>
      </c>
      <c r="AP3376">
        <v>8375.2205190507448</v>
      </c>
      <c r="AQ3376" s="6">
        <v>7</v>
      </c>
    </row>
    <row r="3377" spans="41:43">
      <c r="AO3377" s="5">
        <v>29</v>
      </c>
      <c r="AP3377">
        <v>8414.4408726938382</v>
      </c>
      <c r="AQ3377" s="6">
        <v>17</v>
      </c>
    </row>
    <row r="3378" spans="41:43">
      <c r="AO3378" s="5">
        <v>29</v>
      </c>
      <c r="AP3378">
        <v>8453.3559104199812</v>
      </c>
      <c r="AQ3378" s="6">
        <v>16</v>
      </c>
    </row>
    <row r="3379" spans="41:43">
      <c r="AO3379" s="5">
        <v>29</v>
      </c>
      <c r="AP3379">
        <v>8492.1830815500525</v>
      </c>
      <c r="AQ3379" s="6">
        <v>25</v>
      </c>
    </row>
    <row r="3380" spans="41:43">
      <c r="AO3380" s="5">
        <v>29</v>
      </c>
      <c r="AP3380">
        <v>8530.5039682882252</v>
      </c>
      <c r="AQ3380" s="6">
        <v>31</v>
      </c>
    </row>
    <row r="3381" spans="41:43">
      <c r="AO3381" s="5">
        <v>29</v>
      </c>
      <c r="AP3381">
        <v>8568.5372674890714</v>
      </c>
      <c r="AQ3381" s="6">
        <v>25</v>
      </c>
    </row>
    <row r="3382" spans="41:43">
      <c r="AO3382" s="5">
        <v>29</v>
      </c>
      <c r="AP3382">
        <v>8606.4951670779265</v>
      </c>
      <c r="AQ3382" s="6">
        <v>20</v>
      </c>
    </row>
    <row r="3383" spans="41:43">
      <c r="AO3383" s="5">
        <v>29</v>
      </c>
      <c r="AP3383">
        <v>8643.9682135692747</v>
      </c>
      <c r="AQ3383" s="6">
        <v>16</v>
      </c>
    </row>
    <row r="3384" spans="41:43">
      <c r="AO3384" s="5">
        <v>29</v>
      </c>
      <c r="AP3384">
        <v>8681.1697962332164</v>
      </c>
      <c r="AQ3384" s="6">
        <v>46</v>
      </c>
    </row>
    <row r="3385" spans="41:43">
      <c r="AO3385" s="5">
        <v>29</v>
      </c>
      <c r="AP3385">
        <v>8718.104958338934</v>
      </c>
      <c r="AQ3385" s="6">
        <v>41</v>
      </c>
    </row>
    <row r="3386" spans="41:43">
      <c r="AO3386" s="5">
        <v>29</v>
      </c>
      <c r="AP3386">
        <v>8754.9793834891952</v>
      </c>
      <c r="AQ3386" s="6">
        <v>29</v>
      </c>
    </row>
    <row r="3387" spans="41:43">
      <c r="AO3387" s="5">
        <v>29</v>
      </c>
      <c r="AP3387">
        <v>8791.3948440861368</v>
      </c>
      <c r="AQ3387" s="6">
        <v>29</v>
      </c>
    </row>
    <row r="3388" spans="41:43">
      <c r="AO3388" s="5">
        <v>29</v>
      </c>
      <c r="AP3388">
        <v>8827.5581654288235</v>
      </c>
      <c r="AQ3388" s="6">
        <v>68</v>
      </c>
    </row>
    <row r="3389" spans="41:43">
      <c r="AO3389" s="5">
        <v>29</v>
      </c>
      <c r="AP3389">
        <v>8863.4738269295594</v>
      </c>
      <c r="AQ3389" s="6">
        <v>68</v>
      </c>
    </row>
    <row r="3390" spans="41:43">
      <c r="AO3390" s="5">
        <v>29</v>
      </c>
      <c r="AP3390">
        <v>8899.3415186156544</v>
      </c>
      <c r="AQ3390" s="6">
        <v>56</v>
      </c>
    </row>
    <row r="3391" spans="41:43">
      <c r="AO3391" s="5">
        <v>29</v>
      </c>
      <c r="AP3391">
        <v>8934.7734930641818</v>
      </c>
      <c r="AQ3391" s="6">
        <v>21</v>
      </c>
    </row>
    <row r="3392" spans="41:43">
      <c r="AO3392" s="5">
        <v>29</v>
      </c>
      <c r="AP3392">
        <v>8969.9705250725328</v>
      </c>
      <c r="AQ3392" s="6">
        <v>26</v>
      </c>
    </row>
    <row r="3393" spans="41:43">
      <c r="AO3393" s="5">
        <v>29</v>
      </c>
      <c r="AP3393">
        <v>9004.9366136629124</v>
      </c>
      <c r="AQ3393" s="6">
        <v>20</v>
      </c>
    </row>
    <row r="3394" spans="41:43">
      <c r="AO3394" s="5">
        <v>29</v>
      </c>
      <c r="AP3394">
        <v>9039.8659027553131</v>
      </c>
      <c r="AQ3394" s="6">
        <v>21</v>
      </c>
    </row>
    <row r="3395" spans="41:43">
      <c r="AO3395" s="5">
        <v>29</v>
      </c>
      <c r="AP3395">
        <v>9074.3804540981691</v>
      </c>
      <c r="AQ3395" s="6">
        <v>38</v>
      </c>
    </row>
    <row r="3396" spans="41:43">
      <c r="AO3396" s="5">
        <v>29</v>
      </c>
      <c r="AP3396">
        <v>9108.6754424756382</v>
      </c>
      <c r="AQ3396" s="6">
        <v>59</v>
      </c>
    </row>
    <row r="3397" spans="41:43">
      <c r="AO3397" s="5">
        <v>29</v>
      </c>
      <c r="AP3397">
        <v>9142.7544548457226</v>
      </c>
      <c r="AQ3397" s="6">
        <v>69</v>
      </c>
    </row>
    <row r="3398" spans="41:43">
      <c r="AO3398" s="5">
        <v>29</v>
      </c>
      <c r="AP3398">
        <v>9176.8064837030015</v>
      </c>
      <c r="AQ3398" s="6">
        <v>158</v>
      </c>
    </row>
    <row r="3399" spans="41:43">
      <c r="AO3399" s="5">
        <v>29</v>
      </c>
      <c r="AP3399">
        <v>9210.4627940437695</v>
      </c>
      <c r="AQ3399" s="6">
        <v>135</v>
      </c>
    </row>
    <row r="3400" spans="41:43">
      <c r="AO3400" s="5">
        <v>29</v>
      </c>
      <c r="AP3400">
        <v>9243.913358439293</v>
      </c>
      <c r="AQ3400" s="6">
        <v>159</v>
      </c>
    </row>
    <row r="3401" spans="41:43">
      <c r="AO3401" s="5">
        <v>29</v>
      </c>
      <c r="AP3401">
        <v>9277.1614081819334</v>
      </c>
      <c r="AQ3401" s="6">
        <v>82</v>
      </c>
    </row>
    <row r="3402" spans="41:43">
      <c r="AO3402" s="5">
        <v>29</v>
      </c>
      <c r="AP3402">
        <v>9310.3911345889519</v>
      </c>
      <c r="AQ3402" s="6">
        <v>131</v>
      </c>
    </row>
    <row r="3403" spans="41:43">
      <c r="AO3403" s="5">
        <v>29</v>
      </c>
      <c r="AP3403">
        <v>9343.2424568978222</v>
      </c>
      <c r="AQ3403" s="6">
        <v>120</v>
      </c>
    </row>
    <row r="3404" spans="41:43">
      <c r="AO3404" s="5">
        <v>29</v>
      </c>
      <c r="AP3404">
        <v>9375.9004988085617</v>
      </c>
      <c r="AQ3404" s="6">
        <v>171</v>
      </c>
    </row>
    <row r="3405" spans="41:43">
      <c r="AO3405" s="5">
        <v>29</v>
      </c>
      <c r="AP3405">
        <v>9408.368182858756</v>
      </c>
      <c r="AQ3405" s="6">
        <v>229</v>
      </c>
    </row>
    <row r="3406" spans="41:43">
      <c r="AO3406" s="5">
        <v>29</v>
      </c>
      <c r="AP3406">
        <v>9440.8252117251886</v>
      </c>
      <c r="AQ3406" s="6">
        <v>323</v>
      </c>
    </row>
    <row r="3407" spans="41:43">
      <c r="AO3407" s="5">
        <v>29</v>
      </c>
      <c r="AP3407">
        <v>9472.9196598514573</v>
      </c>
      <c r="AQ3407" s="6">
        <v>278</v>
      </c>
    </row>
    <row r="3408" spans="41:43">
      <c r="AO3408" s="5">
        <v>29</v>
      </c>
      <c r="AP3408">
        <v>9504.8321175981491</v>
      </c>
      <c r="AQ3408" s="6">
        <v>178</v>
      </c>
    </row>
    <row r="3409" spans="41:43">
      <c r="AO3409" s="5">
        <v>29</v>
      </c>
      <c r="AP3409">
        <v>9536.5652380438769</v>
      </c>
      <c r="AQ3409" s="6">
        <v>169</v>
      </c>
    </row>
    <row r="3410" spans="41:43">
      <c r="AO3410" s="5">
        <v>29</v>
      </c>
      <c r="AP3410">
        <v>9568.2945155161106</v>
      </c>
      <c r="AQ3410" s="6">
        <v>427</v>
      </c>
    </row>
    <row r="3411" spans="41:43">
      <c r="AO3411" s="5">
        <v>29</v>
      </c>
      <c r="AP3411">
        <v>9599.6757246697889</v>
      </c>
      <c r="AQ3411" s="6">
        <v>864</v>
      </c>
    </row>
    <row r="3412" spans="41:43">
      <c r="AO3412" s="5">
        <v>29</v>
      </c>
      <c r="AP3412">
        <v>9630.8852056716678</v>
      </c>
      <c r="AQ3412" s="6">
        <v>1610</v>
      </c>
    </row>
    <row r="3413" spans="41:43">
      <c r="AO3413" s="5">
        <v>29</v>
      </c>
      <c r="AP3413">
        <v>9661.9253752742861</v>
      </c>
      <c r="AQ3413" s="6">
        <v>2219</v>
      </c>
    </row>
    <row r="3414" spans="41:43">
      <c r="AO3414" s="5">
        <v>29</v>
      </c>
      <c r="AP3414">
        <v>9692.967771985961</v>
      </c>
      <c r="AQ3414" s="6">
        <v>3213</v>
      </c>
    </row>
    <row r="3415" spans="41:43">
      <c r="AO3415" s="5">
        <v>29</v>
      </c>
      <c r="AP3415">
        <v>9723.6754546333668</v>
      </c>
      <c r="AQ3415" s="6">
        <v>3461</v>
      </c>
    </row>
    <row r="3416" spans="41:43">
      <c r="AO3416" s="5">
        <v>29</v>
      </c>
      <c r="AP3416">
        <v>9754.2207684119148</v>
      </c>
      <c r="AQ3416" s="6">
        <v>3548</v>
      </c>
    </row>
    <row r="3417" spans="41:43">
      <c r="AO3417" s="5">
        <v>29</v>
      </c>
      <c r="AP3417">
        <v>9784.6059218547871</v>
      </c>
      <c r="AQ3417" s="6">
        <v>2912</v>
      </c>
    </row>
    <row r="3418" spans="41:43">
      <c r="AO3418" s="5">
        <v>29</v>
      </c>
      <c r="AP3418">
        <v>9814.998726131309</v>
      </c>
      <c r="AQ3418" s="6">
        <v>2297</v>
      </c>
    </row>
    <row r="3419" spans="41:43">
      <c r="AO3419" s="5">
        <v>29</v>
      </c>
      <c r="AP3419">
        <v>9845.0691427790007</v>
      </c>
      <c r="AQ3419" s="6">
        <v>2263</v>
      </c>
    </row>
    <row r="3420" spans="41:43">
      <c r="AO3420" s="5">
        <v>29</v>
      </c>
      <c r="AP3420">
        <v>9874.9857530236768</v>
      </c>
      <c r="AQ3420" s="6">
        <v>2038</v>
      </c>
    </row>
    <row r="3421" spans="41:43">
      <c r="AO3421" s="5">
        <v>29</v>
      </c>
      <c r="AP3421">
        <v>9904.7505811574338</v>
      </c>
      <c r="AQ3421" s="6">
        <v>2192</v>
      </c>
    </row>
    <row r="3422" spans="41:43">
      <c r="AO3422" s="5">
        <v>29</v>
      </c>
      <c r="AP3422">
        <v>9934.3656088028583</v>
      </c>
      <c r="AQ3422" s="6">
        <v>1835</v>
      </c>
    </row>
    <row r="3423" spans="41:43">
      <c r="AO3423" s="5">
        <v>29</v>
      </c>
      <c r="AP3423">
        <v>9963.994278742859</v>
      </c>
      <c r="AQ3423" s="6">
        <v>1857</v>
      </c>
    </row>
    <row r="3424" spans="41:43">
      <c r="AO3424" s="5">
        <v>29</v>
      </c>
      <c r="AP3424">
        <v>9993.314688911234</v>
      </c>
      <c r="AQ3424" s="6">
        <v>1476</v>
      </c>
    </row>
    <row r="3425" spans="41:43">
      <c r="AO3425" s="5">
        <v>29</v>
      </c>
      <c r="AP3425">
        <v>10022.491009656065</v>
      </c>
      <c r="AQ3425" s="6">
        <v>1409</v>
      </c>
    </row>
    <row r="3426" spans="41:43">
      <c r="AO3426" s="5">
        <v>29</v>
      </c>
      <c r="AP3426">
        <v>10051.525063594569</v>
      </c>
      <c r="AQ3426" s="6">
        <v>1027</v>
      </c>
    </row>
    <row r="3427" spans="41:43">
      <c r="AO3427" s="5">
        <v>29</v>
      </c>
      <c r="AP3427">
        <v>10080.577007493079</v>
      </c>
      <c r="AQ3427" s="6">
        <v>1107</v>
      </c>
    </row>
    <row r="3428" spans="41:43">
      <c r="AO3428" s="5">
        <v>29</v>
      </c>
      <c r="AP3428">
        <v>10109.331091463804</v>
      </c>
      <c r="AQ3428" s="6">
        <v>918</v>
      </c>
    </row>
    <row r="3429" spans="41:43">
      <c r="AO3429" s="5">
        <v>29</v>
      </c>
      <c r="AP3429">
        <v>10137.948168262359</v>
      </c>
      <c r="AQ3429" s="6">
        <v>1130</v>
      </c>
    </row>
    <row r="3430" spans="41:43">
      <c r="AO3430" s="5">
        <v>29</v>
      </c>
      <c r="AP3430">
        <v>10166.429918591481</v>
      </c>
      <c r="AQ3430" s="6">
        <v>896</v>
      </c>
    </row>
    <row r="3431" spans="41:43">
      <c r="AO3431" s="5">
        <v>29</v>
      </c>
      <c r="AP3431">
        <v>10194.9333824806</v>
      </c>
      <c r="AQ3431" s="6">
        <v>691</v>
      </c>
    </row>
    <row r="3432" spans="41:43">
      <c r="AO3432" s="5">
        <v>29</v>
      </c>
      <c r="AP3432">
        <v>10223.14866949701</v>
      </c>
      <c r="AQ3432" s="6">
        <v>302</v>
      </c>
    </row>
    <row r="3433" spans="41:43">
      <c r="AO3433" s="5">
        <v>29</v>
      </c>
      <c r="AP3433">
        <v>10251.23348607041</v>
      </c>
      <c r="AQ3433" s="6">
        <v>276</v>
      </c>
    </row>
    <row r="3434" spans="41:43">
      <c r="AO3434" s="5">
        <v>29</v>
      </c>
      <c r="AP3434">
        <v>10279.189385804169</v>
      </c>
      <c r="AQ3434" s="6">
        <v>209</v>
      </c>
    </row>
    <row r="3435" spans="41:43">
      <c r="AO3435" s="5">
        <v>29</v>
      </c>
      <c r="AP3435">
        <v>10307.17044740448</v>
      </c>
      <c r="AQ3435" s="6">
        <v>303</v>
      </c>
    </row>
    <row r="3436" spans="41:43">
      <c r="AO3436" s="5">
        <v>29</v>
      </c>
      <c r="AP3436">
        <v>10334.872368770541</v>
      </c>
      <c r="AQ3436" s="6">
        <v>308</v>
      </c>
    </row>
    <row r="3437" spans="41:43">
      <c r="AO3437" s="5">
        <v>29</v>
      </c>
      <c r="AP3437">
        <v>10362.449867259465</v>
      </c>
      <c r="AQ3437" s="6">
        <v>272</v>
      </c>
    </row>
    <row r="3438" spans="41:43">
      <c r="AO3438" s="5">
        <v>29</v>
      </c>
      <c r="AP3438">
        <v>10389.904382272722</v>
      </c>
      <c r="AQ3438" s="6">
        <v>257</v>
      </c>
    </row>
    <row r="3439" spans="41:43">
      <c r="AO3439" s="5">
        <v>29</v>
      </c>
      <c r="AP3439">
        <v>10417.387174280799</v>
      </c>
      <c r="AQ3439" s="6">
        <v>206</v>
      </c>
    </row>
    <row r="3440" spans="41:43">
      <c r="AO3440" s="5">
        <v>29</v>
      </c>
      <c r="AP3440">
        <v>10444.599277877005</v>
      </c>
      <c r="AQ3440" s="6">
        <v>242</v>
      </c>
    </row>
    <row r="3441" spans="41:43">
      <c r="AO3441" s="5">
        <v>29</v>
      </c>
      <c r="AP3441">
        <v>10471.692566135764</v>
      </c>
      <c r="AQ3441" s="6">
        <v>140</v>
      </c>
    </row>
    <row r="3442" spans="41:43">
      <c r="AO3442" s="5">
        <v>29</v>
      </c>
      <c r="AP3442">
        <v>10498.668375530096</v>
      </c>
      <c r="AQ3442" s="6">
        <v>145</v>
      </c>
    </row>
    <row r="3443" spans="41:43">
      <c r="AO3443" s="5">
        <v>29</v>
      </c>
      <c r="AP3443">
        <v>10525.675280382364</v>
      </c>
      <c r="AQ3443" s="6">
        <v>89</v>
      </c>
    </row>
    <row r="3444" spans="41:43">
      <c r="AO3444" s="5">
        <v>29</v>
      </c>
      <c r="AP3444">
        <v>10552.419417966596</v>
      </c>
      <c r="AQ3444" s="6">
        <v>68</v>
      </c>
    </row>
    <row r="3445" spans="41:43">
      <c r="AO3445" s="5">
        <v>29</v>
      </c>
      <c r="AP3445">
        <v>10579.049950737213</v>
      </c>
      <c r="AQ3445" s="6">
        <v>54</v>
      </c>
    </row>
    <row r="3446" spans="41:43">
      <c r="AO3446" s="5">
        <v>29</v>
      </c>
      <c r="AP3446">
        <v>10605.568122130308</v>
      </c>
      <c r="AQ3446" s="6">
        <v>53</v>
      </c>
    </row>
    <row r="3447" spans="41:43">
      <c r="AO3447" s="5">
        <v>29</v>
      </c>
      <c r="AP3447">
        <v>10632.119942555437</v>
      </c>
      <c r="AQ3447" s="6">
        <v>57</v>
      </c>
    </row>
    <row r="3448" spans="41:43">
      <c r="AO3448" s="5">
        <v>29</v>
      </c>
      <c r="AP3448">
        <v>10658.416433935736</v>
      </c>
      <c r="AQ3448" s="6">
        <v>26</v>
      </c>
    </row>
    <row r="3449" spans="41:43">
      <c r="AO3449" s="5">
        <v>29</v>
      </c>
      <c r="AP3449">
        <v>10684.604171798534</v>
      </c>
      <c r="AQ3449" s="6">
        <v>18</v>
      </c>
    </row>
    <row r="3450" spans="41:43">
      <c r="AO3450" s="5">
        <v>29</v>
      </c>
      <c r="AP3450">
        <v>10710.684315253284</v>
      </c>
      <c r="AQ3450" s="6">
        <v>10</v>
      </c>
    </row>
    <row r="3451" spans="41:43">
      <c r="AO3451" s="5">
        <v>29</v>
      </c>
      <c r="AP3451">
        <v>10736.800424177703</v>
      </c>
      <c r="AQ3451" s="6">
        <v>15</v>
      </c>
    </row>
    <row r="3452" spans="41:43">
      <c r="AO3452" s="5">
        <v>29</v>
      </c>
      <c r="AP3452">
        <v>10762.668201639768</v>
      </c>
      <c r="AQ3452" s="6">
        <v>5</v>
      </c>
    </row>
    <row r="3453" spans="41:43">
      <c r="AO3453" s="5">
        <v>29</v>
      </c>
      <c r="AP3453">
        <v>10788.431750970085</v>
      </c>
      <c r="AQ3453" s="6">
        <v>15</v>
      </c>
    </row>
    <row r="3454" spans="41:43">
      <c r="AO3454" s="5">
        <v>29</v>
      </c>
      <c r="AP3454">
        <v>10814.092154647702</v>
      </c>
      <c r="AQ3454" s="6">
        <v>40</v>
      </c>
    </row>
    <row r="3455" spans="41:43">
      <c r="AO3455" s="5">
        <v>29</v>
      </c>
      <c r="AP3455">
        <v>10839.790627416445</v>
      </c>
      <c r="AQ3455" s="6">
        <v>40</v>
      </c>
    </row>
    <row r="3456" spans="41:43">
      <c r="AO3456" s="5">
        <v>29</v>
      </c>
      <c r="AP3456">
        <v>10865.247363220795</v>
      </c>
      <c r="AQ3456" s="6">
        <v>30</v>
      </c>
    </row>
    <row r="3457" spans="41:43">
      <c r="AO3457" s="5">
        <v>29</v>
      </c>
      <c r="AP3457">
        <v>10890.604099842538</v>
      </c>
      <c r="AQ3457" s="6">
        <v>0</v>
      </c>
    </row>
    <row r="3458" spans="41:43">
      <c r="AO3458" s="5">
        <v>29</v>
      </c>
      <c r="AP3458">
        <v>10915.861849952544</v>
      </c>
      <c r="AQ3458" s="6">
        <v>0</v>
      </c>
    </row>
    <row r="3459" spans="41:43">
      <c r="AO3459" s="5">
        <v>29</v>
      </c>
      <c r="AP3459">
        <v>10941.159581339551</v>
      </c>
      <c r="AQ3459" s="6">
        <v>11</v>
      </c>
    </row>
    <row r="3460" spans="41:43">
      <c r="AO3460" s="5">
        <v>29</v>
      </c>
      <c r="AP3460">
        <v>10966.221800642326</v>
      </c>
      <c r="AQ3460" s="6">
        <v>24</v>
      </c>
    </row>
    <row r="3461" spans="41:43">
      <c r="AO3461" s="5">
        <v>29</v>
      </c>
      <c r="AP3461">
        <v>10991.187979431257</v>
      </c>
      <c r="AQ3461" s="6">
        <v>24</v>
      </c>
    </row>
    <row r="3462" spans="41:43">
      <c r="AO3462" s="5">
        <v>29</v>
      </c>
      <c r="AP3462">
        <v>11016.059066635078</v>
      </c>
      <c r="AQ3462" s="6">
        <v>23</v>
      </c>
    </row>
    <row r="3463" spans="41:43">
      <c r="AO3463" s="5">
        <v>29</v>
      </c>
      <c r="AP3463">
        <v>11040.971874719347</v>
      </c>
      <c r="AQ3463" s="6">
        <v>10</v>
      </c>
    </row>
    <row r="3464" spans="41:43">
      <c r="AO3464" s="5">
        <v>29</v>
      </c>
      <c r="AP3464">
        <v>11065.655055894485</v>
      </c>
      <c r="AQ3464" s="6">
        <v>10</v>
      </c>
    </row>
    <row r="3465" spans="41:43">
      <c r="AO3465" s="5">
        <v>29</v>
      </c>
      <c r="AP3465">
        <v>11090.245908226216</v>
      </c>
      <c r="AQ3465" s="6">
        <v>7</v>
      </c>
    </row>
    <row r="3466" spans="41:43">
      <c r="AO3466" s="5">
        <v>29</v>
      </c>
      <c r="AP3466">
        <v>11114.879683516996</v>
      </c>
      <c r="AQ3466" s="6">
        <v>49</v>
      </c>
    </row>
    <row r="3467" spans="41:43">
      <c r="AO3467" s="5">
        <v>29</v>
      </c>
      <c r="AP3467">
        <v>11139.288040968595</v>
      </c>
      <c r="AQ3467" s="6">
        <v>56</v>
      </c>
    </row>
    <row r="3468" spans="41:43">
      <c r="AO3468" s="5">
        <v>29</v>
      </c>
      <c r="AP3468">
        <v>11163.606705000599</v>
      </c>
      <c r="AQ3468" s="6">
        <v>49</v>
      </c>
    </row>
    <row r="3469" spans="41:43">
      <c r="AO3469" s="5">
        <v>29</v>
      </c>
      <c r="AP3469">
        <v>11187.836525644369</v>
      </c>
      <c r="AQ3469" s="6">
        <v>7</v>
      </c>
    </row>
    <row r="3470" spans="41:43">
      <c r="AO3470" s="5">
        <v>29</v>
      </c>
      <c r="AP3470">
        <v>11212.110745756165</v>
      </c>
      <c r="AQ3470" s="6">
        <v>7</v>
      </c>
    </row>
    <row r="3471" spans="41:43">
      <c r="AO3471" s="5">
        <v>29</v>
      </c>
      <c r="AP3471">
        <v>11236.164901497052</v>
      </c>
      <c r="AQ3471" s="6">
        <v>16</v>
      </c>
    </row>
    <row r="3472" spans="41:43">
      <c r="AO3472" s="5">
        <v>29</v>
      </c>
      <c r="AP3472">
        <v>11260.132691859091</v>
      </c>
      <c r="AQ3472" s="6">
        <v>32</v>
      </c>
    </row>
    <row r="3473" spans="41:43">
      <c r="AO3473" s="5">
        <v>29</v>
      </c>
      <c r="AP3473">
        <v>11284.014916675609</v>
      </c>
      <c r="AQ3473" s="6">
        <v>25</v>
      </c>
    </row>
    <row r="3474" spans="41:43">
      <c r="AO3474" s="5">
        <v>29</v>
      </c>
      <c r="AP3474">
        <v>11307.81236388843</v>
      </c>
      <c r="AQ3474" s="6">
        <v>40</v>
      </c>
    </row>
    <row r="3475" spans="41:43">
      <c r="AO3475" s="5">
        <v>29</v>
      </c>
      <c r="AP3475">
        <v>11331.655872826173</v>
      </c>
      <c r="AQ3475" s="6">
        <v>35</v>
      </c>
    </row>
    <row r="3476" spans="41:43">
      <c r="AO3476" s="5">
        <v>29</v>
      </c>
      <c r="AP3476">
        <v>11355.285627047369</v>
      </c>
      <c r="AQ3476" s="6">
        <v>35</v>
      </c>
    </row>
    <row r="3477" spans="41:43">
      <c r="AO3477" s="5">
        <v>29</v>
      </c>
      <c r="AP3477">
        <v>11378.832902647895</v>
      </c>
      <c r="AQ3477" s="6">
        <v>11</v>
      </c>
    </row>
    <row r="3478" spans="41:43">
      <c r="AO3478" s="5">
        <v>29</v>
      </c>
      <c r="AP3478">
        <v>11402.298442309206</v>
      </c>
      <c r="AQ3478" s="6">
        <v>0</v>
      </c>
    </row>
    <row r="3479" spans="41:43">
      <c r="AO3479" s="5">
        <v>29</v>
      </c>
      <c r="AP3479">
        <v>11425.811242010574</v>
      </c>
      <c r="AQ3479" s="6">
        <v>0</v>
      </c>
    </row>
    <row r="3480" spans="41:43">
      <c r="AO3480" s="5">
        <v>29</v>
      </c>
      <c r="AP3480">
        <v>11449.115055960958</v>
      </c>
      <c r="AQ3480" s="6">
        <v>0</v>
      </c>
    </row>
    <row r="3481" spans="41:43">
      <c r="AO3481" s="5">
        <v>29</v>
      </c>
      <c r="AP3481">
        <v>11472.339302316856</v>
      </c>
      <c r="AQ3481" s="6">
        <v>39</v>
      </c>
    </row>
    <row r="3482" spans="41:43">
      <c r="AO3482" s="5">
        <v>29</v>
      </c>
      <c r="AP3482">
        <v>11495.484682011711</v>
      </c>
      <c r="AQ3482" s="6">
        <v>39</v>
      </c>
    </row>
    <row r="3483" spans="41:43">
      <c r="AO3483" s="5">
        <v>29</v>
      </c>
      <c r="AP3483">
        <v>11518.678414257098</v>
      </c>
      <c r="AQ3483" s="6">
        <v>44</v>
      </c>
    </row>
    <row r="3484" spans="41:43">
      <c r="AO3484" s="5">
        <v>29</v>
      </c>
      <c r="AP3484">
        <v>11541.667700031991</v>
      </c>
      <c r="AQ3484" s="6">
        <v>5</v>
      </c>
    </row>
    <row r="3485" spans="41:43">
      <c r="AO3485" s="5">
        <v>29</v>
      </c>
      <c r="AP3485">
        <v>11564.580166883876</v>
      </c>
      <c r="AQ3485" s="6">
        <v>5</v>
      </c>
    </row>
    <row r="3486" spans="41:43">
      <c r="AO3486" s="5">
        <v>29</v>
      </c>
      <c r="AP3486">
        <v>11587.416477170143</v>
      </c>
      <c r="AQ3486" s="6">
        <v>0</v>
      </c>
    </row>
    <row r="3487" spans="41:43">
      <c r="AO3487" s="5">
        <v>29</v>
      </c>
      <c r="AP3487">
        <v>11610.302136081877</v>
      </c>
      <c r="AQ3487" s="6">
        <v>0</v>
      </c>
    </row>
    <row r="3488" spans="41:43">
      <c r="AO3488" s="5">
        <v>29</v>
      </c>
      <c r="AP3488">
        <v>11632.987674244394</v>
      </c>
      <c r="AQ3488" s="6">
        <v>19</v>
      </c>
    </row>
    <row r="3489" spans="41:43">
      <c r="AO3489" s="5">
        <v>29</v>
      </c>
      <c r="AP3489">
        <v>11655.598992041945</v>
      </c>
      <c r="AQ3489" s="6">
        <v>19</v>
      </c>
    </row>
    <row r="3490" spans="41:43">
      <c r="AO3490" s="5">
        <v>29</v>
      </c>
      <c r="AP3490">
        <v>11678.136716126693</v>
      </c>
      <c r="AQ3490" s="6">
        <v>52</v>
      </c>
    </row>
    <row r="3491" spans="41:43">
      <c r="AO3491" s="5">
        <v>29</v>
      </c>
      <c r="AP3491">
        <v>11700.724696882868</v>
      </c>
      <c r="AQ3491" s="6">
        <v>76</v>
      </c>
    </row>
    <row r="3492" spans="41:43">
      <c r="AO3492" s="5">
        <v>29</v>
      </c>
      <c r="AP3492">
        <v>11723.116683719494</v>
      </c>
      <c r="AQ3492" s="6">
        <v>76</v>
      </c>
    </row>
    <row r="3493" spans="41:43">
      <c r="AO3493" s="5">
        <v>29</v>
      </c>
      <c r="AP3493">
        <v>11745.436909723607</v>
      </c>
      <c r="AQ3493" s="6">
        <v>43</v>
      </c>
    </row>
    <row r="3494" spans="41:43">
      <c r="AO3494" s="5">
        <v>29</v>
      </c>
      <c r="AP3494">
        <v>11767.685968445903</v>
      </c>
      <c r="AQ3494" s="6">
        <v>0</v>
      </c>
    </row>
    <row r="3495" spans="41:43">
      <c r="AO3495" s="5">
        <v>29</v>
      </c>
      <c r="AP3495">
        <v>11789.986111414939</v>
      </c>
      <c r="AQ3495" s="6">
        <v>0</v>
      </c>
    </row>
    <row r="3496" spans="41:43">
      <c r="AO3496" s="5">
        <v>29.5</v>
      </c>
      <c r="AP3496">
        <v>0</v>
      </c>
      <c r="AQ3496" s="6">
        <v>0</v>
      </c>
    </row>
    <row r="3497" spans="41:43">
      <c r="AO3497" s="5">
        <v>29.5</v>
      </c>
      <c r="AP3497">
        <v>0</v>
      </c>
      <c r="AQ3497" s="6">
        <v>35</v>
      </c>
    </row>
    <row r="3498" spans="41:43">
      <c r="AO3498" s="5">
        <v>29.5</v>
      </c>
      <c r="AP3498">
        <v>0</v>
      </c>
      <c r="AQ3498" s="6">
        <v>35</v>
      </c>
    </row>
    <row r="3499" spans="41:43">
      <c r="AO3499" s="5">
        <v>29.5</v>
      </c>
      <c r="AP3499">
        <v>0</v>
      </c>
      <c r="AQ3499" s="6">
        <v>35</v>
      </c>
    </row>
    <row r="3500" spans="41:43">
      <c r="AO3500" s="5">
        <v>29.5</v>
      </c>
      <c r="AP3500">
        <v>0</v>
      </c>
      <c r="AQ3500" s="6">
        <v>0</v>
      </c>
    </row>
    <row r="3501" spans="41:43">
      <c r="AO3501" s="5">
        <v>29.5</v>
      </c>
      <c r="AP3501">
        <v>0</v>
      </c>
      <c r="AQ3501" s="6">
        <v>0</v>
      </c>
    </row>
    <row r="3502" spans="41:43">
      <c r="AO3502" s="5">
        <v>29.5</v>
      </c>
      <c r="AP3502">
        <v>0</v>
      </c>
      <c r="AQ3502" s="6">
        <v>0</v>
      </c>
    </row>
    <row r="3503" spans="41:43">
      <c r="AO3503" s="5">
        <v>29.5</v>
      </c>
      <c r="AP3503">
        <v>0</v>
      </c>
      <c r="AQ3503" s="6">
        <v>11</v>
      </c>
    </row>
    <row r="3504" spans="41:43">
      <c r="AO3504" s="5">
        <v>29.5</v>
      </c>
      <c r="AP3504">
        <v>0</v>
      </c>
      <c r="AQ3504" s="6">
        <v>38</v>
      </c>
    </row>
    <row r="3505" spans="41:43">
      <c r="AO3505" s="5">
        <v>29.5</v>
      </c>
      <c r="AP3505">
        <v>0</v>
      </c>
      <c r="AQ3505" s="6">
        <v>38</v>
      </c>
    </row>
    <row r="3506" spans="41:43">
      <c r="AO3506" s="5">
        <v>29.5</v>
      </c>
      <c r="AP3506">
        <v>0</v>
      </c>
      <c r="AQ3506" s="6">
        <v>27</v>
      </c>
    </row>
    <row r="3507" spans="41:43">
      <c r="AO3507" s="5">
        <v>29.5</v>
      </c>
      <c r="AP3507">
        <v>0</v>
      </c>
      <c r="AQ3507" s="6">
        <v>0</v>
      </c>
    </row>
    <row r="3508" spans="41:43">
      <c r="AO3508" s="5">
        <v>29.5</v>
      </c>
      <c r="AP3508">
        <v>0</v>
      </c>
      <c r="AQ3508" s="6">
        <v>0</v>
      </c>
    </row>
    <row r="3509" spans="41:43">
      <c r="AO3509" s="5">
        <v>29.5</v>
      </c>
      <c r="AP3509">
        <v>0</v>
      </c>
      <c r="AQ3509" s="6">
        <v>0</v>
      </c>
    </row>
    <row r="3510" spans="41:43">
      <c r="AO3510" s="5">
        <v>29.5</v>
      </c>
      <c r="AP3510">
        <v>0</v>
      </c>
      <c r="AQ3510" s="6">
        <v>0</v>
      </c>
    </row>
    <row r="3511" spans="41:43">
      <c r="AO3511" s="5">
        <v>29.5</v>
      </c>
      <c r="AP3511">
        <v>0</v>
      </c>
      <c r="AQ3511" s="6">
        <v>0</v>
      </c>
    </row>
    <row r="3512" spans="41:43">
      <c r="AO3512" s="5">
        <v>29.5</v>
      </c>
      <c r="AP3512">
        <v>0</v>
      </c>
      <c r="AQ3512" s="6">
        <v>0</v>
      </c>
    </row>
    <row r="3513" spans="41:43">
      <c r="AO3513" s="5">
        <v>29.5</v>
      </c>
      <c r="AP3513">
        <v>0</v>
      </c>
      <c r="AQ3513" s="6">
        <v>0</v>
      </c>
    </row>
    <row r="3514" spans="41:43">
      <c r="AO3514" s="5">
        <v>29.5</v>
      </c>
      <c r="AP3514">
        <v>0</v>
      </c>
      <c r="AQ3514" s="6">
        <v>0</v>
      </c>
    </row>
    <row r="3515" spans="41:43">
      <c r="AO3515" s="5">
        <v>29.5</v>
      </c>
      <c r="AP3515">
        <v>0</v>
      </c>
      <c r="AQ3515" s="6">
        <v>0</v>
      </c>
    </row>
    <row r="3516" spans="41:43">
      <c r="AO3516" s="5">
        <v>29.5</v>
      </c>
      <c r="AP3516">
        <v>0</v>
      </c>
      <c r="AQ3516" s="6">
        <v>0</v>
      </c>
    </row>
    <row r="3517" spans="41:43">
      <c r="AO3517" s="5">
        <v>29.5</v>
      </c>
      <c r="AP3517">
        <v>0</v>
      </c>
      <c r="AQ3517" s="6">
        <v>0</v>
      </c>
    </row>
    <row r="3518" spans="41:43">
      <c r="AO3518" s="5">
        <v>29.5</v>
      </c>
      <c r="AP3518">
        <v>0</v>
      </c>
      <c r="AQ3518" s="6">
        <v>0</v>
      </c>
    </row>
    <row r="3519" spans="41:43">
      <c r="AO3519" s="5">
        <v>29.5</v>
      </c>
      <c r="AP3519">
        <v>0</v>
      </c>
      <c r="AQ3519" s="6">
        <v>4</v>
      </c>
    </row>
    <row r="3520" spans="41:43">
      <c r="AO3520" s="5">
        <v>29.5</v>
      </c>
      <c r="AP3520">
        <v>0</v>
      </c>
      <c r="AQ3520" s="6">
        <v>13</v>
      </c>
    </row>
    <row r="3521" spans="41:43">
      <c r="AO3521" s="5">
        <v>29.5</v>
      </c>
      <c r="AP3521">
        <v>0</v>
      </c>
      <c r="AQ3521" s="6">
        <v>13</v>
      </c>
    </row>
    <row r="3522" spans="41:43">
      <c r="AO3522" s="5">
        <v>29.5</v>
      </c>
      <c r="AP3522">
        <v>0</v>
      </c>
      <c r="AQ3522" s="6">
        <v>8</v>
      </c>
    </row>
    <row r="3523" spans="41:43">
      <c r="AO3523" s="5">
        <v>29.5</v>
      </c>
      <c r="AP3523">
        <v>0</v>
      </c>
      <c r="AQ3523" s="6">
        <v>0</v>
      </c>
    </row>
    <row r="3524" spans="41:43">
      <c r="AO3524" s="5">
        <v>29.5</v>
      </c>
      <c r="AP3524">
        <v>0</v>
      </c>
      <c r="AQ3524" s="6">
        <v>0</v>
      </c>
    </row>
    <row r="3525" spans="41:43">
      <c r="AO3525" s="5">
        <v>29.5</v>
      </c>
      <c r="AP3525">
        <v>0</v>
      </c>
      <c r="AQ3525" s="6">
        <v>0</v>
      </c>
    </row>
    <row r="3526" spans="41:43">
      <c r="AO3526" s="5">
        <v>29.5</v>
      </c>
      <c r="AP3526">
        <v>0</v>
      </c>
      <c r="AQ3526" s="6">
        <v>24</v>
      </c>
    </row>
    <row r="3527" spans="41:43">
      <c r="AO3527" s="5">
        <v>29.5</v>
      </c>
      <c r="AP3527">
        <v>0</v>
      </c>
      <c r="AQ3527" s="6">
        <v>24</v>
      </c>
    </row>
    <row r="3528" spans="41:43">
      <c r="AO3528" s="5">
        <v>29.5</v>
      </c>
      <c r="AP3528">
        <v>0</v>
      </c>
      <c r="AQ3528" s="6">
        <v>24</v>
      </c>
    </row>
    <row r="3529" spans="41:43">
      <c r="AO3529" s="5">
        <v>29.5</v>
      </c>
      <c r="AP3529">
        <v>0</v>
      </c>
      <c r="AQ3529" s="6">
        <v>0</v>
      </c>
    </row>
    <row r="3530" spans="41:43">
      <c r="AO3530" s="5">
        <v>29.5</v>
      </c>
      <c r="AP3530">
        <v>0</v>
      </c>
      <c r="AQ3530" s="6">
        <v>0</v>
      </c>
    </row>
    <row r="3531" spans="41:43">
      <c r="AO3531" s="5">
        <v>29.5</v>
      </c>
      <c r="AP3531">
        <v>0</v>
      </c>
      <c r="AQ3531" s="6">
        <v>13</v>
      </c>
    </row>
    <row r="3532" spans="41:43">
      <c r="AO3532" s="5">
        <v>29.5</v>
      </c>
      <c r="AP3532">
        <v>0</v>
      </c>
      <c r="AQ3532" s="6">
        <v>13</v>
      </c>
    </row>
    <row r="3533" spans="41:43">
      <c r="AO3533" s="5">
        <v>29.5</v>
      </c>
      <c r="AP3533">
        <v>0</v>
      </c>
      <c r="AQ3533" s="6">
        <v>13</v>
      </c>
    </row>
    <row r="3534" spans="41:43">
      <c r="AO3534" s="5">
        <v>29.5</v>
      </c>
      <c r="AP3534">
        <v>0</v>
      </c>
      <c r="AQ3534" s="6">
        <v>0</v>
      </c>
    </row>
    <row r="3535" spans="41:43">
      <c r="AO3535" s="5">
        <v>29.5</v>
      </c>
      <c r="AP3535">
        <v>0</v>
      </c>
      <c r="AQ3535" s="6">
        <v>0</v>
      </c>
    </row>
    <row r="3536" spans="41:43">
      <c r="AO3536" s="5">
        <v>29.5</v>
      </c>
      <c r="AP3536">
        <v>0</v>
      </c>
      <c r="AQ3536" s="6">
        <v>0</v>
      </c>
    </row>
    <row r="3537" spans="41:43">
      <c r="AO3537" s="5">
        <v>29.5</v>
      </c>
      <c r="AP3537">
        <v>0</v>
      </c>
      <c r="AQ3537" s="6">
        <v>0</v>
      </c>
    </row>
    <row r="3538" spans="41:43">
      <c r="AO3538" s="5">
        <v>29.5</v>
      </c>
      <c r="AP3538">
        <v>0</v>
      </c>
      <c r="AQ3538" s="6">
        <v>11</v>
      </c>
    </row>
    <row r="3539" spans="41:43">
      <c r="AO3539" s="5">
        <v>29.5</v>
      </c>
      <c r="AP3539">
        <v>0</v>
      </c>
      <c r="AQ3539" s="6">
        <v>11</v>
      </c>
    </row>
    <row r="3540" spans="41:43">
      <c r="AO3540" s="5">
        <v>29.5</v>
      </c>
      <c r="AP3540">
        <v>0</v>
      </c>
      <c r="AQ3540" s="6">
        <v>11</v>
      </c>
    </row>
    <row r="3541" spans="41:43">
      <c r="AO3541" s="5">
        <v>29.5</v>
      </c>
      <c r="AP3541">
        <v>0</v>
      </c>
      <c r="AQ3541" s="6">
        <v>0</v>
      </c>
    </row>
    <row r="3542" spans="41:43">
      <c r="AO3542" s="5">
        <v>29.5</v>
      </c>
      <c r="AP3542">
        <v>0</v>
      </c>
      <c r="AQ3542" s="6">
        <v>0</v>
      </c>
    </row>
    <row r="3543" spans="41:43">
      <c r="AO3543" s="5">
        <v>29.5</v>
      </c>
      <c r="AP3543">
        <v>0</v>
      </c>
      <c r="AQ3543" s="6">
        <v>0</v>
      </c>
    </row>
    <row r="3544" spans="41:43">
      <c r="AO3544" s="5">
        <v>29.5</v>
      </c>
      <c r="AP3544">
        <v>0</v>
      </c>
      <c r="AQ3544" s="6">
        <v>27</v>
      </c>
    </row>
    <row r="3545" spans="41:43">
      <c r="AO3545" s="5">
        <v>29.5</v>
      </c>
      <c r="AP3545">
        <v>0</v>
      </c>
      <c r="AQ3545" s="6">
        <v>41</v>
      </c>
    </row>
    <row r="3546" spans="41:43">
      <c r="AO3546" s="5">
        <v>29.5</v>
      </c>
      <c r="AP3546">
        <v>0</v>
      </c>
      <c r="AQ3546" s="6">
        <v>41</v>
      </c>
    </row>
    <row r="3547" spans="41:43">
      <c r="AO3547" s="5">
        <v>29.5</v>
      </c>
      <c r="AP3547">
        <v>0</v>
      </c>
      <c r="AQ3547" s="6">
        <v>14</v>
      </c>
    </row>
    <row r="3548" spans="41:43">
      <c r="AO3548" s="5">
        <v>29.5</v>
      </c>
      <c r="AP3548">
        <v>0</v>
      </c>
      <c r="AQ3548" s="6">
        <v>0</v>
      </c>
    </row>
    <row r="3549" spans="41:43">
      <c r="AO3549" s="5">
        <v>29.5</v>
      </c>
      <c r="AP3549">
        <v>0</v>
      </c>
      <c r="AQ3549" s="6">
        <v>0</v>
      </c>
    </row>
    <row r="3550" spans="41:43">
      <c r="AO3550" s="5">
        <v>29.5</v>
      </c>
      <c r="AP3550">
        <v>0</v>
      </c>
      <c r="AQ3550" s="6">
        <v>0</v>
      </c>
    </row>
    <row r="3551" spans="41:43">
      <c r="AO3551" s="5">
        <v>29.5</v>
      </c>
      <c r="AP3551">
        <v>0</v>
      </c>
      <c r="AQ3551" s="6">
        <v>0</v>
      </c>
    </row>
    <row r="3552" spans="41:43">
      <c r="AO3552" s="5">
        <v>29.5</v>
      </c>
      <c r="AP3552">
        <v>0</v>
      </c>
      <c r="AQ3552" s="6">
        <v>0</v>
      </c>
    </row>
    <row r="3553" spans="41:43">
      <c r="AO3553" s="5">
        <v>29.5</v>
      </c>
      <c r="AP3553">
        <v>0</v>
      </c>
      <c r="AQ3553" s="6">
        <v>0</v>
      </c>
    </row>
    <row r="3554" spans="41:43">
      <c r="AO3554" s="5">
        <v>29.5</v>
      </c>
      <c r="AP3554">
        <v>0</v>
      </c>
      <c r="AQ3554" s="6">
        <v>9</v>
      </c>
    </row>
    <row r="3555" spans="41:43">
      <c r="AO3555" s="5">
        <v>29.5</v>
      </c>
      <c r="AP3555">
        <v>0</v>
      </c>
      <c r="AQ3555" s="6">
        <v>19</v>
      </c>
    </row>
    <row r="3556" spans="41:43">
      <c r="AO3556" s="5">
        <v>29.5</v>
      </c>
      <c r="AP3556">
        <v>0</v>
      </c>
      <c r="AQ3556" s="6">
        <v>49</v>
      </c>
    </row>
    <row r="3557" spans="41:43">
      <c r="AO3557" s="5">
        <v>29.5</v>
      </c>
      <c r="AP3557">
        <v>0</v>
      </c>
      <c r="AQ3557" s="6">
        <v>40</v>
      </c>
    </row>
    <row r="3558" spans="41:43">
      <c r="AO3558" s="5">
        <v>29.5</v>
      </c>
      <c r="AP3558">
        <v>0</v>
      </c>
      <c r="AQ3558" s="6">
        <v>59</v>
      </c>
    </row>
    <row r="3559" spans="41:43">
      <c r="AO3559" s="5">
        <v>29.5</v>
      </c>
      <c r="AP3559">
        <v>0</v>
      </c>
      <c r="AQ3559" s="6">
        <v>28</v>
      </c>
    </row>
    <row r="3560" spans="41:43">
      <c r="AO3560" s="5">
        <v>29.5</v>
      </c>
      <c r="AP3560">
        <v>0</v>
      </c>
      <c r="AQ3560" s="6">
        <v>28</v>
      </c>
    </row>
    <row r="3561" spans="41:43">
      <c r="AO3561" s="5">
        <v>29.5</v>
      </c>
      <c r="AP3561">
        <v>0</v>
      </c>
      <c r="AQ3561" s="6">
        <v>0</v>
      </c>
    </row>
    <row r="3562" spans="41:43">
      <c r="AO3562" s="5">
        <v>29.5</v>
      </c>
      <c r="AP3562">
        <v>0</v>
      </c>
      <c r="AQ3562" s="6">
        <v>6</v>
      </c>
    </row>
    <row r="3563" spans="41:43">
      <c r="AO3563" s="5">
        <v>29.5</v>
      </c>
      <c r="AP3563">
        <v>0</v>
      </c>
      <c r="AQ3563" s="6">
        <v>11</v>
      </c>
    </row>
    <row r="3564" spans="41:43">
      <c r="AO3564" s="5">
        <v>29.5</v>
      </c>
      <c r="AP3564">
        <v>0</v>
      </c>
      <c r="AQ3564" s="6">
        <v>16</v>
      </c>
    </row>
    <row r="3565" spans="41:43">
      <c r="AO3565" s="5">
        <v>29.5</v>
      </c>
      <c r="AP3565">
        <v>0</v>
      </c>
      <c r="AQ3565" s="6">
        <v>10</v>
      </c>
    </row>
    <row r="3566" spans="41:43">
      <c r="AO3566" s="5">
        <v>29.5</v>
      </c>
      <c r="AP3566">
        <v>0</v>
      </c>
      <c r="AQ3566" s="6">
        <v>5</v>
      </c>
    </row>
    <row r="3567" spans="41:43">
      <c r="AO3567" s="5">
        <v>29.5</v>
      </c>
      <c r="AP3567">
        <v>0</v>
      </c>
      <c r="AQ3567" s="6">
        <v>0</v>
      </c>
    </row>
    <row r="3568" spans="41:43">
      <c r="AO3568" s="5">
        <v>29.5</v>
      </c>
      <c r="AP3568">
        <v>0</v>
      </c>
      <c r="AQ3568" s="6">
        <v>0</v>
      </c>
    </row>
    <row r="3569" spans="41:43">
      <c r="AO3569" s="5">
        <v>29.5</v>
      </c>
      <c r="AP3569">
        <v>0</v>
      </c>
      <c r="AQ3569" s="6">
        <v>7</v>
      </c>
    </row>
    <row r="3570" spans="41:43">
      <c r="AO3570" s="5">
        <v>29.5</v>
      </c>
      <c r="AP3570">
        <v>0</v>
      </c>
      <c r="AQ3570" s="6">
        <v>7</v>
      </c>
    </row>
    <row r="3571" spans="41:43">
      <c r="AO3571" s="5">
        <v>29.5</v>
      </c>
      <c r="AP3571">
        <v>0</v>
      </c>
      <c r="AQ3571" s="6">
        <v>17</v>
      </c>
    </row>
    <row r="3572" spans="41:43">
      <c r="AO3572" s="5">
        <v>29.5</v>
      </c>
      <c r="AP3572">
        <v>0</v>
      </c>
      <c r="AQ3572" s="6">
        <v>16</v>
      </c>
    </row>
    <row r="3573" spans="41:43">
      <c r="AO3573" s="5">
        <v>29.5</v>
      </c>
      <c r="AP3573">
        <v>0</v>
      </c>
      <c r="AQ3573" s="6">
        <v>25</v>
      </c>
    </row>
    <row r="3574" spans="41:43">
      <c r="AO3574" s="5">
        <v>29.5</v>
      </c>
      <c r="AP3574">
        <v>0</v>
      </c>
      <c r="AQ3574" s="6">
        <v>31</v>
      </c>
    </row>
    <row r="3575" spans="41:43">
      <c r="AO3575" s="5">
        <v>29.5</v>
      </c>
      <c r="AP3575">
        <v>0</v>
      </c>
      <c r="AQ3575" s="6">
        <v>25</v>
      </c>
    </row>
    <row r="3576" spans="41:43">
      <c r="AO3576" s="5">
        <v>29.5</v>
      </c>
      <c r="AP3576">
        <v>0</v>
      </c>
      <c r="AQ3576" s="6">
        <v>20</v>
      </c>
    </row>
    <row r="3577" spans="41:43">
      <c r="AO3577" s="5">
        <v>29.5</v>
      </c>
      <c r="AP3577">
        <v>0</v>
      </c>
      <c r="AQ3577" s="6">
        <v>16</v>
      </c>
    </row>
    <row r="3578" spans="41:43">
      <c r="AO3578" s="5">
        <v>29.5</v>
      </c>
      <c r="AP3578">
        <v>0</v>
      </c>
      <c r="AQ3578" s="6">
        <v>46</v>
      </c>
    </row>
    <row r="3579" spans="41:43">
      <c r="AO3579" s="5">
        <v>29.5</v>
      </c>
      <c r="AP3579">
        <v>0</v>
      </c>
      <c r="AQ3579" s="6">
        <v>41</v>
      </c>
    </row>
    <row r="3580" spans="41:43">
      <c r="AO3580" s="5">
        <v>29.5</v>
      </c>
      <c r="AP3580">
        <v>0</v>
      </c>
      <c r="AQ3580" s="6">
        <v>29</v>
      </c>
    </row>
    <row r="3581" spans="41:43">
      <c r="AO3581" s="5">
        <v>29.5</v>
      </c>
      <c r="AP3581">
        <v>0</v>
      </c>
      <c r="AQ3581" s="6">
        <v>29</v>
      </c>
    </row>
    <row r="3582" spans="41:43">
      <c r="AO3582" s="5">
        <v>29.5</v>
      </c>
      <c r="AP3582">
        <v>0</v>
      </c>
      <c r="AQ3582" s="6">
        <v>68</v>
      </c>
    </row>
    <row r="3583" spans="41:43">
      <c r="AO3583" s="5">
        <v>29.5</v>
      </c>
      <c r="AP3583">
        <v>0</v>
      </c>
      <c r="AQ3583" s="6">
        <v>68</v>
      </c>
    </row>
    <row r="3584" spans="41:43">
      <c r="AO3584" s="5">
        <v>29.5</v>
      </c>
      <c r="AP3584">
        <v>0</v>
      </c>
      <c r="AQ3584" s="6">
        <v>56</v>
      </c>
    </row>
    <row r="3585" spans="41:43">
      <c r="AO3585" s="5">
        <v>29.5</v>
      </c>
      <c r="AP3585">
        <v>0</v>
      </c>
      <c r="AQ3585" s="6">
        <v>21</v>
      </c>
    </row>
    <row r="3586" spans="41:43">
      <c r="AO3586" s="5">
        <v>29.5</v>
      </c>
      <c r="AP3586">
        <v>0</v>
      </c>
      <c r="AQ3586" s="6">
        <v>26</v>
      </c>
    </row>
    <row r="3587" spans="41:43">
      <c r="AO3587" s="5">
        <v>29.5</v>
      </c>
      <c r="AP3587">
        <v>0</v>
      </c>
      <c r="AQ3587" s="6">
        <v>20</v>
      </c>
    </row>
    <row r="3588" spans="41:43">
      <c r="AO3588" s="5">
        <v>29.5</v>
      </c>
      <c r="AP3588">
        <v>0</v>
      </c>
      <c r="AQ3588" s="6">
        <v>21</v>
      </c>
    </row>
    <row r="3589" spans="41:43">
      <c r="AO3589" s="5">
        <v>29.5</v>
      </c>
      <c r="AP3589">
        <v>0</v>
      </c>
      <c r="AQ3589" s="6">
        <v>38</v>
      </c>
    </row>
    <row r="3590" spans="41:43">
      <c r="AO3590" s="5">
        <v>29.5</v>
      </c>
      <c r="AP3590">
        <v>0</v>
      </c>
      <c r="AQ3590" s="6">
        <v>59</v>
      </c>
    </row>
    <row r="3591" spans="41:43">
      <c r="AO3591" s="5">
        <v>29.5</v>
      </c>
      <c r="AP3591">
        <v>0</v>
      </c>
      <c r="AQ3591" s="6">
        <v>69</v>
      </c>
    </row>
    <row r="3592" spans="41:43">
      <c r="AO3592" s="5">
        <v>29.5</v>
      </c>
      <c r="AP3592">
        <v>0</v>
      </c>
      <c r="AQ3592" s="6">
        <v>158</v>
      </c>
    </row>
    <row r="3593" spans="41:43">
      <c r="AO3593" s="5">
        <v>29.5</v>
      </c>
      <c r="AP3593">
        <v>0</v>
      </c>
      <c r="AQ3593" s="6">
        <v>135</v>
      </c>
    </row>
    <row r="3594" spans="41:43">
      <c r="AO3594" s="5">
        <v>29.5</v>
      </c>
      <c r="AP3594">
        <v>0</v>
      </c>
      <c r="AQ3594" s="6">
        <v>159</v>
      </c>
    </row>
    <row r="3595" spans="41:43">
      <c r="AO3595" s="5">
        <v>29.5</v>
      </c>
      <c r="AP3595">
        <v>0</v>
      </c>
      <c r="AQ3595" s="6">
        <v>82</v>
      </c>
    </row>
    <row r="3596" spans="41:43">
      <c r="AO3596" s="5">
        <v>29.5</v>
      </c>
      <c r="AP3596">
        <v>0</v>
      </c>
      <c r="AQ3596" s="6">
        <v>131</v>
      </c>
    </row>
    <row r="3597" spans="41:43">
      <c r="AO3597" s="5">
        <v>29.5</v>
      </c>
      <c r="AP3597">
        <v>0</v>
      </c>
      <c r="AQ3597" s="6">
        <v>120</v>
      </c>
    </row>
    <row r="3598" spans="41:43">
      <c r="AO3598" s="5">
        <v>29.5</v>
      </c>
      <c r="AP3598">
        <v>0</v>
      </c>
      <c r="AQ3598" s="6">
        <v>171</v>
      </c>
    </row>
    <row r="3599" spans="41:43">
      <c r="AO3599" s="5">
        <v>29.5</v>
      </c>
      <c r="AP3599">
        <v>0</v>
      </c>
      <c r="AQ3599" s="6">
        <v>229</v>
      </c>
    </row>
    <row r="3600" spans="41:43">
      <c r="AO3600" s="5">
        <v>29.5</v>
      </c>
      <c r="AP3600">
        <v>0</v>
      </c>
      <c r="AQ3600" s="6">
        <v>323</v>
      </c>
    </row>
    <row r="3601" spans="41:43">
      <c r="AO3601" s="5">
        <v>29.5</v>
      </c>
      <c r="AP3601">
        <v>0</v>
      </c>
      <c r="AQ3601" s="6">
        <v>278</v>
      </c>
    </row>
    <row r="3602" spans="41:43">
      <c r="AO3602" s="5">
        <v>29.5</v>
      </c>
      <c r="AP3602">
        <v>0</v>
      </c>
      <c r="AQ3602" s="6">
        <v>178</v>
      </c>
    </row>
    <row r="3603" spans="41:43">
      <c r="AO3603" s="5">
        <v>29.5</v>
      </c>
      <c r="AP3603">
        <v>0</v>
      </c>
      <c r="AQ3603" s="6">
        <v>169</v>
      </c>
    </row>
    <row r="3604" spans="41:43">
      <c r="AO3604" s="5">
        <v>29.5</v>
      </c>
      <c r="AP3604">
        <v>0</v>
      </c>
      <c r="AQ3604" s="6">
        <v>427</v>
      </c>
    </row>
    <row r="3605" spans="41:43">
      <c r="AO3605" s="5">
        <v>29.5</v>
      </c>
      <c r="AP3605">
        <v>0</v>
      </c>
      <c r="AQ3605" s="6">
        <v>864</v>
      </c>
    </row>
    <row r="3606" spans="41:43">
      <c r="AO3606" s="5">
        <v>29.5</v>
      </c>
      <c r="AP3606">
        <v>0</v>
      </c>
      <c r="AQ3606" s="6">
        <v>1610</v>
      </c>
    </row>
    <row r="3607" spans="41:43">
      <c r="AO3607" s="5">
        <v>29.5</v>
      </c>
      <c r="AP3607">
        <v>0</v>
      </c>
      <c r="AQ3607" s="6">
        <v>2219</v>
      </c>
    </row>
    <row r="3608" spans="41:43">
      <c r="AO3608" s="5">
        <v>29.5</v>
      </c>
      <c r="AP3608">
        <v>0</v>
      </c>
      <c r="AQ3608" s="6">
        <v>3213</v>
      </c>
    </row>
    <row r="3609" spans="41:43">
      <c r="AO3609" s="5">
        <v>29.5</v>
      </c>
      <c r="AP3609">
        <v>0</v>
      </c>
      <c r="AQ3609" s="6">
        <v>3461</v>
      </c>
    </row>
    <row r="3610" spans="41:43">
      <c r="AO3610" s="5">
        <v>29.5</v>
      </c>
      <c r="AP3610">
        <v>0</v>
      </c>
      <c r="AQ3610" s="6">
        <v>3548</v>
      </c>
    </row>
    <row r="3611" spans="41:43">
      <c r="AO3611" s="5">
        <v>29.5</v>
      </c>
      <c r="AP3611">
        <v>0</v>
      </c>
      <c r="AQ3611" s="6">
        <v>2912</v>
      </c>
    </row>
    <row r="3612" spans="41:43">
      <c r="AO3612" s="5">
        <v>29.5</v>
      </c>
      <c r="AP3612">
        <v>0</v>
      </c>
      <c r="AQ3612" s="6">
        <v>2297</v>
      </c>
    </row>
    <row r="3613" spans="41:43">
      <c r="AO3613" s="5">
        <v>29.5</v>
      </c>
      <c r="AP3613">
        <v>0</v>
      </c>
      <c r="AQ3613" s="6">
        <v>2263</v>
      </c>
    </row>
    <row r="3614" spans="41:43">
      <c r="AO3614" s="5">
        <v>29.5</v>
      </c>
      <c r="AP3614">
        <v>0</v>
      </c>
      <c r="AQ3614" s="6">
        <v>2038</v>
      </c>
    </row>
    <row r="3615" spans="41:43">
      <c r="AO3615" s="5">
        <v>29.5</v>
      </c>
      <c r="AP3615">
        <v>0</v>
      </c>
      <c r="AQ3615" s="6">
        <v>2192</v>
      </c>
    </row>
    <row r="3616" spans="41:43">
      <c r="AO3616" s="5">
        <v>29.5</v>
      </c>
      <c r="AP3616">
        <v>0</v>
      </c>
      <c r="AQ3616" s="6">
        <v>1835</v>
      </c>
    </row>
    <row r="3617" spans="41:43">
      <c r="AO3617" s="5">
        <v>29.5</v>
      </c>
      <c r="AP3617">
        <v>0</v>
      </c>
      <c r="AQ3617" s="6">
        <v>1857</v>
      </c>
    </row>
    <row r="3618" spans="41:43">
      <c r="AO3618" s="5">
        <v>29.5</v>
      </c>
      <c r="AP3618">
        <v>0</v>
      </c>
      <c r="AQ3618" s="6">
        <v>1476</v>
      </c>
    </row>
    <row r="3619" spans="41:43">
      <c r="AO3619" s="5">
        <v>29.5</v>
      </c>
      <c r="AP3619">
        <v>0</v>
      </c>
      <c r="AQ3619" s="6">
        <v>1409</v>
      </c>
    </row>
    <row r="3620" spans="41:43">
      <c r="AO3620" s="5">
        <v>29.5</v>
      </c>
      <c r="AP3620">
        <v>0</v>
      </c>
      <c r="AQ3620" s="6">
        <v>1027</v>
      </c>
    </row>
    <row r="3621" spans="41:43">
      <c r="AO3621" s="5">
        <v>29.5</v>
      </c>
      <c r="AP3621">
        <v>0</v>
      </c>
      <c r="AQ3621" s="6">
        <v>1107</v>
      </c>
    </row>
    <row r="3622" spans="41:43">
      <c r="AO3622" s="5">
        <v>29.5</v>
      </c>
      <c r="AP3622">
        <v>0</v>
      </c>
      <c r="AQ3622" s="6">
        <v>918</v>
      </c>
    </row>
    <row r="3623" spans="41:43">
      <c r="AO3623" s="5">
        <v>29.5</v>
      </c>
      <c r="AP3623">
        <v>0</v>
      </c>
      <c r="AQ3623" s="6">
        <v>1130</v>
      </c>
    </row>
    <row r="3624" spans="41:43">
      <c r="AO3624" s="5">
        <v>29.5</v>
      </c>
      <c r="AP3624">
        <v>0</v>
      </c>
      <c r="AQ3624" s="6">
        <v>896</v>
      </c>
    </row>
    <row r="3625" spans="41:43">
      <c r="AO3625" s="5">
        <v>29.5</v>
      </c>
      <c r="AP3625">
        <v>0</v>
      </c>
      <c r="AQ3625" s="6">
        <v>691</v>
      </c>
    </row>
    <row r="3626" spans="41:43">
      <c r="AO3626" s="5">
        <v>29.5</v>
      </c>
      <c r="AP3626">
        <v>0</v>
      </c>
      <c r="AQ3626" s="6">
        <v>302</v>
      </c>
    </row>
    <row r="3627" spans="41:43">
      <c r="AO3627" s="5">
        <v>29.5</v>
      </c>
      <c r="AP3627">
        <v>0</v>
      </c>
      <c r="AQ3627" s="6">
        <v>276</v>
      </c>
    </row>
    <row r="3628" spans="41:43">
      <c r="AO3628" s="5">
        <v>29.5</v>
      </c>
      <c r="AP3628">
        <v>0</v>
      </c>
      <c r="AQ3628" s="6">
        <v>209</v>
      </c>
    </row>
    <row r="3629" spans="41:43">
      <c r="AO3629" s="5">
        <v>29.5</v>
      </c>
      <c r="AP3629">
        <v>0</v>
      </c>
      <c r="AQ3629" s="6">
        <v>303</v>
      </c>
    </row>
    <row r="3630" spans="41:43">
      <c r="AO3630" s="5">
        <v>29.5</v>
      </c>
      <c r="AP3630">
        <v>0</v>
      </c>
      <c r="AQ3630" s="6">
        <v>308</v>
      </c>
    </row>
    <row r="3631" spans="41:43">
      <c r="AO3631" s="5">
        <v>29.5</v>
      </c>
      <c r="AP3631">
        <v>0</v>
      </c>
      <c r="AQ3631" s="6">
        <v>272</v>
      </c>
    </row>
    <row r="3632" spans="41:43">
      <c r="AO3632" s="5">
        <v>29.5</v>
      </c>
      <c r="AP3632">
        <v>0</v>
      </c>
      <c r="AQ3632" s="6">
        <v>257</v>
      </c>
    </row>
    <row r="3633" spans="41:43">
      <c r="AO3633" s="5">
        <v>29.5</v>
      </c>
      <c r="AP3633">
        <v>0</v>
      </c>
      <c r="AQ3633" s="6">
        <v>206</v>
      </c>
    </row>
    <row r="3634" spans="41:43">
      <c r="AO3634" s="5">
        <v>29.5</v>
      </c>
      <c r="AP3634">
        <v>0</v>
      </c>
      <c r="AQ3634" s="6">
        <v>242</v>
      </c>
    </row>
    <row r="3635" spans="41:43">
      <c r="AO3635" s="5">
        <v>29.5</v>
      </c>
      <c r="AP3635">
        <v>0</v>
      </c>
      <c r="AQ3635" s="6">
        <v>140</v>
      </c>
    </row>
    <row r="3636" spans="41:43">
      <c r="AO3636" s="5">
        <v>29.5</v>
      </c>
      <c r="AP3636">
        <v>0</v>
      </c>
      <c r="AQ3636" s="6">
        <v>145</v>
      </c>
    </row>
    <row r="3637" spans="41:43">
      <c r="AO3637" s="5">
        <v>29.5</v>
      </c>
      <c r="AP3637">
        <v>0</v>
      </c>
      <c r="AQ3637" s="6">
        <v>89</v>
      </c>
    </row>
    <row r="3638" spans="41:43">
      <c r="AO3638" s="5">
        <v>29.5</v>
      </c>
      <c r="AP3638">
        <v>0</v>
      </c>
      <c r="AQ3638" s="6">
        <v>68</v>
      </c>
    </row>
    <row r="3639" spans="41:43">
      <c r="AO3639" s="5">
        <v>29.5</v>
      </c>
      <c r="AP3639">
        <v>0</v>
      </c>
      <c r="AQ3639" s="6">
        <v>54</v>
      </c>
    </row>
    <row r="3640" spans="41:43">
      <c r="AO3640" s="5">
        <v>29.5</v>
      </c>
      <c r="AP3640">
        <v>0</v>
      </c>
      <c r="AQ3640" s="6">
        <v>53</v>
      </c>
    </row>
    <row r="3641" spans="41:43">
      <c r="AO3641" s="5">
        <v>29.5</v>
      </c>
      <c r="AP3641">
        <v>0</v>
      </c>
      <c r="AQ3641" s="6">
        <v>57</v>
      </c>
    </row>
    <row r="3642" spans="41:43">
      <c r="AO3642" s="5">
        <v>29.5</v>
      </c>
      <c r="AP3642">
        <v>0</v>
      </c>
      <c r="AQ3642" s="6">
        <v>26</v>
      </c>
    </row>
    <row r="3643" spans="41:43">
      <c r="AO3643" s="5">
        <v>29.5</v>
      </c>
      <c r="AP3643">
        <v>0</v>
      </c>
      <c r="AQ3643" s="6">
        <v>18</v>
      </c>
    </row>
    <row r="3644" spans="41:43">
      <c r="AO3644" s="5">
        <v>29.5</v>
      </c>
      <c r="AP3644">
        <v>0</v>
      </c>
      <c r="AQ3644" s="6">
        <v>10</v>
      </c>
    </row>
    <row r="3645" spans="41:43">
      <c r="AO3645" s="5">
        <v>29.5</v>
      </c>
      <c r="AP3645">
        <v>0</v>
      </c>
      <c r="AQ3645" s="6">
        <v>15</v>
      </c>
    </row>
    <row r="3646" spans="41:43">
      <c r="AO3646" s="5">
        <v>29.5</v>
      </c>
      <c r="AP3646">
        <v>0</v>
      </c>
      <c r="AQ3646" s="6">
        <v>5</v>
      </c>
    </row>
    <row r="3647" spans="41:43">
      <c r="AO3647" s="5">
        <v>29.5</v>
      </c>
      <c r="AP3647">
        <v>0</v>
      </c>
      <c r="AQ3647" s="6">
        <v>15</v>
      </c>
    </row>
    <row r="3648" spans="41:43">
      <c r="AO3648" s="5">
        <v>29.5</v>
      </c>
      <c r="AP3648">
        <v>0</v>
      </c>
      <c r="AQ3648" s="6">
        <v>40</v>
      </c>
    </row>
    <row r="3649" spans="41:43">
      <c r="AO3649" s="5">
        <v>29.5</v>
      </c>
      <c r="AP3649">
        <v>0</v>
      </c>
      <c r="AQ3649" s="6">
        <v>40</v>
      </c>
    </row>
    <row r="3650" spans="41:43">
      <c r="AO3650" s="5">
        <v>29.5</v>
      </c>
      <c r="AP3650">
        <v>0</v>
      </c>
      <c r="AQ3650" s="6">
        <v>30</v>
      </c>
    </row>
    <row r="3651" spans="41:43">
      <c r="AO3651" s="5">
        <v>29.5</v>
      </c>
      <c r="AP3651">
        <v>0</v>
      </c>
      <c r="AQ3651" s="6">
        <v>0</v>
      </c>
    </row>
    <row r="3652" spans="41:43">
      <c r="AO3652" s="5">
        <v>29.5</v>
      </c>
      <c r="AP3652">
        <v>0</v>
      </c>
      <c r="AQ3652" s="6">
        <v>0</v>
      </c>
    </row>
    <row r="3653" spans="41:43">
      <c r="AO3653" s="5">
        <v>29.5</v>
      </c>
      <c r="AP3653">
        <v>0</v>
      </c>
      <c r="AQ3653" s="6">
        <v>11</v>
      </c>
    </row>
    <row r="3654" spans="41:43">
      <c r="AO3654" s="5">
        <v>29.5</v>
      </c>
      <c r="AP3654">
        <v>0</v>
      </c>
      <c r="AQ3654" s="6">
        <v>24</v>
      </c>
    </row>
    <row r="3655" spans="41:43">
      <c r="AO3655" s="5">
        <v>29.5</v>
      </c>
      <c r="AP3655">
        <v>0</v>
      </c>
      <c r="AQ3655" s="6">
        <v>24</v>
      </c>
    </row>
    <row r="3656" spans="41:43">
      <c r="AO3656" s="5">
        <v>29.5</v>
      </c>
      <c r="AP3656">
        <v>0</v>
      </c>
      <c r="AQ3656" s="6">
        <v>23</v>
      </c>
    </row>
    <row r="3657" spans="41:43">
      <c r="AO3657" s="5">
        <v>29.5</v>
      </c>
      <c r="AP3657">
        <v>0</v>
      </c>
      <c r="AQ3657" s="6">
        <v>10</v>
      </c>
    </row>
    <row r="3658" spans="41:43">
      <c r="AO3658" s="5">
        <v>29.5</v>
      </c>
      <c r="AP3658">
        <v>0</v>
      </c>
      <c r="AQ3658" s="6">
        <v>10</v>
      </c>
    </row>
    <row r="3659" spans="41:43">
      <c r="AO3659" s="5">
        <v>29.5</v>
      </c>
      <c r="AP3659">
        <v>0</v>
      </c>
      <c r="AQ3659" s="6">
        <v>7</v>
      </c>
    </row>
    <row r="3660" spans="41:43">
      <c r="AO3660" s="5">
        <v>29.5</v>
      </c>
      <c r="AP3660">
        <v>0</v>
      </c>
      <c r="AQ3660" s="6">
        <v>49</v>
      </c>
    </row>
    <row r="3661" spans="41:43">
      <c r="AO3661" s="5">
        <v>29.5</v>
      </c>
      <c r="AP3661">
        <v>0</v>
      </c>
      <c r="AQ3661" s="6">
        <v>56</v>
      </c>
    </row>
    <row r="3662" spans="41:43">
      <c r="AO3662" s="5">
        <v>29.5</v>
      </c>
      <c r="AP3662">
        <v>0</v>
      </c>
      <c r="AQ3662" s="6">
        <v>49</v>
      </c>
    </row>
    <row r="3663" spans="41:43">
      <c r="AO3663" s="5">
        <v>29.5</v>
      </c>
      <c r="AP3663">
        <v>0</v>
      </c>
      <c r="AQ3663" s="6">
        <v>7</v>
      </c>
    </row>
    <row r="3664" spans="41:43">
      <c r="AO3664" s="5">
        <v>29.5</v>
      </c>
      <c r="AP3664">
        <v>0</v>
      </c>
      <c r="AQ3664" s="6">
        <v>7</v>
      </c>
    </row>
    <row r="3665" spans="41:43">
      <c r="AO3665" s="5">
        <v>29.5</v>
      </c>
      <c r="AP3665">
        <v>0</v>
      </c>
      <c r="AQ3665" s="6">
        <v>16</v>
      </c>
    </row>
    <row r="3666" spans="41:43">
      <c r="AO3666" s="5">
        <v>29.5</v>
      </c>
      <c r="AP3666">
        <v>0</v>
      </c>
      <c r="AQ3666" s="6">
        <v>32</v>
      </c>
    </row>
    <row r="3667" spans="41:43">
      <c r="AO3667" s="5">
        <v>29.5</v>
      </c>
      <c r="AP3667">
        <v>0</v>
      </c>
      <c r="AQ3667" s="6">
        <v>25</v>
      </c>
    </row>
    <row r="3668" spans="41:43">
      <c r="AO3668" s="5">
        <v>29.5</v>
      </c>
      <c r="AP3668">
        <v>0</v>
      </c>
      <c r="AQ3668" s="6">
        <v>40</v>
      </c>
    </row>
    <row r="3669" spans="41:43">
      <c r="AO3669" s="5">
        <v>29.5</v>
      </c>
      <c r="AP3669">
        <v>0</v>
      </c>
      <c r="AQ3669" s="6">
        <v>35</v>
      </c>
    </row>
    <row r="3670" spans="41:43">
      <c r="AO3670" s="5">
        <v>29.5</v>
      </c>
      <c r="AP3670">
        <v>0</v>
      </c>
      <c r="AQ3670" s="6">
        <v>35</v>
      </c>
    </row>
    <row r="3671" spans="41:43">
      <c r="AO3671" s="5">
        <v>29.5</v>
      </c>
      <c r="AP3671">
        <v>0</v>
      </c>
      <c r="AQ3671" s="6">
        <v>11</v>
      </c>
    </row>
    <row r="3672" spans="41:43">
      <c r="AO3672" s="5">
        <v>29.5</v>
      </c>
      <c r="AP3672">
        <v>0</v>
      </c>
      <c r="AQ3672" s="6">
        <v>0</v>
      </c>
    </row>
    <row r="3673" spans="41:43">
      <c r="AO3673" s="5">
        <v>29.5</v>
      </c>
      <c r="AP3673">
        <v>0</v>
      </c>
      <c r="AQ3673" s="6">
        <v>0</v>
      </c>
    </row>
    <row r="3674" spans="41:43">
      <c r="AO3674" s="5">
        <v>29.5</v>
      </c>
      <c r="AP3674">
        <v>0</v>
      </c>
      <c r="AQ3674" s="6">
        <v>0</v>
      </c>
    </row>
    <row r="3675" spans="41:43">
      <c r="AO3675" s="5">
        <v>29.5</v>
      </c>
      <c r="AP3675">
        <v>0</v>
      </c>
      <c r="AQ3675" s="6">
        <v>39</v>
      </c>
    </row>
    <row r="3676" spans="41:43">
      <c r="AO3676" s="5">
        <v>29.5</v>
      </c>
      <c r="AP3676">
        <v>0</v>
      </c>
      <c r="AQ3676" s="6">
        <v>39</v>
      </c>
    </row>
    <row r="3677" spans="41:43">
      <c r="AO3677" s="5">
        <v>29.5</v>
      </c>
      <c r="AP3677">
        <v>0</v>
      </c>
      <c r="AQ3677" s="6">
        <v>44</v>
      </c>
    </row>
    <row r="3678" spans="41:43">
      <c r="AO3678" s="5">
        <v>29.5</v>
      </c>
      <c r="AP3678">
        <v>0</v>
      </c>
      <c r="AQ3678" s="6">
        <v>5</v>
      </c>
    </row>
    <row r="3679" spans="41:43">
      <c r="AO3679" s="5">
        <v>29.5</v>
      </c>
      <c r="AP3679">
        <v>0</v>
      </c>
      <c r="AQ3679" s="6">
        <v>5</v>
      </c>
    </row>
    <row r="3680" spans="41:43">
      <c r="AO3680" s="5">
        <v>29.5</v>
      </c>
      <c r="AP3680">
        <v>0</v>
      </c>
      <c r="AQ3680" s="6">
        <v>0</v>
      </c>
    </row>
    <row r="3681" spans="41:43">
      <c r="AO3681" s="5">
        <v>29.5</v>
      </c>
      <c r="AP3681">
        <v>0</v>
      </c>
      <c r="AQ3681" s="6">
        <v>0</v>
      </c>
    </row>
    <row r="3682" spans="41:43">
      <c r="AO3682" s="5">
        <v>29.5</v>
      </c>
      <c r="AP3682">
        <v>0</v>
      </c>
      <c r="AQ3682" s="6">
        <v>19</v>
      </c>
    </row>
    <row r="3683" spans="41:43">
      <c r="AO3683" s="5">
        <v>29.5</v>
      </c>
      <c r="AP3683">
        <v>0</v>
      </c>
      <c r="AQ3683" s="6">
        <v>19</v>
      </c>
    </row>
    <row r="3684" spans="41:43">
      <c r="AO3684" s="5">
        <v>29.5</v>
      </c>
      <c r="AP3684">
        <v>0</v>
      </c>
      <c r="AQ3684" s="6">
        <v>52</v>
      </c>
    </row>
    <row r="3685" spans="41:43">
      <c r="AO3685" s="5">
        <v>29.5</v>
      </c>
      <c r="AP3685">
        <v>0</v>
      </c>
      <c r="AQ3685" s="6">
        <v>76</v>
      </c>
    </row>
    <row r="3686" spans="41:43">
      <c r="AO3686" s="5">
        <v>29.5</v>
      </c>
      <c r="AP3686">
        <v>0</v>
      </c>
      <c r="AQ3686" s="6">
        <v>76</v>
      </c>
    </row>
    <row r="3687" spans="41:43">
      <c r="AO3687" s="5">
        <v>29.5</v>
      </c>
      <c r="AP3687">
        <v>0</v>
      </c>
      <c r="AQ3687" s="6">
        <v>43</v>
      </c>
    </row>
    <row r="3688" spans="41:43">
      <c r="AO3688" s="5">
        <v>29.5</v>
      </c>
      <c r="AP3688">
        <v>0</v>
      </c>
      <c r="AQ3688" s="6">
        <v>0</v>
      </c>
    </row>
    <row r="3689" spans="41:43" ht="15" thickBot="1">
      <c r="AO3689" s="7">
        <v>29.5</v>
      </c>
      <c r="AP3689" s="8">
        <v>0</v>
      </c>
      <c r="AQ3689" s="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109F5-2E4B-43BE-A589-8B648FC1EEC8}">
  <dimension ref="A1:AB58"/>
  <sheetViews>
    <sheetView topLeftCell="A7" workbookViewId="0">
      <selection activeCell="D35" sqref="D35"/>
    </sheetView>
  </sheetViews>
  <sheetFormatPr defaultColWidth="10.85546875" defaultRowHeight="14.45"/>
  <cols>
    <col min="2" max="2" width="11.42578125" customWidth="1"/>
    <col min="3" max="3" width="4.28515625" customWidth="1"/>
    <col min="4" max="6" width="11.42578125" customWidth="1"/>
    <col min="7" max="7" width="1.42578125" customWidth="1"/>
    <col min="8" max="8" width="9.28515625" style="44" customWidth="1"/>
    <col min="9" max="9" width="10" style="44" customWidth="1"/>
    <col min="10" max="10" width="7.7109375" style="44" bestFit="1" customWidth="1"/>
    <col min="11" max="11" width="1.42578125" customWidth="1"/>
    <col min="12" max="12" width="11.42578125" customWidth="1"/>
    <col min="13" max="13" width="11.28515625" customWidth="1"/>
    <col min="14" max="14" width="13.42578125" bestFit="1" customWidth="1"/>
    <col min="15" max="15" width="5.42578125" customWidth="1"/>
    <col min="17" max="17" width="15" customWidth="1"/>
    <col min="18" max="18" width="14" customWidth="1"/>
    <col min="20" max="20" width="15.140625" customWidth="1"/>
    <col min="25" max="25" width="10.85546875" style="44"/>
  </cols>
  <sheetData>
    <row r="1" spans="1:28" ht="25.9">
      <c r="A1" s="109" t="s">
        <v>199</v>
      </c>
    </row>
    <row r="2" spans="1:28" ht="17.100000000000001" customHeight="1">
      <c r="P2" s="103"/>
      <c r="Q2" t="s">
        <v>55</v>
      </c>
    </row>
    <row r="3" spans="1:28" ht="17.100000000000001" customHeight="1">
      <c r="A3" s="49" t="s">
        <v>56</v>
      </c>
      <c r="B3" s="91"/>
      <c r="C3" s="91"/>
      <c r="D3" s="91"/>
      <c r="E3" s="91"/>
      <c r="F3" s="91"/>
      <c r="G3" s="91"/>
      <c r="H3" s="108"/>
      <c r="I3" s="108"/>
      <c r="J3" s="108"/>
      <c r="K3" s="91"/>
      <c r="L3" s="91"/>
      <c r="M3" s="91"/>
      <c r="N3" s="91"/>
      <c r="P3" s="107"/>
      <c r="Q3" t="s">
        <v>57</v>
      </c>
    </row>
    <row r="4" spans="1:28" ht="17.100000000000001" customHeight="1">
      <c r="A4" s="103" t="s">
        <v>58</v>
      </c>
      <c r="B4" s="103"/>
      <c r="C4" s="103"/>
      <c r="D4" s="106">
        <v>1.57</v>
      </c>
      <c r="E4" s="103" t="s">
        <v>59</v>
      </c>
      <c r="P4" s="105" t="s">
        <v>60</v>
      </c>
      <c r="Q4" s="105" t="s">
        <v>61</v>
      </c>
    </row>
    <row r="5" spans="1:28" s="91" customFormat="1" ht="17.100000000000001" customHeight="1">
      <c r="A5" s="103" t="s">
        <v>62</v>
      </c>
      <c r="B5" s="103"/>
      <c r="C5" s="103"/>
      <c r="D5" s="104">
        <v>28</v>
      </c>
      <c r="E5" s="103" t="s">
        <v>63</v>
      </c>
      <c r="F5"/>
      <c r="G5"/>
      <c r="H5" s="44"/>
      <c r="I5" s="44"/>
      <c r="J5" s="44"/>
      <c r="K5"/>
      <c r="L5"/>
      <c r="M5"/>
      <c r="N5"/>
      <c r="P5" s="96" t="s">
        <v>64</v>
      </c>
      <c r="Q5" s="96" t="s">
        <v>65</v>
      </c>
      <c r="R5"/>
      <c r="S5"/>
    </row>
    <row r="6" spans="1:28" ht="17.100000000000001" customHeight="1">
      <c r="E6" s="42"/>
      <c r="P6" s="96" t="s">
        <v>66</v>
      </c>
      <c r="Q6" s="96" t="s">
        <v>67</v>
      </c>
      <c r="R6" s="47"/>
    </row>
    <row r="7" spans="1:28" ht="17.100000000000001" customHeight="1">
      <c r="A7" s="211" t="s">
        <v>68</v>
      </c>
      <c r="B7" s="213" t="s">
        <v>69</v>
      </c>
      <c r="C7" s="213" t="s">
        <v>70</v>
      </c>
      <c r="D7" s="215" t="s">
        <v>71</v>
      </c>
      <c r="E7" s="217" t="s">
        <v>72</v>
      </c>
      <c r="F7" s="209" t="s">
        <v>73</v>
      </c>
      <c r="G7" s="229"/>
      <c r="H7" s="221" t="s">
        <v>74</v>
      </c>
      <c r="I7" s="222"/>
      <c r="J7" s="223" t="s">
        <v>75</v>
      </c>
      <c r="K7" s="230"/>
      <c r="L7" s="225" t="s">
        <v>76</v>
      </c>
      <c r="M7" s="226"/>
      <c r="N7" s="227" t="s">
        <v>77</v>
      </c>
      <c r="P7" s="96" t="s">
        <v>78</v>
      </c>
      <c r="Q7" s="96" t="s">
        <v>79</v>
      </c>
      <c r="R7" s="47"/>
      <c r="Y7" s="102" t="s">
        <v>80</v>
      </c>
      <c r="Z7" s="101"/>
      <c r="AA7" s="102" t="s">
        <v>81</v>
      </c>
      <c r="AB7" s="101"/>
    </row>
    <row r="8" spans="1:28" ht="17.100000000000001" customHeight="1">
      <c r="A8" s="212"/>
      <c r="B8" s="214"/>
      <c r="C8" s="214"/>
      <c r="D8" s="216"/>
      <c r="E8" s="218"/>
      <c r="F8" s="210"/>
      <c r="G8" s="229"/>
      <c r="H8" s="100" t="s">
        <v>78</v>
      </c>
      <c r="I8" s="99" t="s">
        <v>82</v>
      </c>
      <c r="J8" s="224"/>
      <c r="K8" s="230"/>
      <c r="L8" s="98" t="s">
        <v>83</v>
      </c>
      <c r="M8" s="97" t="s">
        <v>84</v>
      </c>
      <c r="N8" s="228"/>
      <c r="P8" s="96" t="s">
        <v>85</v>
      </c>
      <c r="Q8" s="96" t="s">
        <v>86</v>
      </c>
      <c r="R8" s="47"/>
      <c r="S8" s="91"/>
      <c r="Y8" s="95" t="s">
        <v>84</v>
      </c>
      <c r="Z8" s="95" t="s">
        <v>83</v>
      </c>
      <c r="AA8" s="95" t="s">
        <v>85</v>
      </c>
      <c r="AB8" s="95" t="s">
        <v>78</v>
      </c>
    </row>
    <row r="9" spans="1:28" ht="17.100000000000001" customHeight="1">
      <c r="A9" s="80" t="s">
        <v>87</v>
      </c>
      <c r="B9" s="94">
        <v>2571.5714285714284</v>
      </c>
      <c r="C9" s="79">
        <v>7</v>
      </c>
      <c r="D9" s="78">
        <v>18000</v>
      </c>
      <c r="E9" s="78">
        <v>1950</v>
      </c>
      <c r="F9" s="60">
        <v>13.67</v>
      </c>
      <c r="G9" s="66"/>
      <c r="H9" s="58">
        <f>IF(OR(ISTEXT(N9),F9=""),"",(E9/(ABS(C9)*(1/D9+1/$D$5)^0.5)))</f>
        <v>1472.9162883439296</v>
      </c>
      <c r="I9" s="93">
        <f>IF(OR(ISTEXT(N9),F9="")," ",(F9-0.001*$D$4*B9^0.5))</f>
        <v>13.590384257748321</v>
      </c>
      <c r="J9" s="56">
        <f>IF(OR(ISTEXT(N9),F9=""),"",(ABS(C9)*(1/D9+1/$D$5)^0.5*I9^$Q$15))</f>
        <v>4.280509003648036</v>
      </c>
      <c r="K9" s="46"/>
      <c r="L9" s="55">
        <f>IF(OR(ISTEXT(N9),F9=""),"",LN(H9))</f>
        <v>7.2949995841239623</v>
      </c>
      <c r="M9" s="54">
        <f>IF(OR(ISTEXT(N9),F9=""),"",LN(I9))</f>
        <v>2.6093625027999892</v>
      </c>
      <c r="N9" s="53"/>
      <c r="P9" s="92" t="s">
        <v>75</v>
      </c>
      <c r="Q9" s="92" t="s">
        <v>88</v>
      </c>
      <c r="Y9" s="45">
        <f>IF(OR(ISTEXT(N9),F9=""),#N/A,LN(I9))</f>
        <v>2.6093625027999892</v>
      </c>
      <c r="Z9" s="45">
        <f>IF(OR(ISTEXT(N9),F9=""),#N/A,LN(H9))</f>
        <v>7.2949995841239623</v>
      </c>
      <c r="AA9" s="45">
        <f>IF(OR(ISTEXT(N9),F9=""),#N/A,I9)</f>
        <v>13.590384257748321</v>
      </c>
      <c r="AB9" s="45">
        <f>IF(OR(ISTEXT(N9),F9=""),#N/A,H9)</f>
        <v>1472.9162883439296</v>
      </c>
    </row>
    <row r="10" spans="1:28" ht="17.100000000000001" customHeight="1">
      <c r="A10" s="65"/>
      <c r="B10" s="64">
        <v>2250.125</v>
      </c>
      <c r="C10" s="63">
        <v>8</v>
      </c>
      <c r="D10" s="62">
        <v>18000</v>
      </c>
      <c r="E10" s="62">
        <v>2030</v>
      </c>
      <c r="F10" s="60">
        <v>14.03</v>
      </c>
      <c r="G10" s="66"/>
      <c r="H10" s="58" t="str">
        <f>IF(OR(ISTEXT(N10),F10=""),"",(E10/(ABS(C10)*(1/D10+1/$D$5)^0.5)))</f>
        <v/>
      </c>
      <c r="I10" s="57" t="str">
        <f t="shared" ref="I10:I42" si="0">IF(OR(ISTEXT(N10),F10="")," ",(F10-0.001*$D$4*B10^0.5))</f>
        <v xml:space="preserve"> </v>
      </c>
      <c r="J10" s="56" t="str">
        <f t="shared" ref="J10:J42" si="1">IF(OR(ISTEXT(N10),F10=""),"",(ABS(C10)*(1/D10+1/$D$5)^0.5*I10^$Q$15))</f>
        <v/>
      </c>
      <c r="K10" s="46"/>
      <c r="L10" s="55" t="str">
        <f t="shared" ref="L10:L42" si="2">IF(OR(ISTEXT(N10),F10=""),"",LN(H10))</f>
        <v/>
      </c>
      <c r="M10" s="54" t="str">
        <f t="shared" ref="M10:M42" si="3">IF(OR(ISTEXT(N10),F10=""),"",LN(I10))</f>
        <v/>
      </c>
      <c r="N10" s="53" t="s">
        <v>89</v>
      </c>
      <c r="P10" s="92"/>
      <c r="Q10" s="44"/>
      <c r="Y10" s="45" t="e">
        <f t="shared" ref="Y10:Y42" si="4">IF(OR(ISTEXT(N10),F10=""),#N/A,LN(I10))</f>
        <v>#N/A</v>
      </c>
      <c r="Z10" s="45" t="e">
        <f t="shared" ref="Z10:Z42" si="5">IF(OR(ISTEXT(N10),F10=""),#N/A,LN(H10))</f>
        <v>#N/A</v>
      </c>
      <c r="AA10" s="45" t="e">
        <f t="shared" ref="AA10:AA42" si="6">IF(OR(ISTEXT(N10),F10=""),#N/A,I10)</f>
        <v>#N/A</v>
      </c>
      <c r="AB10" s="45" t="e">
        <f t="shared" ref="AB10:AB42" si="7">IF(OR(ISTEXT(N10),F10=""),#N/A,H10)</f>
        <v>#N/A</v>
      </c>
    </row>
    <row r="11" spans="1:28" ht="17.100000000000001" customHeight="1">
      <c r="A11" s="65"/>
      <c r="B11" s="64">
        <v>2000.1111111111111</v>
      </c>
      <c r="C11" s="63">
        <v>9</v>
      </c>
      <c r="D11" s="62">
        <v>18000</v>
      </c>
      <c r="E11" s="61"/>
      <c r="F11" s="60"/>
      <c r="G11" s="66"/>
      <c r="H11" s="58" t="str">
        <f t="shared" ref="H11:H42" si="8">IF(OR(ISTEXT(N11),F11=""),"",(E11/(ABS(C11)*(1/D11+1/$D$5)^0.5)))</f>
        <v/>
      </c>
      <c r="I11" s="57" t="str">
        <f t="shared" si="0"/>
        <v xml:space="preserve"> </v>
      </c>
      <c r="J11" s="56" t="str">
        <f t="shared" si="1"/>
        <v/>
      </c>
      <c r="K11" s="46"/>
      <c r="L11" s="55" t="str">
        <f t="shared" si="2"/>
        <v/>
      </c>
      <c r="M11" s="54" t="str">
        <f t="shared" si="3"/>
        <v/>
      </c>
      <c r="N11" s="53"/>
      <c r="P11" s="44"/>
      <c r="Q11" s="44"/>
      <c r="R11" s="91"/>
      <c r="S11" s="91"/>
      <c r="T11" s="91"/>
      <c r="U11" s="91"/>
      <c r="Y11" s="45" t="e">
        <f t="shared" si="4"/>
        <v>#N/A</v>
      </c>
      <c r="Z11" s="45" t="e">
        <f t="shared" si="5"/>
        <v>#N/A</v>
      </c>
      <c r="AA11" s="45" t="e">
        <f t="shared" si="6"/>
        <v>#N/A</v>
      </c>
      <c r="AB11" s="45" t="e">
        <f t="shared" si="7"/>
        <v>#N/A</v>
      </c>
    </row>
    <row r="12" spans="1:28" ht="17.100000000000001" customHeight="1">
      <c r="A12" s="65"/>
      <c r="B12" s="64">
        <v>3272.818181818182</v>
      </c>
      <c r="C12" s="63">
        <v>11</v>
      </c>
      <c r="D12" s="62">
        <v>36000</v>
      </c>
      <c r="E12" s="62">
        <v>3230</v>
      </c>
      <c r="F12" s="60">
        <v>14.4</v>
      </c>
      <c r="G12" s="66"/>
      <c r="H12" s="58">
        <f t="shared" si="8"/>
        <v>1553.1736935434872</v>
      </c>
      <c r="I12" s="57">
        <f t="shared" si="0"/>
        <v>14.310182576654841</v>
      </c>
      <c r="J12" s="56">
        <f t="shared" si="1"/>
        <v>6.8817861599073966</v>
      </c>
      <c r="K12" s="46"/>
      <c r="L12" s="55">
        <f t="shared" si="2"/>
        <v>7.3480556607732401</v>
      </c>
      <c r="M12" s="54">
        <f t="shared" si="3"/>
        <v>2.6609713521630578</v>
      </c>
      <c r="N12" s="53"/>
      <c r="P12" s="90"/>
      <c r="Q12" s="49"/>
      <c r="R12" s="48"/>
      <c r="Y12" s="45">
        <f t="shared" si="4"/>
        <v>2.6609713521630578</v>
      </c>
      <c r="Z12" s="45">
        <f t="shared" si="5"/>
        <v>7.3480556607732401</v>
      </c>
      <c r="AA12" s="45">
        <f t="shared" si="6"/>
        <v>14.310182576654841</v>
      </c>
      <c r="AB12" s="45">
        <f t="shared" si="7"/>
        <v>1553.1736935434872</v>
      </c>
    </row>
    <row r="13" spans="1:28" ht="17.100000000000001" customHeight="1">
      <c r="A13" s="65"/>
      <c r="B13" s="64">
        <v>3000.0833333333335</v>
      </c>
      <c r="C13" s="63">
        <v>12</v>
      </c>
      <c r="D13" s="62">
        <v>36000</v>
      </c>
      <c r="E13" s="62">
        <v>3310</v>
      </c>
      <c r="F13" s="60">
        <v>13.67</v>
      </c>
      <c r="G13" s="66"/>
      <c r="H13" s="58" t="str">
        <f t="shared" si="8"/>
        <v/>
      </c>
      <c r="I13" s="57" t="str">
        <f t="shared" si="0"/>
        <v xml:space="preserve"> </v>
      </c>
      <c r="J13" s="56" t="str">
        <f t="shared" si="1"/>
        <v/>
      </c>
      <c r="K13" s="46"/>
      <c r="L13" s="55" t="str">
        <f t="shared" si="2"/>
        <v/>
      </c>
      <c r="M13" s="54" t="str">
        <f t="shared" si="3"/>
        <v/>
      </c>
      <c r="N13" s="53" t="s">
        <v>89</v>
      </c>
      <c r="P13" s="88" t="s">
        <v>90</v>
      </c>
      <c r="Q13" s="89"/>
      <c r="Y13" s="45" t="e">
        <f t="shared" si="4"/>
        <v>#N/A</v>
      </c>
      <c r="Z13" s="45" t="e">
        <f t="shared" si="5"/>
        <v>#N/A</v>
      </c>
      <c r="AA13" s="45" t="e">
        <f t="shared" si="6"/>
        <v>#N/A</v>
      </c>
      <c r="AB13" s="45" t="e">
        <f t="shared" si="7"/>
        <v>#N/A</v>
      </c>
    </row>
    <row r="14" spans="1:28" ht="17.100000000000001" customHeight="1" thickBot="1">
      <c r="A14" s="77"/>
      <c r="B14" s="76">
        <v>2769.3076923076924</v>
      </c>
      <c r="C14" s="75">
        <v>13</v>
      </c>
      <c r="D14" s="74">
        <v>36000</v>
      </c>
      <c r="E14" s="74">
        <v>3430</v>
      </c>
      <c r="F14" s="60"/>
      <c r="G14" s="66"/>
      <c r="H14" s="58" t="str">
        <f t="shared" si="8"/>
        <v/>
      </c>
      <c r="I14" s="57" t="str">
        <f t="shared" si="0"/>
        <v xml:space="preserve"> </v>
      </c>
      <c r="J14" s="56" t="str">
        <f t="shared" si="1"/>
        <v/>
      </c>
      <c r="K14" s="46"/>
      <c r="L14" s="55" t="str">
        <f t="shared" si="2"/>
        <v/>
      </c>
      <c r="M14" s="54" t="str">
        <f t="shared" si="3"/>
        <v/>
      </c>
      <c r="N14" s="53"/>
      <c r="P14" s="88" t="s">
        <v>91</v>
      </c>
      <c r="Q14" s="87"/>
      <c r="Y14" s="45" t="e">
        <f t="shared" si="4"/>
        <v>#N/A</v>
      </c>
      <c r="Z14" s="45" t="e">
        <f t="shared" si="5"/>
        <v>#N/A</v>
      </c>
      <c r="AA14" s="45" t="e">
        <f t="shared" si="6"/>
        <v>#N/A</v>
      </c>
      <c r="AB14" s="45" t="e">
        <f t="shared" si="7"/>
        <v>#N/A</v>
      </c>
    </row>
    <row r="15" spans="1:28" ht="17.100000000000001" customHeight="1">
      <c r="A15" s="150" t="s">
        <v>200</v>
      </c>
      <c r="B15" s="64">
        <v>4266.7333333333336</v>
      </c>
      <c r="C15" s="79">
        <v>15</v>
      </c>
      <c r="D15" s="151">
        <v>64000</v>
      </c>
      <c r="E15" s="78">
        <v>4150</v>
      </c>
      <c r="F15" s="60">
        <v>12.76</v>
      </c>
      <c r="G15" s="66"/>
      <c r="H15" s="58">
        <f t="shared" si="8"/>
        <v>1463.6622510166014</v>
      </c>
      <c r="I15" s="57">
        <f t="shared" si="0"/>
        <v>12.657447228251337</v>
      </c>
      <c r="J15" s="56">
        <f t="shared" si="1"/>
        <v>8.878838661506915</v>
      </c>
      <c r="K15" s="46"/>
      <c r="L15" s="55">
        <f t="shared" si="2"/>
        <v>7.2886969650477464</v>
      </c>
      <c r="M15" s="54">
        <f t="shared" si="3"/>
        <v>2.5382457556453621</v>
      </c>
      <c r="N15" s="53"/>
      <c r="P15" s="85" t="s">
        <v>89</v>
      </c>
      <c r="Q15" s="84">
        <f>SLOPE(L9:L42,M9:M42)</f>
        <v>0.44972166953250192</v>
      </c>
      <c r="Y15" s="45">
        <f t="shared" si="4"/>
        <v>2.5382457556453621</v>
      </c>
      <c r="Z15" s="45">
        <f t="shared" si="5"/>
        <v>7.2886969650477464</v>
      </c>
      <c r="AA15" s="45">
        <f t="shared" si="6"/>
        <v>12.657447228251337</v>
      </c>
      <c r="AB15" s="45">
        <f t="shared" si="7"/>
        <v>1463.6622510166014</v>
      </c>
    </row>
    <row r="16" spans="1:28" ht="17.100000000000001" customHeight="1">
      <c r="A16" s="150"/>
      <c r="B16" s="64">
        <v>4000.0625</v>
      </c>
      <c r="C16" s="63">
        <v>16</v>
      </c>
      <c r="D16" s="62">
        <v>64000</v>
      </c>
      <c r="E16" s="62">
        <v>4150</v>
      </c>
      <c r="F16" s="60">
        <v>11.48</v>
      </c>
      <c r="G16" s="66"/>
      <c r="H16" s="58">
        <f t="shared" si="8"/>
        <v>1372.1833603280638</v>
      </c>
      <c r="I16" s="57">
        <f t="shared" si="0"/>
        <v>11.380703705727505</v>
      </c>
      <c r="J16" s="56">
        <f t="shared" si="1"/>
        <v>9.0285516444804621</v>
      </c>
      <c r="K16" s="46"/>
      <c r="L16" s="55">
        <f t="shared" si="2"/>
        <v>7.2241584439101754</v>
      </c>
      <c r="M16" s="54">
        <f t="shared" si="3"/>
        <v>2.4319192638450087</v>
      </c>
      <c r="N16" s="53"/>
      <c r="P16" s="83" t="s">
        <v>93</v>
      </c>
      <c r="Q16" s="82">
        <f>INTERCEPT(L9:L42,M9:M42)</f>
        <v>6.1294687184816787</v>
      </c>
      <c r="Y16" s="45">
        <f t="shared" si="4"/>
        <v>2.4319192638450087</v>
      </c>
      <c r="Z16" s="45">
        <f t="shared" si="5"/>
        <v>7.2241584439101754</v>
      </c>
      <c r="AA16" s="45">
        <f t="shared" si="6"/>
        <v>11.380703705727505</v>
      </c>
      <c r="AB16" s="45">
        <f t="shared" si="7"/>
        <v>1372.1833603280638</v>
      </c>
    </row>
    <row r="17" spans="1:28" ht="17.100000000000001" customHeight="1">
      <c r="A17" s="150"/>
      <c r="B17" s="64">
        <v>3764.7647058823532</v>
      </c>
      <c r="C17" s="63">
        <v>17</v>
      </c>
      <c r="D17" s="62">
        <v>64000</v>
      </c>
      <c r="E17" s="62">
        <v>4160</v>
      </c>
      <c r="F17" s="60">
        <v>10.75</v>
      </c>
      <c r="G17" s="66"/>
      <c r="H17" s="58" t="str">
        <f t="shared" si="8"/>
        <v/>
      </c>
      <c r="I17" s="57" t="str">
        <f t="shared" si="0"/>
        <v xml:space="preserve"> </v>
      </c>
      <c r="J17" s="56" t="str">
        <f t="shared" si="1"/>
        <v/>
      </c>
      <c r="K17" s="46"/>
      <c r="L17" s="55" t="str">
        <f t="shared" si="2"/>
        <v/>
      </c>
      <c r="M17" s="54" t="str">
        <f t="shared" si="3"/>
        <v/>
      </c>
      <c r="N17" s="53" t="s">
        <v>89</v>
      </c>
      <c r="P17" s="83" t="s">
        <v>94</v>
      </c>
      <c r="Q17" s="82">
        <f>EXP(Q16)</f>
        <v>459.19213556767249</v>
      </c>
      <c r="Y17" s="45" t="e">
        <f t="shared" si="4"/>
        <v>#N/A</v>
      </c>
      <c r="Z17" s="45" t="e">
        <f t="shared" si="5"/>
        <v>#N/A</v>
      </c>
      <c r="AA17" s="45" t="e">
        <f t="shared" si="6"/>
        <v>#N/A</v>
      </c>
      <c r="AB17" s="45" t="e">
        <f t="shared" si="7"/>
        <v>#N/A</v>
      </c>
    </row>
    <row r="18" spans="1:28" ht="17.100000000000001" customHeight="1">
      <c r="A18" s="150"/>
      <c r="B18" s="64">
        <v>3555.6111111111113</v>
      </c>
      <c r="C18" s="75">
        <v>18</v>
      </c>
      <c r="D18" s="74">
        <v>64000</v>
      </c>
      <c r="E18" s="81"/>
      <c r="F18" s="60"/>
      <c r="G18" s="66"/>
      <c r="H18" s="58" t="str">
        <f t="shared" si="8"/>
        <v/>
      </c>
      <c r="I18" s="57" t="str">
        <f t="shared" si="0"/>
        <v xml:space="preserve"> </v>
      </c>
      <c r="J18" s="56" t="str">
        <f t="shared" si="1"/>
        <v/>
      </c>
      <c r="K18" s="46"/>
      <c r="L18" s="55" t="str">
        <f t="shared" si="2"/>
        <v/>
      </c>
      <c r="M18" s="54" t="str">
        <f t="shared" si="3"/>
        <v/>
      </c>
      <c r="N18" s="53"/>
      <c r="P18" s="231" t="s">
        <v>95</v>
      </c>
      <c r="Q18" s="219">
        <f>RSQ(L9:L42,M9:M42)</f>
        <v>0.94480807298194169</v>
      </c>
      <c r="Y18" s="45" t="e">
        <f t="shared" si="4"/>
        <v>#N/A</v>
      </c>
      <c r="Z18" s="45" t="e">
        <f t="shared" si="5"/>
        <v>#N/A</v>
      </c>
      <c r="AA18" s="45" t="e">
        <f t="shared" si="6"/>
        <v>#N/A</v>
      </c>
      <c r="AB18" s="45" t="e">
        <f t="shared" si="7"/>
        <v>#N/A</v>
      </c>
    </row>
    <row r="19" spans="1:28" ht="17.100000000000001" customHeight="1" thickBot="1">
      <c r="A19" s="65" t="s">
        <v>92</v>
      </c>
      <c r="B19" s="94">
        <v>4928.6428571428569</v>
      </c>
      <c r="C19" s="63">
        <v>14</v>
      </c>
      <c r="D19" s="62">
        <v>69000</v>
      </c>
      <c r="E19" s="62">
        <v>4490</v>
      </c>
      <c r="F19" s="60"/>
      <c r="G19" s="66"/>
      <c r="H19" s="58" t="str">
        <f t="shared" si="8"/>
        <v/>
      </c>
      <c r="I19" s="57" t="str">
        <f t="shared" si="0"/>
        <v xml:space="preserve"> </v>
      </c>
      <c r="J19" s="56" t="str">
        <f t="shared" si="1"/>
        <v/>
      </c>
      <c r="K19" s="46"/>
      <c r="L19" s="55" t="str">
        <f t="shared" si="2"/>
        <v/>
      </c>
      <c r="M19" s="54" t="str">
        <f t="shared" si="3"/>
        <v/>
      </c>
      <c r="N19" s="53"/>
      <c r="P19" s="232"/>
      <c r="Q19" s="220"/>
      <c r="Y19" s="45" t="e">
        <f t="shared" si="4"/>
        <v>#N/A</v>
      </c>
      <c r="Z19" s="45" t="e">
        <f t="shared" si="5"/>
        <v>#N/A</v>
      </c>
      <c r="AA19" s="45" t="e">
        <f t="shared" si="6"/>
        <v>#N/A</v>
      </c>
      <c r="AB19" s="45" t="e">
        <f t="shared" si="7"/>
        <v>#N/A</v>
      </c>
    </row>
    <row r="20" spans="1:28" ht="17.100000000000001" customHeight="1">
      <c r="A20" s="65"/>
      <c r="B20" s="64">
        <v>4600.0666666666666</v>
      </c>
      <c r="C20" s="63">
        <v>15</v>
      </c>
      <c r="D20" s="63">
        <v>69000</v>
      </c>
      <c r="E20" s="62">
        <v>4490</v>
      </c>
      <c r="F20" s="60">
        <v>16.59</v>
      </c>
      <c r="G20" s="66"/>
      <c r="H20" s="58">
        <f t="shared" si="8"/>
        <v>1583.601840295788</v>
      </c>
      <c r="I20" s="57">
        <f t="shared" si="0"/>
        <v>16.483516647654824</v>
      </c>
      <c r="J20" s="56">
        <f t="shared" si="1"/>
        <v>9.9984814026872542</v>
      </c>
      <c r="K20" s="46"/>
      <c r="L20" s="55">
        <f t="shared" si="2"/>
        <v>7.3674571773276556</v>
      </c>
      <c r="M20" s="54">
        <f t="shared" si="3"/>
        <v>2.8023608905311774</v>
      </c>
      <c r="N20" s="53"/>
      <c r="Y20" s="45">
        <f t="shared" si="4"/>
        <v>2.8023608905311774</v>
      </c>
      <c r="Z20" s="45">
        <f t="shared" si="5"/>
        <v>7.3674571773276556</v>
      </c>
      <c r="AA20" s="45">
        <f t="shared" si="6"/>
        <v>16.483516647654824</v>
      </c>
      <c r="AB20" s="45">
        <f t="shared" si="7"/>
        <v>1583.601840295788</v>
      </c>
    </row>
    <row r="21" spans="1:28" ht="17.100000000000001" customHeight="1">
      <c r="A21" s="65"/>
      <c r="B21" s="64">
        <v>4312.5625</v>
      </c>
      <c r="C21" s="63">
        <v>16</v>
      </c>
      <c r="D21" s="62">
        <v>69000</v>
      </c>
      <c r="E21" s="62">
        <v>4470</v>
      </c>
      <c r="F21" s="60">
        <v>15.31</v>
      </c>
      <c r="G21" s="66"/>
      <c r="H21" s="58">
        <f t="shared" si="8"/>
        <v>1478.0136886390949</v>
      </c>
      <c r="I21" s="57">
        <f t="shared" si="0"/>
        <v>15.206897937429702</v>
      </c>
      <c r="J21" s="56">
        <f t="shared" si="1"/>
        <v>10.285332901982294</v>
      </c>
      <c r="K21" s="46"/>
      <c r="L21" s="55">
        <f t="shared" si="2"/>
        <v>7.2984543630613992</v>
      </c>
      <c r="M21" s="54">
        <f t="shared" si="3"/>
        <v>2.7217491365838629</v>
      </c>
      <c r="N21" s="53"/>
      <c r="Y21" s="45">
        <f t="shared" si="4"/>
        <v>2.7217491365838629</v>
      </c>
      <c r="Z21" s="45">
        <f t="shared" si="5"/>
        <v>7.2984543630613992</v>
      </c>
      <c r="AA21" s="45">
        <f t="shared" si="6"/>
        <v>15.206897937429702</v>
      </c>
      <c r="AB21" s="45">
        <f t="shared" si="7"/>
        <v>1478.0136886390949</v>
      </c>
    </row>
    <row r="22" spans="1:28" ht="17.100000000000001" customHeight="1">
      <c r="A22" s="65"/>
      <c r="B22" s="76">
        <v>4058.8823529411766</v>
      </c>
      <c r="C22" s="63">
        <v>17</v>
      </c>
      <c r="D22" s="62">
        <v>69000</v>
      </c>
      <c r="E22" s="62">
        <v>4490</v>
      </c>
      <c r="F22" s="60">
        <v>14.03</v>
      </c>
      <c r="G22" s="66"/>
      <c r="H22" s="58" t="str">
        <f t="shared" si="8"/>
        <v/>
      </c>
      <c r="I22" s="57" t="str">
        <f t="shared" si="0"/>
        <v xml:space="preserve"> </v>
      </c>
      <c r="J22" s="56" t="str">
        <f t="shared" si="1"/>
        <v/>
      </c>
      <c r="K22" s="46"/>
      <c r="L22" s="55" t="str">
        <f t="shared" si="2"/>
        <v/>
      </c>
      <c r="M22" s="54" t="str">
        <f t="shared" si="3"/>
        <v/>
      </c>
      <c r="N22" s="53" t="s">
        <v>89</v>
      </c>
      <c r="Y22" s="45" t="e">
        <f t="shared" si="4"/>
        <v>#N/A</v>
      </c>
      <c r="Z22" s="45" t="e">
        <f t="shared" si="5"/>
        <v>#N/A</v>
      </c>
      <c r="AA22" s="45" t="e">
        <f t="shared" si="6"/>
        <v>#N/A</v>
      </c>
      <c r="AB22" s="45" t="e">
        <f t="shared" si="7"/>
        <v>#N/A</v>
      </c>
    </row>
    <row r="23" spans="1:28" ht="17.100000000000001" customHeight="1">
      <c r="A23" s="80" t="s">
        <v>96</v>
      </c>
      <c r="B23" s="64">
        <v>5421.105263157895</v>
      </c>
      <c r="C23" s="79">
        <v>19</v>
      </c>
      <c r="D23" s="78">
        <v>103000</v>
      </c>
      <c r="E23" s="78">
        <v>6060</v>
      </c>
      <c r="F23" s="60"/>
      <c r="G23" s="66"/>
      <c r="H23" s="58" t="str">
        <f t="shared" si="8"/>
        <v/>
      </c>
      <c r="I23" s="57" t="str">
        <f t="shared" si="0"/>
        <v xml:space="preserve"> </v>
      </c>
      <c r="J23" s="56" t="str">
        <f t="shared" si="1"/>
        <v/>
      </c>
      <c r="K23" s="46"/>
      <c r="L23" s="55" t="str">
        <f t="shared" si="2"/>
        <v/>
      </c>
      <c r="M23" s="54" t="str">
        <f t="shared" si="3"/>
        <v/>
      </c>
      <c r="N23" s="53"/>
      <c r="Y23" s="45" t="e">
        <f t="shared" si="4"/>
        <v>#N/A</v>
      </c>
      <c r="Z23" s="45" t="e">
        <f t="shared" si="5"/>
        <v>#N/A</v>
      </c>
      <c r="AA23" s="45" t="e">
        <f t="shared" si="6"/>
        <v>#N/A</v>
      </c>
      <c r="AB23" s="45" t="e">
        <f t="shared" si="7"/>
        <v>#N/A</v>
      </c>
    </row>
    <row r="24" spans="1:28" ht="17.100000000000001" customHeight="1">
      <c r="A24" s="65"/>
      <c r="B24" s="64">
        <v>5150.05</v>
      </c>
      <c r="C24" s="63">
        <v>20</v>
      </c>
      <c r="D24" s="62">
        <v>103000</v>
      </c>
      <c r="E24" s="62">
        <v>6080</v>
      </c>
      <c r="F24" s="60">
        <v>15.67</v>
      </c>
      <c r="G24" s="66"/>
      <c r="H24" s="58">
        <f t="shared" si="8"/>
        <v>1608.3981947523789</v>
      </c>
      <c r="I24" s="57">
        <f t="shared" si="0"/>
        <v>15.557330757324813</v>
      </c>
      <c r="J24" s="56">
        <f t="shared" si="1"/>
        <v>12.98820213011793</v>
      </c>
      <c r="K24" s="46"/>
      <c r="L24" s="55">
        <f t="shared" si="2"/>
        <v>7.3829940526352589</v>
      </c>
      <c r="M24" s="54">
        <f t="shared" si="3"/>
        <v>2.7445319588756183</v>
      </c>
      <c r="N24" s="53"/>
      <c r="Y24" s="45">
        <f t="shared" si="4"/>
        <v>2.7445319588756183</v>
      </c>
      <c r="Z24" s="45">
        <f t="shared" si="5"/>
        <v>7.3829940526352589</v>
      </c>
      <c r="AA24" s="45">
        <f t="shared" si="6"/>
        <v>15.557330757324813</v>
      </c>
      <c r="AB24" s="45">
        <f t="shared" si="7"/>
        <v>1608.3981947523789</v>
      </c>
    </row>
    <row r="25" spans="1:28" ht="17.100000000000001" customHeight="1">
      <c r="A25" s="65"/>
      <c r="B25" s="64">
        <v>4904.8095238095239</v>
      </c>
      <c r="C25" s="63">
        <v>21</v>
      </c>
      <c r="D25" s="62">
        <v>103000</v>
      </c>
      <c r="E25" s="62">
        <v>6090</v>
      </c>
      <c r="F25" s="60">
        <v>14.4</v>
      </c>
      <c r="G25" s="66"/>
      <c r="H25" s="58">
        <f t="shared" si="8"/>
        <v>1534.3272252572037</v>
      </c>
      <c r="I25" s="57">
        <f t="shared" si="0"/>
        <v>14.29004607785423</v>
      </c>
      <c r="J25" s="56">
        <f t="shared" si="1"/>
        <v>13.126318970375312</v>
      </c>
      <c r="K25" s="46"/>
      <c r="L25" s="55">
        <f t="shared" si="2"/>
        <v>7.3358472742095566</v>
      </c>
      <c r="M25" s="54">
        <f t="shared" si="3"/>
        <v>2.6595632164190288</v>
      </c>
      <c r="N25" s="53"/>
      <c r="Y25" s="45">
        <f t="shared" si="4"/>
        <v>2.6595632164190288</v>
      </c>
      <c r="Z25" s="45">
        <f t="shared" si="5"/>
        <v>7.3358472742095566</v>
      </c>
      <c r="AA25" s="45">
        <f t="shared" si="6"/>
        <v>14.29004607785423</v>
      </c>
      <c r="AB25" s="45">
        <f t="shared" si="7"/>
        <v>1534.3272252572037</v>
      </c>
    </row>
    <row r="26" spans="1:28" ht="17.100000000000001" customHeight="1">
      <c r="A26" s="65"/>
      <c r="B26" s="64">
        <v>4681.863636363636</v>
      </c>
      <c r="C26" s="63">
        <v>22</v>
      </c>
      <c r="D26" s="62">
        <v>103000</v>
      </c>
      <c r="E26" s="62">
        <v>6050</v>
      </c>
      <c r="F26" s="60">
        <v>13.49</v>
      </c>
      <c r="G26" s="66"/>
      <c r="H26" s="58" t="str">
        <f t="shared" si="8"/>
        <v/>
      </c>
      <c r="I26" s="57" t="str">
        <f t="shared" si="0"/>
        <v xml:space="preserve"> </v>
      </c>
      <c r="J26" s="56" t="str">
        <f t="shared" si="1"/>
        <v/>
      </c>
      <c r="K26" s="46"/>
      <c r="L26" s="55" t="str">
        <f t="shared" si="2"/>
        <v/>
      </c>
      <c r="M26" s="54" t="str">
        <f t="shared" si="3"/>
        <v/>
      </c>
      <c r="N26" s="53" t="s">
        <v>89</v>
      </c>
      <c r="Y26" s="45" t="e">
        <f t="shared" si="4"/>
        <v>#N/A</v>
      </c>
      <c r="Z26" s="45" t="e">
        <f t="shared" si="5"/>
        <v>#N/A</v>
      </c>
      <c r="AA26" s="45" t="e">
        <f t="shared" si="6"/>
        <v>#N/A</v>
      </c>
      <c r="AB26" s="45" t="e">
        <f t="shared" si="7"/>
        <v>#N/A</v>
      </c>
    </row>
    <row r="27" spans="1:28" ht="17.100000000000001" customHeight="1">
      <c r="A27" s="77"/>
      <c r="B27" s="76">
        <v>4478.304347826087</v>
      </c>
      <c r="C27" s="75">
        <v>23</v>
      </c>
      <c r="D27" s="74">
        <v>103000</v>
      </c>
      <c r="E27" s="74"/>
      <c r="F27" s="60"/>
      <c r="G27" s="66"/>
      <c r="H27" s="58" t="str">
        <f t="shared" si="8"/>
        <v/>
      </c>
      <c r="I27" s="57" t="str">
        <f t="shared" si="0"/>
        <v xml:space="preserve"> </v>
      </c>
      <c r="J27" s="56" t="str">
        <f t="shared" si="1"/>
        <v/>
      </c>
      <c r="K27" s="46"/>
      <c r="L27" s="55" t="str">
        <f t="shared" si="2"/>
        <v/>
      </c>
      <c r="M27" s="54" t="str">
        <f t="shared" si="3"/>
        <v/>
      </c>
      <c r="N27" s="53"/>
      <c r="Y27" s="45" t="e">
        <f t="shared" si="4"/>
        <v>#N/A</v>
      </c>
      <c r="Z27" s="45" t="e">
        <f t="shared" si="5"/>
        <v>#N/A</v>
      </c>
      <c r="AA27" s="45" t="e">
        <f t="shared" si="6"/>
        <v>#N/A</v>
      </c>
      <c r="AB27" s="45" t="e">
        <f t="shared" si="7"/>
        <v>#N/A</v>
      </c>
    </row>
    <row r="28" spans="1:28" ht="17.100000000000001" customHeight="1">
      <c r="A28" s="65" t="s">
        <v>97</v>
      </c>
      <c r="B28" s="64">
        <v>7900.0333333333338</v>
      </c>
      <c r="C28" s="63">
        <v>30</v>
      </c>
      <c r="D28" s="62">
        <v>237000</v>
      </c>
      <c r="E28" s="62"/>
      <c r="F28" s="60"/>
      <c r="G28" s="66"/>
      <c r="H28" s="58" t="str">
        <f t="shared" si="8"/>
        <v/>
      </c>
      <c r="I28" s="57" t="str">
        <f t="shared" si="0"/>
        <v xml:space="preserve"> </v>
      </c>
      <c r="J28" s="56" t="str">
        <f t="shared" si="1"/>
        <v/>
      </c>
      <c r="K28" s="46"/>
      <c r="L28" s="55" t="str">
        <f t="shared" si="2"/>
        <v/>
      </c>
      <c r="M28" s="54" t="str">
        <f t="shared" si="3"/>
        <v/>
      </c>
      <c r="N28" s="53"/>
      <c r="Y28" s="45" t="e">
        <f t="shared" si="4"/>
        <v>#N/A</v>
      </c>
      <c r="Z28" s="45" t="e">
        <f t="shared" si="5"/>
        <v>#N/A</v>
      </c>
      <c r="AA28" s="45" t="e">
        <f t="shared" si="6"/>
        <v>#N/A</v>
      </c>
      <c r="AB28" s="45" t="e">
        <f t="shared" si="7"/>
        <v>#N/A</v>
      </c>
    </row>
    <row r="29" spans="1:28" ht="17.100000000000001" customHeight="1">
      <c r="A29" s="65"/>
      <c r="B29" s="64">
        <v>7645.1935483870966</v>
      </c>
      <c r="C29" s="63">
        <v>31</v>
      </c>
      <c r="D29" s="62">
        <v>237000</v>
      </c>
      <c r="E29" s="62">
        <v>11100</v>
      </c>
      <c r="F29" s="60">
        <v>22.78</v>
      </c>
      <c r="G29" s="66"/>
      <c r="H29" s="58">
        <f t="shared" si="8"/>
        <v>1894.5874127375212</v>
      </c>
      <c r="I29" s="57">
        <f t="shared" si="0"/>
        <v>22.64272422800283</v>
      </c>
      <c r="J29" s="56">
        <f t="shared" si="1"/>
        <v>23.831375954932113</v>
      </c>
      <c r="K29" s="46"/>
      <c r="L29" s="55">
        <f t="shared" si="2"/>
        <v>7.546756369662118</v>
      </c>
      <c r="M29" s="54">
        <f t="shared" si="3"/>
        <v>3.1198385741881358</v>
      </c>
      <c r="N29" s="53"/>
      <c r="Y29" s="45">
        <f t="shared" si="4"/>
        <v>3.1198385741881358</v>
      </c>
      <c r="Z29" s="45">
        <f t="shared" si="5"/>
        <v>7.546756369662118</v>
      </c>
      <c r="AA29" s="45">
        <f t="shared" si="6"/>
        <v>22.64272422800283</v>
      </c>
      <c r="AB29" s="45">
        <f t="shared" si="7"/>
        <v>1894.5874127375212</v>
      </c>
    </row>
    <row r="30" spans="1:28" ht="17.100000000000001" customHeight="1">
      <c r="A30" s="65"/>
      <c r="B30" s="64">
        <v>7406.28125</v>
      </c>
      <c r="C30" s="63">
        <v>32</v>
      </c>
      <c r="D30" s="62">
        <v>237000</v>
      </c>
      <c r="E30" s="62">
        <v>11100</v>
      </c>
      <c r="F30" s="60">
        <v>21.87</v>
      </c>
      <c r="G30" s="66"/>
      <c r="H30" s="58">
        <f t="shared" si="8"/>
        <v>1835.3815560894736</v>
      </c>
      <c r="I30" s="57">
        <f t="shared" si="0"/>
        <v>21.734886186297903</v>
      </c>
      <c r="J30" s="56">
        <f t="shared" si="1"/>
        <v>24.151564043139722</v>
      </c>
      <c r="K30" s="46"/>
      <c r="L30" s="55">
        <f t="shared" si="2"/>
        <v>7.5150076713475373</v>
      </c>
      <c r="M30" s="54">
        <f t="shared" si="3"/>
        <v>3.0789186280018281</v>
      </c>
      <c r="N30" s="53"/>
      <c r="P30" s="73" t="s">
        <v>99</v>
      </c>
      <c r="Q30" s="72"/>
      <c r="Y30" s="45">
        <f t="shared" si="4"/>
        <v>3.0789186280018281</v>
      </c>
      <c r="Z30" s="45">
        <f t="shared" si="5"/>
        <v>7.5150076713475373</v>
      </c>
      <c r="AA30" s="45">
        <f t="shared" si="6"/>
        <v>21.734886186297903</v>
      </c>
      <c r="AB30" s="45">
        <f t="shared" si="7"/>
        <v>1835.3815560894736</v>
      </c>
    </row>
    <row r="31" spans="1:28" ht="17.100000000000001" customHeight="1" thickBot="1">
      <c r="A31" s="65"/>
      <c r="B31" s="64">
        <v>7181.848484848485</v>
      </c>
      <c r="C31" s="63">
        <v>33</v>
      </c>
      <c r="D31" s="62">
        <v>237000</v>
      </c>
      <c r="E31" s="62">
        <v>11000</v>
      </c>
      <c r="F31" s="60">
        <v>20.96</v>
      </c>
      <c r="G31" s="66"/>
      <c r="H31" s="58" t="str">
        <f t="shared" si="8"/>
        <v/>
      </c>
      <c r="I31" s="57" t="str">
        <f t="shared" si="0"/>
        <v xml:space="preserve"> </v>
      </c>
      <c r="J31" s="56" t="str">
        <f t="shared" si="1"/>
        <v/>
      </c>
      <c r="K31" s="46"/>
      <c r="L31" s="55" t="str">
        <f t="shared" si="2"/>
        <v/>
      </c>
      <c r="M31" s="54" t="str">
        <f t="shared" si="3"/>
        <v/>
      </c>
      <c r="N31" s="53" t="s">
        <v>89</v>
      </c>
      <c r="P31" s="73" t="s">
        <v>100</v>
      </c>
      <c r="Q31" s="72"/>
      <c r="Y31" s="45" t="e">
        <f t="shared" si="4"/>
        <v>#N/A</v>
      </c>
      <c r="Z31" s="45" t="e">
        <f t="shared" si="5"/>
        <v>#N/A</v>
      </c>
      <c r="AA31" s="45" t="e">
        <f t="shared" si="6"/>
        <v>#N/A</v>
      </c>
      <c r="AB31" s="45" t="e">
        <f t="shared" si="7"/>
        <v>#N/A</v>
      </c>
    </row>
    <row r="32" spans="1:28" ht="17.100000000000001" customHeight="1">
      <c r="A32" s="65"/>
      <c r="B32" s="64">
        <v>6970.6176470588234</v>
      </c>
      <c r="C32" s="63">
        <v>34</v>
      </c>
      <c r="D32" s="62">
        <v>237000</v>
      </c>
      <c r="E32" s="62">
        <v>11000</v>
      </c>
      <c r="F32" s="60">
        <v>19.68</v>
      </c>
      <c r="G32" s="66"/>
      <c r="H32" s="58" t="str">
        <f t="shared" si="8"/>
        <v/>
      </c>
      <c r="I32" s="57" t="str">
        <f t="shared" si="0"/>
        <v xml:space="preserve"> </v>
      </c>
      <c r="J32" s="56" t="str">
        <f t="shared" si="1"/>
        <v/>
      </c>
      <c r="K32" s="46"/>
      <c r="L32" s="55" t="str">
        <f t="shared" si="2"/>
        <v/>
      </c>
      <c r="M32" s="54" t="str">
        <f t="shared" si="3"/>
        <v/>
      </c>
      <c r="N32" s="53" t="s">
        <v>89</v>
      </c>
      <c r="P32" s="71" t="s">
        <v>94</v>
      </c>
      <c r="Q32" s="70">
        <f>SLOPE(H9:H42,I9:I42)</f>
        <v>43.98881722233039</v>
      </c>
      <c r="Y32" s="45" t="e">
        <f t="shared" si="4"/>
        <v>#N/A</v>
      </c>
      <c r="Z32" s="45" t="e">
        <f t="shared" si="5"/>
        <v>#N/A</v>
      </c>
      <c r="AA32" s="45" t="e">
        <f t="shared" si="6"/>
        <v>#N/A</v>
      </c>
      <c r="AB32" s="45" t="e">
        <f t="shared" si="7"/>
        <v>#N/A</v>
      </c>
    </row>
    <row r="33" spans="1:28" ht="17.100000000000001" customHeight="1">
      <c r="A33" s="65"/>
      <c r="B33" s="64">
        <v>6771.4571428571426</v>
      </c>
      <c r="C33" s="63">
        <v>35</v>
      </c>
      <c r="D33" s="62">
        <v>237000</v>
      </c>
      <c r="E33" s="62">
        <v>11000</v>
      </c>
      <c r="F33" s="60">
        <v>18.77</v>
      </c>
      <c r="G33" s="66"/>
      <c r="H33" s="58" t="str">
        <f t="shared" si="8"/>
        <v/>
      </c>
      <c r="I33" s="57" t="str">
        <f t="shared" si="0"/>
        <v xml:space="preserve"> </v>
      </c>
      <c r="J33" s="56" t="str">
        <f t="shared" si="1"/>
        <v/>
      </c>
      <c r="K33" s="46"/>
      <c r="L33" s="55" t="str">
        <f t="shared" si="2"/>
        <v/>
      </c>
      <c r="M33" s="54" t="str">
        <f t="shared" si="3"/>
        <v/>
      </c>
      <c r="N33" s="53" t="s">
        <v>89</v>
      </c>
      <c r="P33" s="69" t="s">
        <v>101</v>
      </c>
      <c r="Q33" s="68">
        <f>INTERCEPT(H9:H42,I9:I42)</f>
        <v>885.24294959976589</v>
      </c>
      <c r="R33" s="67"/>
      <c r="Y33" s="45" t="e">
        <f t="shared" si="4"/>
        <v>#N/A</v>
      </c>
      <c r="Z33" s="45" t="e">
        <f t="shared" si="5"/>
        <v>#N/A</v>
      </c>
      <c r="AA33" s="45" t="e">
        <f t="shared" si="6"/>
        <v>#N/A</v>
      </c>
      <c r="AB33" s="45" t="e">
        <f t="shared" si="7"/>
        <v>#N/A</v>
      </c>
    </row>
    <row r="34" spans="1:28" ht="17.100000000000001" customHeight="1">
      <c r="A34" s="150"/>
      <c r="B34" s="152"/>
      <c r="C34" s="131"/>
      <c r="D34" s="153"/>
      <c r="E34" s="154"/>
      <c r="F34" s="60"/>
      <c r="G34" s="66"/>
      <c r="H34" s="58" t="str">
        <f t="shared" si="8"/>
        <v/>
      </c>
      <c r="I34" s="57" t="str">
        <f t="shared" si="0"/>
        <v xml:space="preserve"> </v>
      </c>
      <c r="J34" s="56" t="str">
        <f t="shared" si="1"/>
        <v/>
      </c>
      <c r="K34" s="46"/>
      <c r="L34" s="55" t="str">
        <f t="shared" si="2"/>
        <v/>
      </c>
      <c r="M34" s="54" t="str">
        <f t="shared" si="3"/>
        <v/>
      </c>
      <c r="N34" s="53"/>
      <c r="P34" s="233" t="s">
        <v>95</v>
      </c>
      <c r="Q34" s="234">
        <f>RSQ(H9:H42,I9:I42)</f>
        <v>0.95580446634537974</v>
      </c>
      <c r="Y34" s="45" t="e">
        <f t="shared" si="4"/>
        <v>#N/A</v>
      </c>
      <c r="Z34" s="45" t="e">
        <f t="shared" si="5"/>
        <v>#N/A</v>
      </c>
      <c r="AA34" s="45" t="e">
        <f t="shared" si="6"/>
        <v>#N/A</v>
      </c>
      <c r="AB34" s="45" t="e">
        <f t="shared" si="7"/>
        <v>#N/A</v>
      </c>
    </row>
    <row r="35" spans="1:28" ht="17.100000000000001" customHeight="1" thickBot="1">
      <c r="A35" s="150"/>
      <c r="B35" s="152"/>
      <c r="C35" s="131"/>
      <c r="D35" s="153"/>
      <c r="E35" s="154"/>
      <c r="F35" s="60"/>
      <c r="G35" s="66"/>
      <c r="H35" s="58" t="str">
        <f t="shared" si="8"/>
        <v/>
      </c>
      <c r="I35" s="57" t="str">
        <f t="shared" si="0"/>
        <v xml:space="preserve"> </v>
      </c>
      <c r="J35" s="56" t="str">
        <f t="shared" si="1"/>
        <v/>
      </c>
      <c r="K35" s="46"/>
      <c r="L35" s="55" t="str">
        <f t="shared" si="2"/>
        <v/>
      </c>
      <c r="M35" s="54" t="str">
        <f t="shared" si="3"/>
        <v/>
      </c>
      <c r="N35" s="53"/>
      <c r="P35" s="235"/>
      <c r="Q35" s="236"/>
      <c r="Y35" s="45" t="e">
        <f t="shared" si="4"/>
        <v>#N/A</v>
      </c>
      <c r="Z35" s="45" t="e">
        <f t="shared" si="5"/>
        <v>#N/A</v>
      </c>
      <c r="AA35" s="45" t="e">
        <f t="shared" si="6"/>
        <v>#N/A</v>
      </c>
      <c r="AB35" s="45" t="e">
        <f t="shared" si="7"/>
        <v>#N/A</v>
      </c>
    </row>
    <row r="36" spans="1:28" ht="17.100000000000001" customHeight="1">
      <c r="A36" s="150"/>
      <c r="B36" s="152"/>
      <c r="C36" s="131"/>
      <c r="D36" s="153"/>
      <c r="E36" s="154"/>
      <c r="F36" s="60"/>
      <c r="G36" s="66"/>
      <c r="H36" s="58" t="str">
        <f t="shared" si="8"/>
        <v/>
      </c>
      <c r="I36" s="57" t="str">
        <f t="shared" si="0"/>
        <v xml:space="preserve"> </v>
      </c>
      <c r="J36" s="56" t="str">
        <f t="shared" si="1"/>
        <v/>
      </c>
      <c r="K36" s="46"/>
      <c r="L36" s="55" t="str">
        <f t="shared" si="2"/>
        <v/>
      </c>
      <c r="M36" s="54" t="str">
        <f t="shared" si="3"/>
        <v/>
      </c>
      <c r="N36" s="53"/>
      <c r="Y36" s="45" t="e">
        <f t="shared" si="4"/>
        <v>#N/A</v>
      </c>
      <c r="Z36" s="45" t="e">
        <f t="shared" si="5"/>
        <v>#N/A</v>
      </c>
      <c r="AA36" s="45" t="e">
        <f t="shared" si="6"/>
        <v>#N/A</v>
      </c>
      <c r="AB36" s="45" t="e">
        <f t="shared" si="7"/>
        <v>#N/A</v>
      </c>
    </row>
    <row r="37" spans="1:28" ht="17.100000000000001" customHeight="1">
      <c r="A37" s="150"/>
      <c r="B37" s="152"/>
      <c r="C37" s="131"/>
      <c r="D37" s="153"/>
      <c r="E37" s="154"/>
      <c r="F37" s="60"/>
      <c r="G37" s="66"/>
      <c r="H37" s="58" t="str">
        <f t="shared" si="8"/>
        <v/>
      </c>
      <c r="I37" s="57" t="str">
        <f t="shared" si="0"/>
        <v xml:space="preserve"> </v>
      </c>
      <c r="J37" s="56" t="str">
        <f t="shared" si="1"/>
        <v/>
      </c>
      <c r="K37" s="46"/>
      <c r="L37" s="55" t="str">
        <f t="shared" si="2"/>
        <v/>
      </c>
      <c r="M37" s="54" t="str">
        <f t="shared" si="3"/>
        <v/>
      </c>
      <c r="N37" s="53"/>
      <c r="Y37" s="45" t="e">
        <f t="shared" si="4"/>
        <v>#N/A</v>
      </c>
      <c r="Z37" s="45" t="e">
        <f t="shared" si="5"/>
        <v>#N/A</v>
      </c>
      <c r="AA37" s="45" t="e">
        <f t="shared" si="6"/>
        <v>#N/A</v>
      </c>
      <c r="AB37" s="45" t="e">
        <f t="shared" si="7"/>
        <v>#N/A</v>
      </c>
    </row>
    <row r="38" spans="1:28" ht="17.100000000000001" customHeight="1">
      <c r="A38" s="150"/>
      <c r="B38" s="152"/>
      <c r="C38" s="131"/>
      <c r="D38" s="153"/>
      <c r="E38" s="154"/>
      <c r="F38" s="60"/>
      <c r="G38" s="66"/>
      <c r="H38" s="58" t="str">
        <f t="shared" si="8"/>
        <v/>
      </c>
      <c r="I38" s="57" t="str">
        <f t="shared" si="0"/>
        <v xml:space="preserve"> </v>
      </c>
      <c r="J38" s="56" t="str">
        <f t="shared" si="1"/>
        <v/>
      </c>
      <c r="K38" s="46"/>
      <c r="L38" s="55" t="str">
        <f t="shared" si="2"/>
        <v/>
      </c>
      <c r="M38" s="54" t="str">
        <f t="shared" si="3"/>
        <v/>
      </c>
      <c r="N38" s="53"/>
      <c r="Y38" s="45" t="e">
        <f t="shared" si="4"/>
        <v>#N/A</v>
      </c>
      <c r="Z38" s="45" t="e">
        <f t="shared" si="5"/>
        <v>#N/A</v>
      </c>
      <c r="AA38" s="45" t="e">
        <f t="shared" si="6"/>
        <v>#N/A</v>
      </c>
      <c r="AB38" s="45" t="e">
        <f t="shared" si="7"/>
        <v>#N/A</v>
      </c>
    </row>
    <row r="39" spans="1:28" ht="17.100000000000001" customHeight="1">
      <c r="A39" s="150"/>
      <c r="B39" s="152"/>
      <c r="C39" s="131"/>
      <c r="D39" s="153"/>
      <c r="E39" s="154"/>
      <c r="F39" s="60"/>
      <c r="G39" s="59"/>
      <c r="H39" s="58" t="str">
        <f t="shared" si="8"/>
        <v/>
      </c>
      <c r="I39" s="57" t="str">
        <f t="shared" si="0"/>
        <v xml:space="preserve"> </v>
      </c>
      <c r="J39" s="56" t="str">
        <f t="shared" si="1"/>
        <v/>
      </c>
      <c r="K39" s="46"/>
      <c r="L39" s="55" t="str">
        <f t="shared" si="2"/>
        <v/>
      </c>
      <c r="M39" s="54" t="str">
        <f t="shared" si="3"/>
        <v/>
      </c>
      <c r="N39" s="53"/>
      <c r="Y39" s="45" t="e">
        <f t="shared" si="4"/>
        <v>#N/A</v>
      </c>
      <c r="Z39" s="45" t="e">
        <f t="shared" si="5"/>
        <v>#N/A</v>
      </c>
      <c r="AA39" s="45" t="e">
        <f t="shared" si="6"/>
        <v>#N/A</v>
      </c>
      <c r="AB39" s="45" t="e">
        <f t="shared" si="7"/>
        <v>#N/A</v>
      </c>
    </row>
    <row r="40" spans="1:28" ht="17.100000000000001" customHeight="1">
      <c r="A40" s="150"/>
      <c r="B40" s="152"/>
      <c r="C40" s="131"/>
      <c r="D40" s="153"/>
      <c r="E40" s="154"/>
      <c r="F40" s="60"/>
      <c r="G40" s="59"/>
      <c r="H40" s="58" t="str">
        <f t="shared" si="8"/>
        <v/>
      </c>
      <c r="I40" s="57" t="str">
        <f t="shared" si="0"/>
        <v xml:space="preserve"> </v>
      </c>
      <c r="J40" s="56" t="str">
        <f t="shared" si="1"/>
        <v/>
      </c>
      <c r="K40" s="46"/>
      <c r="L40" s="55" t="str">
        <f t="shared" si="2"/>
        <v/>
      </c>
      <c r="M40" s="54" t="str">
        <f t="shared" si="3"/>
        <v/>
      </c>
      <c r="N40" s="53"/>
      <c r="Y40" s="45" t="e">
        <f t="shared" si="4"/>
        <v>#N/A</v>
      </c>
      <c r="Z40" s="45" t="e">
        <f t="shared" si="5"/>
        <v>#N/A</v>
      </c>
      <c r="AA40" s="45" t="e">
        <f t="shared" si="6"/>
        <v>#N/A</v>
      </c>
      <c r="AB40" s="45" t="e">
        <f t="shared" si="7"/>
        <v>#N/A</v>
      </c>
    </row>
    <row r="41" spans="1:28" ht="17.100000000000001" customHeight="1">
      <c r="A41" s="150"/>
      <c r="B41" s="152"/>
      <c r="C41" s="131"/>
      <c r="D41" s="153"/>
      <c r="E41" s="154"/>
      <c r="F41" s="60"/>
      <c r="G41" s="59"/>
      <c r="H41" s="58" t="str">
        <f t="shared" si="8"/>
        <v/>
      </c>
      <c r="I41" s="57" t="str">
        <f t="shared" si="0"/>
        <v xml:space="preserve"> </v>
      </c>
      <c r="J41" s="56" t="str">
        <f t="shared" si="1"/>
        <v/>
      </c>
      <c r="K41" s="46"/>
      <c r="L41" s="55" t="str">
        <f t="shared" si="2"/>
        <v/>
      </c>
      <c r="M41" s="54" t="str">
        <f t="shared" si="3"/>
        <v/>
      </c>
      <c r="N41" s="53"/>
      <c r="Y41" s="45" t="e">
        <f t="shared" si="4"/>
        <v>#N/A</v>
      </c>
      <c r="Z41" s="45" t="e">
        <f t="shared" si="5"/>
        <v>#N/A</v>
      </c>
      <c r="AA41" s="45" t="e">
        <f t="shared" si="6"/>
        <v>#N/A</v>
      </c>
      <c r="AB41" s="45" t="e">
        <f t="shared" si="7"/>
        <v>#N/A</v>
      </c>
    </row>
    <row r="42" spans="1:28" ht="17.100000000000001" customHeight="1">
      <c r="A42" s="150"/>
      <c r="B42" s="152"/>
      <c r="C42" s="131"/>
      <c r="D42" s="153"/>
      <c r="E42" s="154"/>
      <c r="F42" s="60"/>
      <c r="G42" s="59"/>
      <c r="H42" s="58" t="str">
        <f t="shared" si="8"/>
        <v/>
      </c>
      <c r="I42" s="57" t="str">
        <f t="shared" si="0"/>
        <v xml:space="preserve"> </v>
      </c>
      <c r="J42" s="56" t="str">
        <f t="shared" si="1"/>
        <v/>
      </c>
      <c r="K42" s="46"/>
      <c r="L42" s="55" t="str">
        <f t="shared" si="2"/>
        <v/>
      </c>
      <c r="M42" s="54" t="str">
        <f t="shared" si="3"/>
        <v/>
      </c>
      <c r="N42" s="53"/>
      <c r="Y42" s="45" t="e">
        <f t="shared" si="4"/>
        <v>#N/A</v>
      </c>
      <c r="Z42" s="45" t="e">
        <f t="shared" si="5"/>
        <v>#N/A</v>
      </c>
      <c r="AA42" s="45" t="e">
        <f t="shared" si="6"/>
        <v>#N/A</v>
      </c>
      <c r="AB42" s="45" t="e">
        <f t="shared" si="7"/>
        <v>#N/A</v>
      </c>
    </row>
    <row r="43" spans="1:28">
      <c r="B43" s="49"/>
      <c r="C43" s="48"/>
      <c r="D43" s="155"/>
      <c r="E43" s="156"/>
      <c r="F43" s="157"/>
      <c r="G43" s="47"/>
      <c r="H43" s="158"/>
      <c r="I43" s="159"/>
      <c r="J43" s="56"/>
      <c r="K43" s="46"/>
      <c r="M43" s="160"/>
      <c r="N43" s="46"/>
      <c r="Y43" s="45"/>
      <c r="Z43" s="45"/>
      <c r="AA43" s="45"/>
      <c r="AB43" s="45"/>
    </row>
    <row r="44" spans="1:28">
      <c r="B44" s="49"/>
      <c r="C44" s="48"/>
      <c r="D44" s="155"/>
      <c r="E44" s="156"/>
      <c r="F44" s="157"/>
      <c r="G44" s="47"/>
      <c r="H44" s="158"/>
      <c r="I44" s="159"/>
      <c r="J44" s="161"/>
      <c r="K44" s="46"/>
      <c r="L44" s="160"/>
      <c r="M44" s="160"/>
      <c r="N44" s="46"/>
      <c r="Y44" s="45"/>
      <c r="Z44" s="45"/>
      <c r="AA44" s="45"/>
      <c r="AB44" s="45"/>
    </row>
    <row r="45" spans="1:28">
      <c r="B45" s="49"/>
      <c r="C45" s="48"/>
      <c r="D45" s="155"/>
      <c r="E45" s="156"/>
      <c r="F45" s="157"/>
      <c r="G45" s="47"/>
      <c r="H45" s="158"/>
      <c r="I45" s="159"/>
      <c r="J45" s="161"/>
      <c r="K45" s="46"/>
      <c r="L45" s="160"/>
      <c r="M45" s="160"/>
      <c r="N45" s="46"/>
      <c r="W45" s="160"/>
      <c r="Y45" s="45"/>
      <c r="Z45" s="45"/>
      <c r="AA45" s="45"/>
      <c r="AB45" s="45"/>
    </row>
    <row r="46" spans="1:28" ht="18">
      <c r="B46" s="162"/>
      <c r="C46" s="163"/>
      <c r="D46" s="164"/>
      <c r="E46" s="165"/>
      <c r="F46" s="166"/>
      <c r="G46" s="167"/>
      <c r="H46" s="168"/>
      <c r="I46" s="169"/>
      <c r="J46" s="170"/>
      <c r="K46" s="171"/>
      <c r="L46" s="172"/>
      <c r="M46" s="172"/>
      <c r="Y46" s="45"/>
      <c r="Z46" s="45"/>
      <c r="AA46" s="45"/>
      <c r="AB46" s="45"/>
    </row>
    <row r="47" spans="1:28" ht="18">
      <c r="B47" s="162"/>
      <c r="C47" s="163"/>
      <c r="D47" s="164"/>
      <c r="E47" s="165"/>
      <c r="F47" s="166"/>
      <c r="G47" s="167"/>
      <c r="H47" s="168"/>
      <c r="I47" s="169"/>
      <c r="J47" s="170"/>
      <c r="K47" s="171"/>
      <c r="L47" s="172"/>
      <c r="M47" s="172"/>
      <c r="Y47" s="45"/>
      <c r="Z47" s="45"/>
      <c r="AA47" s="45"/>
      <c r="AB47" s="45"/>
    </row>
    <row r="48" spans="1:28">
      <c r="B48" s="49"/>
      <c r="C48" s="48"/>
      <c r="D48" s="155"/>
      <c r="E48" s="156"/>
      <c r="F48" s="157"/>
      <c r="G48" s="47"/>
      <c r="H48" s="158"/>
      <c r="I48" s="159"/>
      <c r="J48" s="161"/>
      <c r="K48" s="46"/>
      <c r="L48" s="160"/>
      <c r="M48" s="160"/>
      <c r="N48" s="46"/>
      <c r="Y48" s="45"/>
      <c r="Z48" s="45"/>
      <c r="AA48" s="45"/>
      <c r="AB48" s="45"/>
    </row>
    <row r="49" spans="4:28">
      <c r="D49" s="155"/>
      <c r="E49" s="156"/>
      <c r="F49" s="157"/>
      <c r="G49" s="47"/>
      <c r="H49" s="158"/>
      <c r="I49" s="159"/>
      <c r="J49" s="161"/>
      <c r="K49" s="46"/>
      <c r="L49" s="160"/>
      <c r="M49" s="160"/>
    </row>
    <row r="50" spans="4:28">
      <c r="D50" s="155"/>
      <c r="E50" s="156"/>
      <c r="F50" s="173"/>
      <c r="G50" s="47"/>
      <c r="H50" s="158"/>
      <c r="I50" s="159"/>
      <c r="J50" s="161"/>
      <c r="K50" s="46"/>
      <c r="L50" s="160"/>
      <c r="M50" s="160"/>
    </row>
    <row r="51" spans="4:28">
      <c r="D51" s="155"/>
      <c r="E51" s="156"/>
      <c r="F51" s="157"/>
      <c r="G51" s="47"/>
      <c r="H51" s="158"/>
      <c r="I51" s="159"/>
      <c r="J51" s="161"/>
      <c r="K51" s="46"/>
      <c r="L51" s="160"/>
      <c r="M51" s="160"/>
    </row>
    <row r="52" spans="4:28">
      <c r="D52" s="155"/>
      <c r="E52" s="156"/>
      <c r="F52" s="157"/>
      <c r="G52" s="47"/>
      <c r="H52" s="158"/>
      <c r="I52" s="159"/>
      <c r="J52" s="161"/>
      <c r="K52" s="46"/>
      <c r="L52" s="160"/>
      <c r="M52" s="160"/>
    </row>
    <row r="53" spans="4:28">
      <c r="D53" s="155"/>
      <c r="E53" s="156"/>
      <c r="F53" s="157"/>
      <c r="G53" s="47"/>
      <c r="H53" s="158"/>
      <c r="I53" s="159"/>
      <c r="J53" s="161"/>
      <c r="K53" s="46"/>
      <c r="L53" s="160"/>
      <c r="M53" s="160"/>
      <c r="Y53" s="45"/>
      <c r="Z53" s="45"/>
      <c r="AA53" s="45"/>
      <c r="AB53" s="45"/>
    </row>
    <row r="54" spans="4:28">
      <c r="D54" s="155"/>
      <c r="E54" s="156"/>
      <c r="F54" s="157"/>
      <c r="G54" s="47"/>
      <c r="H54" s="158"/>
      <c r="I54" s="159"/>
      <c r="J54" s="161"/>
      <c r="K54" s="46"/>
      <c r="L54" s="160"/>
      <c r="M54" s="160"/>
      <c r="Y54" s="45"/>
      <c r="Z54" s="45"/>
      <c r="AA54" s="45"/>
      <c r="AB54" s="45"/>
    </row>
    <row r="55" spans="4:28">
      <c r="N55" s="46"/>
      <c r="Y55" s="45"/>
      <c r="Z55" s="45"/>
      <c r="AA55" s="45"/>
      <c r="AB55" s="45"/>
    </row>
    <row r="56" spans="4:28">
      <c r="Y56" s="45"/>
      <c r="Z56" s="45"/>
      <c r="AA56" s="45"/>
      <c r="AB56" s="45"/>
    </row>
    <row r="57" spans="4:28">
      <c r="Y57" s="45"/>
      <c r="Z57" s="45"/>
      <c r="AA57" s="45"/>
      <c r="AB57" s="45"/>
    </row>
    <row r="58" spans="4:28">
      <c r="Y58" s="45"/>
      <c r="Z58" s="45"/>
      <c r="AA58" s="45"/>
      <c r="AB58" s="45"/>
    </row>
  </sheetData>
  <mergeCells count="16">
    <mergeCell ref="P18:P19"/>
    <mergeCell ref="Q18:Q19"/>
    <mergeCell ref="P34:P35"/>
    <mergeCell ref="Q34:Q35"/>
    <mergeCell ref="G7:G8"/>
    <mergeCell ref="H7:I7"/>
    <mergeCell ref="J7:J8"/>
    <mergeCell ref="K7:K8"/>
    <mergeCell ref="L7:M7"/>
    <mergeCell ref="N7:N8"/>
    <mergeCell ref="F7:F8"/>
    <mergeCell ref="A7:A8"/>
    <mergeCell ref="B7:B8"/>
    <mergeCell ref="C7:C8"/>
    <mergeCell ref="D7:D8"/>
    <mergeCell ref="E7:E8"/>
  </mergeCells>
  <pageMargins left="0.7" right="0.7" top="0.78740157499999996" bottom="0.78740157499999996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jeroen van dijck</dc:creator>
  <cp:keywords/>
  <dc:description/>
  <cp:lastModifiedBy>Frank Sobott</cp:lastModifiedBy>
  <cp:revision/>
  <dcterms:created xsi:type="dcterms:W3CDTF">2018-03-16T12:34:10Z</dcterms:created>
  <dcterms:modified xsi:type="dcterms:W3CDTF">2022-05-20T11:57:53Z</dcterms:modified>
  <cp:category/>
  <cp:contentStatus/>
</cp:coreProperties>
</file>