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fl\Documents\temp\"/>
    </mc:Choice>
  </mc:AlternateContent>
  <bookViews>
    <workbookView xWindow="0" yWindow="0" windowWidth="20490" windowHeight="7290" activeTab="1"/>
  </bookViews>
  <sheets>
    <sheet name="Read Me" sheetId="2" r:id="rId1"/>
    <sheet name="Figure 3 Reference Cas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I82" i="1"/>
  <c r="N80" i="1"/>
  <c r="D80" i="1"/>
  <c r="F6" i="1"/>
  <c r="F1" i="1"/>
  <c r="F5" i="1" s="1"/>
  <c r="T78" i="1" s="1"/>
  <c r="T13" i="1" l="1"/>
  <c r="T15" i="1"/>
  <c r="T19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2" i="1"/>
  <c r="T56" i="1"/>
  <c r="T60" i="1"/>
  <c r="T64" i="1"/>
  <c r="T68" i="1"/>
  <c r="T72" i="1"/>
  <c r="T76" i="1"/>
  <c r="J80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T53" i="1"/>
  <c r="T57" i="1"/>
  <c r="T61" i="1"/>
  <c r="T65" i="1"/>
  <c r="T69" i="1"/>
  <c r="T73" i="1"/>
  <c r="T77" i="1"/>
  <c r="T11" i="1"/>
  <c r="T17" i="1"/>
  <c r="T21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54" i="1"/>
  <c r="T58" i="1"/>
  <c r="T62" i="1"/>
  <c r="T66" i="1"/>
  <c r="T70" i="1"/>
  <c r="T74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79" i="1"/>
  <c r="E77" i="1"/>
  <c r="E76" i="1"/>
  <c r="E75" i="1"/>
  <c r="E72" i="1"/>
  <c r="E70" i="1"/>
  <c r="E68" i="1"/>
  <c r="E66" i="1"/>
  <c r="E64" i="1"/>
  <c r="E62" i="1"/>
  <c r="E60" i="1"/>
  <c r="E58" i="1"/>
  <c r="E56" i="1"/>
  <c r="E54" i="1"/>
  <c r="E52" i="1"/>
  <c r="T80" i="1"/>
  <c r="T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78" i="1"/>
  <c r="E74" i="1"/>
  <c r="E73" i="1"/>
  <c r="E71" i="1"/>
  <c r="E69" i="1"/>
  <c r="E67" i="1"/>
  <c r="E65" i="1"/>
  <c r="E63" i="1"/>
  <c r="E61" i="1"/>
  <c r="E59" i="1"/>
  <c r="E57" i="1"/>
  <c r="E55" i="1"/>
  <c r="E53" i="1"/>
  <c r="E51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T51" i="1"/>
  <c r="T55" i="1"/>
  <c r="T59" i="1"/>
  <c r="T63" i="1"/>
  <c r="T67" i="1"/>
  <c r="T71" i="1"/>
  <c r="T75" i="1"/>
</calcChain>
</file>

<file path=xl/sharedStrings.xml><?xml version="1.0" encoding="utf-8"?>
<sst xmlns="http://schemas.openxmlformats.org/spreadsheetml/2006/main" count="29" uniqueCount="17">
  <si>
    <t>Ts</t>
  </si>
  <si>
    <r>
      <t>A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</si>
  <si>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gwf</t>
  </si>
  <si>
    <r>
      <t>ρ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 xml:space="preserve"> [kg/m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]</t>
    </r>
  </si>
  <si>
    <t>l</t>
  </si>
  <si>
    <t>v [m/s]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</si>
  <si>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[J/kgK]</t>
    </r>
  </si>
  <si>
    <t>m [kg/s]</t>
  </si>
  <si>
    <r>
      <t>S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</si>
  <si>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Summer - T fixed</t>
  </si>
  <si>
    <t>Winter - T fixed</t>
  </si>
  <si>
    <t>Summer - Conv. Heat</t>
  </si>
  <si>
    <t>Winter - Conv. Heat</t>
  </si>
  <si>
    <t>T [d]</t>
  </si>
  <si>
    <t xml:space="preserve">T in [°C] </t>
  </si>
  <si>
    <t>T out [°C]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</si>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</sst>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0" fontId="8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66675</xdr:rowOff>
    </xdr:from>
    <xdr:ext cx="8810625" cy="3020186"/>
    <xdr:sp macro="" textlink="">
      <xdr:nvSpPr>
        <xdr:cNvPr id="2" name="TextBox 1"/>
        <xdr:cNvSpPr txBox="1"/>
      </xdr:nvSpPr>
      <xdr:spPr>
        <a:xfrm>
          <a:off x="152400" y="66675"/>
          <a:ext cx="8810625" cy="30201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data should be considered with its associated publication:</a:t>
          </a:r>
        </a:p>
        <a:p>
          <a:endParaRPr lang="en-GB" sz="1100"/>
        </a:p>
        <a:p>
          <a:r>
            <a:rPr lang="en-GB" sz="1100"/>
            <a:t>Alice Di Donnaa, FleurLoveridge, Miriam Piemontese, Marco Barla. The role of ground conditions on the heat exchange potential of energy walls. Geomechanics for Energy and the Environment. https://doi.org/10.1016/j.gete.2020.100199</a:t>
          </a:r>
        </a:p>
        <a:p>
          <a:endParaRPr lang="en-GB" sz="1100"/>
        </a:p>
        <a:p>
          <a:r>
            <a:rPr lang="en-GB" sz="1100"/>
            <a:t>The following data is available:</a:t>
          </a:r>
        </a:p>
        <a:p>
          <a:endParaRPr lang="en-GB" sz="1100"/>
        </a:p>
        <a:p>
          <a:r>
            <a:rPr lang="en-GB" sz="1100"/>
            <a:t>FIgure3.xls - presents the heat flux against time data for the reference case simulations</a:t>
          </a:r>
        </a:p>
        <a:p>
          <a:endParaRPr lang="en-GB" sz="1100"/>
        </a:p>
        <a:p>
          <a:r>
            <a:rPr lang="en-GB" sz="1100"/>
            <a:t>Figure8.xls - presents the heat flux at 30 days for various geological conditions. This data was used to derive the design chart (for a constant temperature boundary) presented in the publication. </a:t>
          </a:r>
        </a:p>
        <a:p>
          <a:endParaRPr lang="en-GB" sz="1100"/>
        </a:p>
        <a:p>
          <a:r>
            <a:rPr lang="en-GB" sz="1100"/>
            <a:t>Figure9.xls - presents the heat flux at 30 days for various geological conditions. This data was used to derive the design chart (for a heat transfer coefficient boundary) presented in the publication. </a:t>
          </a:r>
        </a:p>
        <a:p>
          <a:endParaRPr lang="en-GB" sz="1100"/>
        </a:p>
        <a:p>
          <a:r>
            <a:rPr lang="en-GB" sz="1100"/>
            <a:t>Each data file contains associated input parameters, however Di Donna et al (2020) should be referred to for full details of all assumptions, boundary conditions, and input parameters.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" sqref="Q3"/>
    </sheetView>
  </sheetViews>
  <sheetFormatPr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2"/>
  <sheetViews>
    <sheetView tabSelected="1" zoomScale="90" zoomScaleNormal="90" workbookViewId="0">
      <selection activeCell="H4" sqref="H4"/>
    </sheetView>
  </sheetViews>
  <sheetFormatPr defaultColWidth="11.42578125" defaultRowHeight="15" x14ac:dyDescent="0.25"/>
  <cols>
    <col min="22" max="22" width="28.28515625" style="2" bestFit="1" customWidth="1"/>
    <col min="23" max="23" width="25.7109375" style="2" bestFit="1" customWidth="1"/>
    <col min="24" max="30" width="11.42578125" style="2"/>
  </cols>
  <sheetData>
    <row r="1" spans="2:22" ht="17.25" x14ac:dyDescent="0.25">
      <c r="B1" t="s">
        <v>0</v>
      </c>
      <c r="C1">
        <v>14</v>
      </c>
      <c r="E1" s="1" t="s">
        <v>1</v>
      </c>
      <c r="F1">
        <f>PI()*(2.04/2)*(2.04/2)/10000</f>
        <v>3.2685129967948209E-4</v>
      </c>
    </row>
    <row r="2" spans="2:22" ht="18.75" x14ac:dyDescent="0.35">
      <c r="B2" t="s">
        <v>2</v>
      </c>
      <c r="C2">
        <v>0</v>
      </c>
      <c r="E2" s="3" t="s">
        <v>3</v>
      </c>
      <c r="F2">
        <v>1000</v>
      </c>
    </row>
    <row r="3" spans="2:22" x14ac:dyDescent="0.25">
      <c r="B3" t="s">
        <v>4</v>
      </c>
      <c r="C3">
        <v>2.2599999999999998</v>
      </c>
      <c r="E3" s="1" t="s">
        <v>5</v>
      </c>
      <c r="F3">
        <v>0.4</v>
      </c>
    </row>
    <row r="4" spans="2:22" ht="18" x14ac:dyDescent="0.35">
      <c r="E4" s="1" t="s">
        <v>6</v>
      </c>
      <c r="F4">
        <v>4200</v>
      </c>
    </row>
    <row r="5" spans="2:22" x14ac:dyDescent="0.25">
      <c r="E5" s="1" t="s">
        <v>7</v>
      </c>
      <c r="F5">
        <f>F1*F2*F3</f>
        <v>0.13074051987179286</v>
      </c>
    </row>
    <row r="6" spans="2:22" ht="17.25" x14ac:dyDescent="0.25">
      <c r="E6" s="1" t="s">
        <v>8</v>
      </c>
      <c r="F6">
        <f>20*2.5</f>
        <v>50</v>
      </c>
    </row>
    <row r="7" spans="2:22" x14ac:dyDescent="0.25">
      <c r="E7" s="1"/>
    </row>
    <row r="8" spans="2:22" x14ac:dyDescent="0.25">
      <c r="B8" s="4" t="s">
        <v>9</v>
      </c>
      <c r="C8" s="4"/>
      <c r="D8" s="4"/>
      <c r="E8" s="4"/>
      <c r="G8" s="4" t="s">
        <v>10</v>
      </c>
      <c r="H8" s="4"/>
      <c r="I8" s="4"/>
      <c r="J8" s="4"/>
      <c r="L8" s="4" t="s">
        <v>11</v>
      </c>
      <c r="M8" s="4"/>
      <c r="N8" s="4"/>
      <c r="Q8" s="4" t="s">
        <v>12</v>
      </c>
      <c r="R8" s="4"/>
      <c r="S8" s="4"/>
      <c r="V8" s="5"/>
    </row>
    <row r="9" spans="2:22" x14ac:dyDescent="0.25">
      <c r="B9" s="1" t="s">
        <v>13</v>
      </c>
      <c r="C9" s="1" t="s">
        <v>14</v>
      </c>
      <c r="D9" s="1" t="s">
        <v>15</v>
      </c>
      <c r="E9" s="6" t="s">
        <v>16</v>
      </c>
      <c r="G9" s="1" t="s">
        <v>13</v>
      </c>
      <c r="H9" s="1" t="s">
        <v>14</v>
      </c>
      <c r="I9" s="1" t="s">
        <v>15</v>
      </c>
      <c r="J9" s="6" t="s">
        <v>16</v>
      </c>
      <c r="L9" s="1" t="s">
        <v>13</v>
      </c>
      <c r="M9" s="1" t="s">
        <v>14</v>
      </c>
      <c r="N9" s="1" t="s">
        <v>15</v>
      </c>
      <c r="O9" s="6" t="s">
        <v>16</v>
      </c>
      <c r="Q9" s="1" t="s">
        <v>13</v>
      </c>
      <c r="R9" s="1" t="s">
        <v>14</v>
      </c>
      <c r="S9" s="1" t="s">
        <v>15</v>
      </c>
      <c r="T9" s="6" t="s">
        <v>16</v>
      </c>
    </row>
    <row r="10" spans="2:22" x14ac:dyDescent="0.25">
      <c r="B10" s="7">
        <v>0</v>
      </c>
      <c r="C10" s="7">
        <v>14</v>
      </c>
      <c r="D10" s="8">
        <v>14</v>
      </c>
      <c r="E10">
        <f>$F$5*$F$4*(C10-D10)/$F$6</f>
        <v>0</v>
      </c>
      <c r="G10" s="7">
        <v>0</v>
      </c>
      <c r="H10" s="7">
        <v>14</v>
      </c>
      <c r="I10" s="8">
        <v>14</v>
      </c>
      <c r="J10">
        <f>-$F$5*$F$4*(H10-I10)/$F$6</f>
        <v>0</v>
      </c>
      <c r="L10" s="7">
        <v>0</v>
      </c>
      <c r="M10" s="7">
        <v>14</v>
      </c>
      <c r="N10" s="8">
        <v>14</v>
      </c>
      <c r="O10">
        <f>$F$5*$F$4*(M10-N10)/$F$6</f>
        <v>0</v>
      </c>
      <c r="Q10" s="7">
        <v>0</v>
      </c>
      <c r="R10" s="7">
        <v>14</v>
      </c>
      <c r="S10" s="8">
        <v>14</v>
      </c>
      <c r="T10">
        <f>-$F$5*$F$4*(R10-S10)/$F$6</f>
        <v>0</v>
      </c>
      <c r="V10" s="9"/>
    </row>
    <row r="11" spans="2:22" x14ac:dyDescent="0.25">
      <c r="B11" s="10">
        <v>0</v>
      </c>
      <c r="C11" s="10">
        <v>28</v>
      </c>
      <c r="D11" s="11">
        <v>14.000173999999999</v>
      </c>
      <c r="E11">
        <f>$F$5*$F$4*(C11-D11)/$F$6</f>
        <v>153.74894046578996</v>
      </c>
      <c r="G11" s="10">
        <v>0</v>
      </c>
      <c r="H11" s="10">
        <v>4</v>
      </c>
      <c r="I11" s="11">
        <v>13.999941</v>
      </c>
      <c r="J11">
        <f>-$F$5*$F$4*(H11-I11)/$F$6</f>
        <v>109.82138874228951</v>
      </c>
      <c r="L11" s="10">
        <v>0</v>
      </c>
      <c r="M11" s="10">
        <v>28</v>
      </c>
      <c r="N11" s="11">
        <v>14.000131</v>
      </c>
      <c r="O11">
        <f t="shared" ref="O11:O74" si="0">$F$5*$F$4*(M11-N11)/$F$6</f>
        <v>153.74941270054774</v>
      </c>
      <c r="Q11" s="10">
        <v>0</v>
      </c>
      <c r="R11" s="10">
        <v>4</v>
      </c>
      <c r="S11" s="11">
        <v>13.999936</v>
      </c>
      <c r="T11">
        <f t="shared" ref="T11:T74" si="1">-$F$5*$F$4*(R11-S11)/$F$6</f>
        <v>109.82133383127116</v>
      </c>
    </row>
    <row r="12" spans="2:22" x14ac:dyDescent="0.25">
      <c r="B12" s="7">
        <v>0</v>
      </c>
      <c r="C12" s="7">
        <v>28</v>
      </c>
      <c r="D12" s="8">
        <v>14.000238</v>
      </c>
      <c r="E12">
        <f t="shared" ref="E12:E75" si="2">$F$5*$F$4*(C12-D12)/$F$6</f>
        <v>153.74823760475513</v>
      </c>
      <c r="G12" s="7">
        <v>0</v>
      </c>
      <c r="H12" s="7">
        <v>4</v>
      </c>
      <c r="I12" s="8">
        <v>13.999907</v>
      </c>
      <c r="J12">
        <f t="shared" ref="J12:J75" si="3">-$F$5*$F$4*(H12-I12)/$F$6</f>
        <v>109.82101534736478</v>
      </c>
      <c r="L12" s="7">
        <v>0</v>
      </c>
      <c r="M12" s="7">
        <v>28</v>
      </c>
      <c r="N12" s="8">
        <v>14.000187</v>
      </c>
      <c r="O12">
        <f t="shared" si="0"/>
        <v>153.74879769714227</v>
      </c>
      <c r="Q12" s="7">
        <v>0</v>
      </c>
      <c r="R12" s="7">
        <v>4</v>
      </c>
      <c r="S12" s="8">
        <v>13.9999</v>
      </c>
      <c r="T12">
        <f t="shared" si="1"/>
        <v>109.82093847193909</v>
      </c>
      <c r="V12" s="5"/>
    </row>
    <row r="13" spans="2:22" x14ac:dyDescent="0.25">
      <c r="B13" s="10">
        <v>0</v>
      </c>
      <c r="C13" s="10">
        <v>28</v>
      </c>
      <c r="D13" s="11">
        <v>14.000311</v>
      </c>
      <c r="E13">
        <f t="shared" si="2"/>
        <v>153.74743590388726</v>
      </c>
      <c r="G13" s="10">
        <v>0</v>
      </c>
      <c r="H13" s="10">
        <v>4</v>
      </c>
      <c r="I13" s="11">
        <v>13.999872999999999</v>
      </c>
      <c r="J13">
        <f t="shared" si="3"/>
        <v>109.82064195244</v>
      </c>
      <c r="L13" s="10">
        <v>0</v>
      </c>
      <c r="M13" s="10">
        <v>28</v>
      </c>
      <c r="N13" s="11">
        <v>14.000252</v>
      </c>
      <c r="O13">
        <f t="shared" si="0"/>
        <v>153.74808385390378</v>
      </c>
      <c r="Q13" s="10">
        <v>0</v>
      </c>
      <c r="R13" s="10">
        <v>4</v>
      </c>
      <c r="S13" s="11">
        <v>13.999865</v>
      </c>
      <c r="T13">
        <f t="shared" si="1"/>
        <v>109.82055409481065</v>
      </c>
    </row>
    <row r="14" spans="2:22" x14ac:dyDescent="0.25">
      <c r="B14" s="7">
        <v>0</v>
      </c>
      <c r="C14" s="7">
        <v>28</v>
      </c>
      <c r="D14" s="8">
        <v>14.000441</v>
      </c>
      <c r="E14">
        <f t="shared" si="2"/>
        <v>153.74600821741026</v>
      </c>
      <c r="G14" s="7">
        <v>0</v>
      </c>
      <c r="H14" s="7">
        <v>4</v>
      </c>
      <c r="I14" s="8">
        <v>13.999791999999999</v>
      </c>
      <c r="J14">
        <f t="shared" si="3"/>
        <v>109.81975239394279</v>
      </c>
      <c r="L14" s="7">
        <v>0</v>
      </c>
      <c r="M14" s="7">
        <v>28</v>
      </c>
      <c r="N14" s="8">
        <v>14.000372</v>
      </c>
      <c r="O14">
        <f t="shared" si="0"/>
        <v>153.74676598946346</v>
      </c>
      <c r="Q14" s="7">
        <v>0</v>
      </c>
      <c r="R14" s="7">
        <v>4</v>
      </c>
      <c r="S14" s="8">
        <v>13.999782</v>
      </c>
      <c r="T14">
        <f t="shared" si="1"/>
        <v>109.81964257190612</v>
      </c>
    </row>
    <row r="15" spans="2:22" x14ac:dyDescent="0.25">
      <c r="B15" s="10">
        <v>0</v>
      </c>
      <c r="C15" s="10">
        <v>28</v>
      </c>
      <c r="D15" s="11">
        <v>14.000559000000001</v>
      </c>
      <c r="E15">
        <f t="shared" si="2"/>
        <v>153.74471231737732</v>
      </c>
      <c r="G15" s="10">
        <v>0</v>
      </c>
      <c r="H15" s="10">
        <v>4</v>
      </c>
      <c r="I15" s="11">
        <v>13.999705000000001</v>
      </c>
      <c r="J15">
        <f t="shared" si="3"/>
        <v>109.81879694222359</v>
      </c>
      <c r="L15" s="10">
        <v>0</v>
      </c>
      <c r="M15" s="10">
        <v>28</v>
      </c>
      <c r="N15" s="11">
        <v>14.000484999999999</v>
      </c>
      <c r="O15">
        <f t="shared" si="0"/>
        <v>153.74552500044882</v>
      </c>
      <c r="Q15" s="10">
        <v>0</v>
      </c>
      <c r="R15" s="10">
        <v>4</v>
      </c>
      <c r="S15" s="11">
        <v>13.999692</v>
      </c>
      <c r="T15">
        <f t="shared" si="1"/>
        <v>109.81865417357587</v>
      </c>
    </row>
    <row r="16" spans="2:22" x14ac:dyDescent="0.25">
      <c r="B16" s="7">
        <v>0</v>
      </c>
      <c r="C16" s="7">
        <v>28</v>
      </c>
      <c r="D16" s="8">
        <v>14.00071</v>
      </c>
      <c r="E16">
        <f t="shared" si="2"/>
        <v>153.74305400462327</v>
      </c>
      <c r="G16" s="7">
        <v>0</v>
      </c>
      <c r="H16" s="7">
        <v>4</v>
      </c>
      <c r="I16" s="8">
        <v>13.999577</v>
      </c>
      <c r="J16">
        <f t="shared" si="3"/>
        <v>109.81739122015394</v>
      </c>
      <c r="L16" s="7">
        <v>0</v>
      </c>
      <c r="M16" s="7">
        <v>28</v>
      </c>
      <c r="N16" s="8">
        <v>14.000636999999999</v>
      </c>
      <c r="O16">
        <f t="shared" si="0"/>
        <v>153.74385570549111</v>
      </c>
      <c r="Q16" s="7">
        <v>0</v>
      </c>
      <c r="R16" s="7">
        <v>4</v>
      </c>
      <c r="S16" s="8">
        <v>13.999561999999999</v>
      </c>
      <c r="T16">
        <f t="shared" si="1"/>
        <v>109.81722648709886</v>
      </c>
    </row>
    <row r="17" spans="2:29" x14ac:dyDescent="0.25">
      <c r="B17" s="10">
        <v>0</v>
      </c>
      <c r="C17" s="10">
        <v>28</v>
      </c>
      <c r="D17" s="11">
        <v>14.000942999999999</v>
      </c>
      <c r="E17">
        <f t="shared" si="2"/>
        <v>153.74049515116832</v>
      </c>
      <c r="G17" s="10">
        <v>0</v>
      </c>
      <c r="H17" s="10">
        <v>4</v>
      </c>
      <c r="I17" s="11">
        <v>13.999318000000001</v>
      </c>
      <c r="J17">
        <f t="shared" si="3"/>
        <v>109.81454682940358</v>
      </c>
      <c r="L17" s="10">
        <v>0</v>
      </c>
      <c r="M17" s="10">
        <v>28</v>
      </c>
      <c r="N17" s="11">
        <v>14.000871</v>
      </c>
      <c r="O17">
        <f t="shared" si="0"/>
        <v>153.7412858698325</v>
      </c>
      <c r="Q17" s="10">
        <v>0</v>
      </c>
      <c r="R17" s="10">
        <v>4</v>
      </c>
      <c r="S17" s="11">
        <v>13.999305</v>
      </c>
      <c r="T17">
        <f t="shared" si="1"/>
        <v>109.81440406075588</v>
      </c>
    </row>
    <row r="18" spans="2:29" x14ac:dyDescent="0.25">
      <c r="B18" s="7">
        <v>0</v>
      </c>
      <c r="C18" s="7">
        <v>28</v>
      </c>
      <c r="D18" s="8">
        <v>14.001117000000001</v>
      </c>
      <c r="E18">
        <f t="shared" si="2"/>
        <v>153.73858424772988</v>
      </c>
      <c r="G18" s="7">
        <v>0</v>
      </c>
      <c r="H18" s="7">
        <v>4</v>
      </c>
      <c r="I18" s="8">
        <v>13.999180000000001</v>
      </c>
      <c r="J18">
        <f t="shared" si="3"/>
        <v>109.81303128529724</v>
      </c>
      <c r="L18" s="7">
        <v>0</v>
      </c>
      <c r="M18" s="7">
        <v>28</v>
      </c>
      <c r="N18" s="8">
        <v>14.001046000000001</v>
      </c>
      <c r="O18">
        <f t="shared" si="0"/>
        <v>153.73936398419039</v>
      </c>
      <c r="Q18" s="7">
        <v>0</v>
      </c>
      <c r="R18" s="7">
        <v>4</v>
      </c>
      <c r="S18" s="8">
        <v>13.999167999999999</v>
      </c>
      <c r="T18">
        <f t="shared" si="1"/>
        <v>109.8128994988532</v>
      </c>
    </row>
    <row r="19" spans="2:29" x14ac:dyDescent="0.25">
      <c r="B19" s="10">
        <v>0</v>
      </c>
      <c r="C19" s="10">
        <v>28</v>
      </c>
      <c r="D19" s="11">
        <v>14.001265999999999</v>
      </c>
      <c r="E19">
        <f t="shared" si="2"/>
        <v>153.73694789938318</v>
      </c>
      <c r="G19" s="10">
        <v>0</v>
      </c>
      <c r="H19" s="10">
        <v>4</v>
      </c>
      <c r="I19" s="11">
        <v>13.999082</v>
      </c>
      <c r="J19">
        <f t="shared" si="3"/>
        <v>109.81195502933764</v>
      </c>
      <c r="L19" s="10">
        <v>0</v>
      </c>
      <c r="M19" s="10">
        <v>28</v>
      </c>
      <c r="N19" s="11">
        <v>14.001199</v>
      </c>
      <c r="O19">
        <f t="shared" si="0"/>
        <v>153.73768370702902</v>
      </c>
      <c r="Q19" s="10">
        <v>0</v>
      </c>
      <c r="R19" s="10">
        <v>4</v>
      </c>
      <c r="S19" s="11">
        <v>13.999072999999999</v>
      </c>
      <c r="T19">
        <f t="shared" si="1"/>
        <v>109.81185618950461</v>
      </c>
      <c r="AC19" s="12"/>
    </row>
    <row r="20" spans="2:29" x14ac:dyDescent="0.25">
      <c r="B20" s="7">
        <v>0</v>
      </c>
      <c r="C20" s="7">
        <v>28</v>
      </c>
      <c r="D20" s="8">
        <v>14.001390000000001</v>
      </c>
      <c r="E20">
        <f t="shared" si="2"/>
        <v>153.73558610612818</v>
      </c>
      <c r="G20" s="7">
        <v>0</v>
      </c>
      <c r="H20" s="7">
        <v>4</v>
      </c>
      <c r="I20" s="8">
        <v>13.998998</v>
      </c>
      <c r="J20">
        <f t="shared" si="3"/>
        <v>109.81103252422943</v>
      </c>
      <c r="L20" s="7">
        <v>0</v>
      </c>
      <c r="M20" s="7">
        <v>28</v>
      </c>
      <c r="N20" s="8">
        <v>14.001334</v>
      </c>
      <c r="O20">
        <f t="shared" si="0"/>
        <v>153.73620110953365</v>
      </c>
      <c r="Q20" s="7">
        <v>0</v>
      </c>
      <c r="R20" s="7">
        <v>4</v>
      </c>
      <c r="S20" s="8">
        <v>13.998989999999999</v>
      </c>
      <c r="T20">
        <f t="shared" si="1"/>
        <v>109.81094466660008</v>
      </c>
    </row>
    <row r="21" spans="2:29" x14ac:dyDescent="0.25">
      <c r="B21" s="10">
        <v>0</v>
      </c>
      <c r="C21" s="10">
        <v>28</v>
      </c>
      <c r="D21" s="11">
        <v>14.00151</v>
      </c>
      <c r="E21">
        <f t="shared" si="2"/>
        <v>153.73426824168789</v>
      </c>
      <c r="G21" s="10">
        <v>0</v>
      </c>
      <c r="H21" s="10">
        <v>4</v>
      </c>
      <c r="I21" s="11">
        <v>13.998907000000001</v>
      </c>
      <c r="J21">
        <f t="shared" si="3"/>
        <v>109.81003314369555</v>
      </c>
      <c r="L21" s="10">
        <v>0</v>
      </c>
      <c r="M21" s="10">
        <v>28</v>
      </c>
      <c r="N21" s="11">
        <v>14.001471</v>
      </c>
      <c r="O21">
        <f t="shared" si="0"/>
        <v>153.73469654763096</v>
      </c>
      <c r="Q21" s="10">
        <v>0</v>
      </c>
      <c r="R21" s="10">
        <v>4</v>
      </c>
      <c r="S21" s="11">
        <v>13.998900000000001</v>
      </c>
      <c r="T21">
        <f t="shared" si="1"/>
        <v>109.80995626826986</v>
      </c>
    </row>
    <row r="22" spans="2:29" x14ac:dyDescent="0.25">
      <c r="B22" s="7">
        <v>0</v>
      </c>
      <c r="C22" s="7">
        <v>28</v>
      </c>
      <c r="D22" s="8">
        <v>14.001609999999999</v>
      </c>
      <c r="E22">
        <f t="shared" si="2"/>
        <v>153.73317002132094</v>
      </c>
      <c r="G22" s="7">
        <v>0</v>
      </c>
      <c r="H22" s="7">
        <v>4</v>
      </c>
      <c r="I22" s="8">
        <v>13.998777</v>
      </c>
      <c r="J22">
        <f t="shared" si="3"/>
        <v>109.80860545721855</v>
      </c>
      <c r="L22" s="7">
        <v>0</v>
      </c>
      <c r="M22" s="7">
        <v>28</v>
      </c>
      <c r="N22" s="8">
        <v>14.001588999999999</v>
      </c>
      <c r="O22">
        <f t="shared" si="0"/>
        <v>153.73340064759802</v>
      </c>
      <c r="Q22" s="7">
        <v>0</v>
      </c>
      <c r="R22" s="7">
        <v>4</v>
      </c>
      <c r="S22" s="8">
        <v>13.998799999999999</v>
      </c>
      <c r="T22">
        <f t="shared" si="1"/>
        <v>109.80885804790292</v>
      </c>
    </row>
    <row r="23" spans="2:29" x14ac:dyDescent="0.25">
      <c r="B23" s="10">
        <v>0</v>
      </c>
      <c r="C23" s="10">
        <v>28</v>
      </c>
      <c r="D23" s="11">
        <v>14.001675000000001</v>
      </c>
      <c r="E23">
        <f t="shared" si="2"/>
        <v>153.73245617808246</v>
      </c>
      <c r="G23" s="10">
        <v>0</v>
      </c>
      <c r="H23" s="10">
        <v>4</v>
      </c>
      <c r="I23" s="11">
        <v>13.998768</v>
      </c>
      <c r="J23">
        <f t="shared" si="3"/>
        <v>109.80850661738552</v>
      </c>
      <c r="L23" s="10">
        <v>0</v>
      </c>
      <c r="M23" s="10">
        <v>28</v>
      </c>
      <c r="N23" s="11">
        <v>14.001669</v>
      </c>
      <c r="O23">
        <f t="shared" si="0"/>
        <v>153.73252207130446</v>
      </c>
      <c r="Q23" s="10">
        <v>0</v>
      </c>
      <c r="R23" s="10">
        <v>4</v>
      </c>
      <c r="S23" s="11">
        <v>13.998799</v>
      </c>
      <c r="T23">
        <f t="shared" si="1"/>
        <v>109.80884706569927</v>
      </c>
    </row>
    <row r="24" spans="2:29" x14ac:dyDescent="0.25">
      <c r="B24" s="7">
        <v>0</v>
      </c>
      <c r="C24" s="7">
        <v>28</v>
      </c>
      <c r="D24" s="8">
        <v>14.001787999999999</v>
      </c>
      <c r="E24">
        <f t="shared" si="2"/>
        <v>153.73121518906783</v>
      </c>
      <c r="G24" s="7">
        <v>0</v>
      </c>
      <c r="H24" s="7">
        <v>4</v>
      </c>
      <c r="I24" s="8">
        <v>13.998789</v>
      </c>
      <c r="J24">
        <f t="shared" si="3"/>
        <v>109.80873724366256</v>
      </c>
      <c r="L24" s="7">
        <v>0</v>
      </c>
      <c r="M24" s="7">
        <v>28</v>
      </c>
      <c r="N24" s="8">
        <v>14.001758000000001</v>
      </c>
      <c r="O24">
        <f t="shared" si="0"/>
        <v>153.73154465517788</v>
      </c>
      <c r="Q24" s="7">
        <v>0</v>
      </c>
      <c r="R24" s="7">
        <v>4</v>
      </c>
      <c r="S24" s="8">
        <v>13.998823</v>
      </c>
      <c r="T24">
        <f t="shared" si="1"/>
        <v>109.80911063858731</v>
      </c>
      <c r="V24" s="13"/>
    </row>
    <row r="25" spans="2:29" x14ac:dyDescent="0.25">
      <c r="B25" s="10">
        <v>0</v>
      </c>
      <c r="C25" s="10">
        <v>28</v>
      </c>
      <c r="D25" s="11">
        <v>14.001796000000001</v>
      </c>
      <c r="E25">
        <f t="shared" si="2"/>
        <v>153.73112733143844</v>
      </c>
      <c r="G25" s="10">
        <v>9.9999999999999995E-7</v>
      </c>
      <c r="H25" s="10">
        <v>4</v>
      </c>
      <c r="I25" s="11">
        <v>13.998782</v>
      </c>
      <c r="J25">
        <f t="shared" si="3"/>
        <v>109.80866036823689</v>
      </c>
      <c r="L25" s="10">
        <v>0</v>
      </c>
      <c r="M25" s="10">
        <v>28</v>
      </c>
      <c r="N25" s="11">
        <v>14.001765000000001</v>
      </c>
      <c r="O25">
        <f t="shared" si="0"/>
        <v>153.73146777975219</v>
      </c>
      <c r="Q25" s="10">
        <v>9.9999999999999995E-7</v>
      </c>
      <c r="R25" s="10">
        <v>4</v>
      </c>
      <c r="S25" s="11">
        <v>13.998813999999999</v>
      </c>
      <c r="T25">
        <f t="shared" si="1"/>
        <v>109.80901179875428</v>
      </c>
    </row>
    <row r="26" spans="2:29" x14ac:dyDescent="0.25">
      <c r="B26" s="7">
        <v>9.9999999999999995E-7</v>
      </c>
      <c r="C26" s="7">
        <v>28</v>
      </c>
      <c r="D26" s="8">
        <v>14.001785</v>
      </c>
      <c r="E26">
        <f t="shared" si="2"/>
        <v>153.73124813567884</v>
      </c>
      <c r="G26" s="7">
        <v>1.9999999999999999E-6</v>
      </c>
      <c r="H26" s="7">
        <v>4</v>
      </c>
      <c r="I26" s="8">
        <v>13.998771</v>
      </c>
      <c r="J26">
        <f t="shared" si="3"/>
        <v>109.8085395639965</v>
      </c>
      <c r="L26" s="7">
        <v>9.9999999999999995E-7</v>
      </c>
      <c r="M26" s="7">
        <v>28</v>
      </c>
      <c r="N26" s="8">
        <v>14.001756</v>
      </c>
      <c r="O26">
        <f t="shared" si="0"/>
        <v>153.73156661958524</v>
      </c>
      <c r="Q26" s="7">
        <v>1.9999999999999999E-6</v>
      </c>
      <c r="R26" s="7">
        <v>4</v>
      </c>
      <c r="S26" s="8">
        <v>13.998791000000001</v>
      </c>
      <c r="T26">
        <f t="shared" si="1"/>
        <v>109.80875920806992</v>
      </c>
      <c r="V26" s="13"/>
    </row>
    <row r="27" spans="2:29" x14ac:dyDescent="0.25">
      <c r="B27" s="10">
        <v>1.9999999999999999E-6</v>
      </c>
      <c r="C27" s="10">
        <v>28</v>
      </c>
      <c r="D27" s="11">
        <v>14.001798000000001</v>
      </c>
      <c r="E27">
        <f t="shared" si="2"/>
        <v>153.73110536703112</v>
      </c>
      <c r="G27" s="10">
        <v>3.0000000000000001E-6</v>
      </c>
      <c r="H27" s="10">
        <v>4</v>
      </c>
      <c r="I27" s="11">
        <v>13.998783</v>
      </c>
      <c r="J27">
        <f t="shared" si="3"/>
        <v>109.80867135044055</v>
      </c>
      <c r="L27" s="10">
        <v>1.9999999999999999E-6</v>
      </c>
      <c r="M27" s="10">
        <v>28</v>
      </c>
      <c r="N27" s="11">
        <v>14.001791000000001</v>
      </c>
      <c r="O27">
        <f t="shared" si="0"/>
        <v>153.73118224245681</v>
      </c>
      <c r="Q27" s="10">
        <v>3.0000000000000001E-6</v>
      </c>
      <c r="R27" s="10">
        <v>4</v>
      </c>
      <c r="S27" s="11">
        <v>13.998787</v>
      </c>
      <c r="T27">
        <f t="shared" si="1"/>
        <v>109.80871527925522</v>
      </c>
      <c r="V27" s="13"/>
    </row>
    <row r="28" spans="2:29" x14ac:dyDescent="0.25">
      <c r="B28" s="7">
        <v>5.0000000000000004E-6</v>
      </c>
      <c r="C28" s="7">
        <v>28</v>
      </c>
      <c r="D28" s="8">
        <v>14.001817000000001</v>
      </c>
      <c r="E28">
        <f t="shared" si="2"/>
        <v>153.7308967051614</v>
      </c>
      <c r="G28" s="7">
        <v>6.9999999999999999E-6</v>
      </c>
      <c r="H28" s="7">
        <v>4</v>
      </c>
      <c r="I28" s="8">
        <v>13.998805000000001</v>
      </c>
      <c r="J28">
        <f t="shared" si="3"/>
        <v>109.80891295892128</v>
      </c>
      <c r="L28" s="7">
        <v>5.0000000000000004E-6</v>
      </c>
      <c r="M28" s="7">
        <v>28</v>
      </c>
      <c r="N28" s="8">
        <v>14.001849999999999</v>
      </c>
      <c r="O28">
        <f t="shared" si="0"/>
        <v>153.73053429244032</v>
      </c>
      <c r="Q28" s="7">
        <v>6.9999999999999999E-6</v>
      </c>
      <c r="R28" s="7">
        <v>4</v>
      </c>
      <c r="S28" s="8">
        <v>13.998804</v>
      </c>
      <c r="T28">
        <f t="shared" si="1"/>
        <v>109.80890197671761</v>
      </c>
    </row>
    <row r="29" spans="2:29" x14ac:dyDescent="0.25">
      <c r="B29" s="10">
        <v>7.9999999999999996E-6</v>
      </c>
      <c r="C29" s="10">
        <v>28</v>
      </c>
      <c r="D29" s="11">
        <v>14.001844999999999</v>
      </c>
      <c r="E29">
        <f t="shared" si="2"/>
        <v>153.73058920345866</v>
      </c>
      <c r="G29" s="10">
        <v>1.2E-5</v>
      </c>
      <c r="H29" s="10">
        <v>4</v>
      </c>
      <c r="I29" s="11">
        <v>13.998685</v>
      </c>
      <c r="J29">
        <f t="shared" si="3"/>
        <v>109.80759509448097</v>
      </c>
      <c r="L29" s="10">
        <v>7.9999999999999996E-6</v>
      </c>
      <c r="M29" s="10">
        <v>28</v>
      </c>
      <c r="N29" s="11">
        <v>14.001899999999999</v>
      </c>
      <c r="O29">
        <f t="shared" si="0"/>
        <v>153.72998518225688</v>
      </c>
      <c r="Q29" s="10">
        <v>1.2E-5</v>
      </c>
      <c r="R29" s="10">
        <v>4</v>
      </c>
      <c r="S29" s="11">
        <v>13.998687</v>
      </c>
      <c r="T29">
        <f t="shared" si="1"/>
        <v>109.80761705888831</v>
      </c>
    </row>
    <row r="30" spans="2:29" x14ac:dyDescent="0.25">
      <c r="B30" s="7">
        <v>1.5E-5</v>
      </c>
      <c r="C30" s="7">
        <v>28</v>
      </c>
      <c r="D30" s="8">
        <v>14.002093</v>
      </c>
      <c r="E30">
        <f t="shared" si="2"/>
        <v>153.72786561694872</v>
      </c>
      <c r="G30" s="7">
        <v>2.0999999999999999E-5</v>
      </c>
      <c r="H30" s="7">
        <v>4</v>
      </c>
      <c r="I30" s="8">
        <v>13.99837</v>
      </c>
      <c r="J30">
        <f t="shared" si="3"/>
        <v>109.80413570032515</v>
      </c>
      <c r="L30" s="7">
        <v>1.5E-5</v>
      </c>
      <c r="M30" s="7">
        <v>28</v>
      </c>
      <c r="N30" s="8">
        <v>14.002143999999999</v>
      </c>
      <c r="O30">
        <f t="shared" si="0"/>
        <v>153.72730552456159</v>
      </c>
      <c r="Q30" s="7">
        <v>2.0999999999999999E-5</v>
      </c>
      <c r="R30" s="7">
        <v>4</v>
      </c>
      <c r="S30" s="8">
        <v>13.998376</v>
      </c>
      <c r="T30">
        <f t="shared" si="1"/>
        <v>109.80420159354719</v>
      </c>
    </row>
    <row r="31" spans="2:29" x14ac:dyDescent="0.25">
      <c r="B31" s="10">
        <v>2.5999999999999998E-5</v>
      </c>
      <c r="C31" s="10">
        <v>28</v>
      </c>
      <c r="D31" s="11">
        <v>14.002677</v>
      </c>
      <c r="E31">
        <f t="shared" si="2"/>
        <v>153.72145201000586</v>
      </c>
      <c r="G31" s="10">
        <v>3.4E-5</v>
      </c>
      <c r="H31" s="10">
        <v>4</v>
      </c>
      <c r="I31" s="11">
        <v>13.997869</v>
      </c>
      <c r="J31">
        <f t="shared" si="3"/>
        <v>109.79863361628688</v>
      </c>
      <c r="L31" s="10">
        <v>2.5999999999999998E-5</v>
      </c>
      <c r="M31" s="10">
        <v>28</v>
      </c>
      <c r="N31" s="11">
        <v>14.002703</v>
      </c>
      <c r="O31">
        <f t="shared" si="0"/>
        <v>153.72116647271048</v>
      </c>
      <c r="Q31" s="10">
        <v>3.4E-5</v>
      </c>
      <c r="R31" s="10">
        <v>4</v>
      </c>
      <c r="S31" s="11">
        <v>13.997875000000001</v>
      </c>
      <c r="T31">
        <f t="shared" si="1"/>
        <v>109.79869950950889</v>
      </c>
    </row>
    <row r="32" spans="2:29" x14ac:dyDescent="0.25">
      <c r="B32" s="7">
        <v>4.3999999999999999E-5</v>
      </c>
      <c r="C32" s="7">
        <v>28</v>
      </c>
      <c r="D32" s="8">
        <v>14.003591999999999</v>
      </c>
      <c r="E32">
        <f t="shared" si="2"/>
        <v>153.71140329364854</v>
      </c>
      <c r="G32" s="7">
        <v>5.5999999999999999E-5</v>
      </c>
      <c r="H32" s="7">
        <v>4</v>
      </c>
      <c r="I32" s="8">
        <v>13.997153000000001</v>
      </c>
      <c r="J32">
        <f t="shared" si="3"/>
        <v>109.79077035845972</v>
      </c>
      <c r="L32" s="7">
        <v>4.3999999999999999E-5</v>
      </c>
      <c r="M32" s="7">
        <v>28</v>
      </c>
      <c r="N32" s="8">
        <v>14.003596</v>
      </c>
      <c r="O32">
        <f t="shared" si="0"/>
        <v>153.71135936483387</v>
      </c>
      <c r="Q32" s="7">
        <v>5.5999999999999999E-5</v>
      </c>
      <c r="R32" s="7">
        <v>4</v>
      </c>
      <c r="S32" s="8">
        <v>13.997158000000001</v>
      </c>
      <c r="T32">
        <f t="shared" si="1"/>
        <v>109.79082526947806</v>
      </c>
    </row>
    <row r="33" spans="2:20" x14ac:dyDescent="0.25">
      <c r="B33" s="10">
        <v>7.3999999999999996E-5</v>
      </c>
      <c r="C33" s="10">
        <v>28</v>
      </c>
      <c r="D33" s="11">
        <v>14.004962000000001</v>
      </c>
      <c r="E33">
        <f t="shared" si="2"/>
        <v>153.69635767462168</v>
      </c>
      <c r="G33" s="10">
        <v>9.1000000000000003E-5</v>
      </c>
      <c r="H33" s="10">
        <v>4</v>
      </c>
      <c r="I33" s="11">
        <v>13.996173000000001</v>
      </c>
      <c r="J33">
        <f t="shared" si="3"/>
        <v>109.78000779886386</v>
      </c>
      <c r="L33" s="10">
        <v>7.3999999999999996E-5</v>
      </c>
      <c r="M33" s="10">
        <v>28</v>
      </c>
      <c r="N33" s="11">
        <v>14.004960000000001</v>
      </c>
      <c r="O33">
        <f t="shared" si="0"/>
        <v>153.69637963902903</v>
      </c>
      <c r="Q33" s="10">
        <v>9.1000000000000003E-5</v>
      </c>
      <c r="R33" s="10">
        <v>4</v>
      </c>
      <c r="S33" s="11">
        <v>13.996174</v>
      </c>
      <c r="T33">
        <f t="shared" si="1"/>
        <v>109.78001878106753</v>
      </c>
    </row>
    <row r="34" spans="2:20" x14ac:dyDescent="0.25">
      <c r="B34" s="7">
        <v>1.2E-4</v>
      </c>
      <c r="C34" s="7">
        <v>28</v>
      </c>
      <c r="D34" s="8">
        <v>14.006657000000001</v>
      </c>
      <c r="E34">
        <f t="shared" si="2"/>
        <v>153.67774283940233</v>
      </c>
      <c r="G34" s="7">
        <v>1.4300000000000001E-4</v>
      </c>
      <c r="H34" s="7">
        <v>4</v>
      </c>
      <c r="I34" s="8">
        <v>13.995049</v>
      </c>
      <c r="J34">
        <f t="shared" si="3"/>
        <v>109.76766380193963</v>
      </c>
      <c r="L34" s="7">
        <v>1.2E-4</v>
      </c>
      <c r="M34" s="7">
        <v>28</v>
      </c>
      <c r="N34" s="8">
        <v>14.006117</v>
      </c>
      <c r="O34">
        <f t="shared" si="0"/>
        <v>153.68367322938374</v>
      </c>
      <c r="Q34" s="7">
        <v>1.4300000000000001E-4</v>
      </c>
      <c r="R34" s="7">
        <v>4</v>
      </c>
      <c r="S34" s="8">
        <v>13.995049</v>
      </c>
      <c r="T34">
        <f t="shared" si="1"/>
        <v>109.76766380193963</v>
      </c>
    </row>
    <row r="35" spans="2:20" x14ac:dyDescent="0.25">
      <c r="B35" s="10">
        <v>1.92E-4</v>
      </c>
      <c r="C35" s="10">
        <v>28</v>
      </c>
      <c r="D35" s="11">
        <v>14.008414</v>
      </c>
      <c r="E35">
        <f t="shared" si="2"/>
        <v>153.6584471075555</v>
      </c>
      <c r="G35" s="10">
        <v>2.22E-4</v>
      </c>
      <c r="H35" s="10">
        <v>4</v>
      </c>
      <c r="I35" s="11">
        <v>13.993883</v>
      </c>
      <c r="J35">
        <f t="shared" si="3"/>
        <v>109.75485855246131</v>
      </c>
      <c r="L35" s="10">
        <v>1.92E-4</v>
      </c>
      <c r="M35" s="10">
        <v>28</v>
      </c>
      <c r="N35" s="11">
        <v>14.007102</v>
      </c>
      <c r="O35">
        <f t="shared" si="0"/>
        <v>153.67285575876951</v>
      </c>
      <c r="Q35" s="10">
        <v>2.22E-4</v>
      </c>
      <c r="R35" s="10">
        <v>4</v>
      </c>
      <c r="S35" s="11">
        <v>13.993883</v>
      </c>
      <c r="T35">
        <f t="shared" si="1"/>
        <v>109.75485855246131</v>
      </c>
    </row>
    <row r="36" spans="2:20" x14ac:dyDescent="0.25">
      <c r="B36" s="7">
        <v>2.9799999999999998E-4</v>
      </c>
      <c r="C36" s="7">
        <v>28</v>
      </c>
      <c r="D36" s="8">
        <v>14.010054</v>
      </c>
      <c r="E36">
        <f t="shared" si="2"/>
        <v>153.64043629353796</v>
      </c>
      <c r="G36" s="7">
        <v>3.3500000000000001E-4</v>
      </c>
      <c r="H36" s="7">
        <v>4</v>
      </c>
      <c r="I36" s="8">
        <v>13.992649999999999</v>
      </c>
      <c r="J36">
        <f t="shared" si="3"/>
        <v>109.74131749533716</v>
      </c>
      <c r="L36" s="7">
        <v>2.9799999999999998E-4</v>
      </c>
      <c r="M36" s="7">
        <v>28</v>
      </c>
      <c r="N36" s="8">
        <v>14.007833</v>
      </c>
      <c r="O36">
        <f t="shared" si="0"/>
        <v>153.66482776788732</v>
      </c>
      <c r="Q36" s="7">
        <v>3.3500000000000001E-4</v>
      </c>
      <c r="R36" s="7">
        <v>4</v>
      </c>
      <c r="S36" s="8">
        <v>13.992381</v>
      </c>
      <c r="T36">
        <f t="shared" si="1"/>
        <v>109.73836328255014</v>
      </c>
    </row>
    <row r="37" spans="2:20" x14ac:dyDescent="0.25">
      <c r="B37" s="10">
        <v>4.5199999999999998E-4</v>
      </c>
      <c r="C37" s="10">
        <v>28</v>
      </c>
      <c r="D37" s="11">
        <v>14.011093000000001</v>
      </c>
      <c r="E37">
        <f t="shared" si="2"/>
        <v>153.62902578392561</v>
      </c>
      <c r="G37" s="10">
        <v>4.9399999999999997E-4</v>
      </c>
      <c r="H37" s="10">
        <v>4</v>
      </c>
      <c r="I37" s="11">
        <v>13.991930999999999</v>
      </c>
      <c r="J37">
        <f t="shared" si="3"/>
        <v>109.73342129089897</v>
      </c>
      <c r="L37" s="10">
        <v>4.5100000000000001E-4</v>
      </c>
      <c r="M37" s="10">
        <v>28</v>
      </c>
      <c r="N37" s="11">
        <v>14.00853</v>
      </c>
      <c r="O37">
        <f t="shared" si="0"/>
        <v>153.65717317192986</v>
      </c>
      <c r="Q37" s="10">
        <v>4.9399999999999997E-4</v>
      </c>
      <c r="R37" s="10">
        <v>4</v>
      </c>
      <c r="S37" s="11">
        <v>13.990735000000001</v>
      </c>
      <c r="T37">
        <f t="shared" si="1"/>
        <v>109.7202865753106</v>
      </c>
    </row>
    <row r="38" spans="2:20" x14ac:dyDescent="0.25">
      <c r="B38" s="7">
        <v>6.6699999999999995E-4</v>
      </c>
      <c r="C38" s="7">
        <v>28</v>
      </c>
      <c r="D38" s="8">
        <v>14.010448</v>
      </c>
      <c r="E38">
        <f t="shared" si="2"/>
        <v>153.63610930529228</v>
      </c>
      <c r="G38" s="7">
        <v>7.1100000000000004E-4</v>
      </c>
      <c r="H38" s="7">
        <v>4</v>
      </c>
      <c r="I38" s="8">
        <v>13.993083</v>
      </c>
      <c r="J38">
        <f t="shared" si="3"/>
        <v>109.74607278952594</v>
      </c>
      <c r="L38" s="7">
        <v>6.6699999999999995E-4</v>
      </c>
      <c r="M38" s="7">
        <v>28</v>
      </c>
      <c r="N38" s="8">
        <v>14.010137</v>
      </c>
      <c r="O38">
        <f t="shared" si="0"/>
        <v>153.63952477063341</v>
      </c>
      <c r="Q38" s="7">
        <v>7.1100000000000004E-4</v>
      </c>
      <c r="R38" s="7">
        <v>4</v>
      </c>
      <c r="S38" s="8">
        <v>13.98921</v>
      </c>
      <c r="T38">
        <f t="shared" si="1"/>
        <v>109.70353871471501</v>
      </c>
    </row>
    <row r="39" spans="2:20" x14ac:dyDescent="0.25">
      <c r="B39" s="10">
        <v>9.59E-4</v>
      </c>
      <c r="C39" s="10">
        <v>28</v>
      </c>
      <c r="D39" s="11">
        <v>14.010251</v>
      </c>
      <c r="E39">
        <f t="shared" si="2"/>
        <v>153.63827279941512</v>
      </c>
      <c r="G39" s="10">
        <v>9.9500000000000001E-4</v>
      </c>
      <c r="H39" s="10">
        <v>4</v>
      </c>
      <c r="I39" s="11">
        <v>13.99405</v>
      </c>
      <c r="J39">
        <f t="shared" si="3"/>
        <v>109.75669258047408</v>
      </c>
      <c r="L39" s="10">
        <v>9.5799999999999998E-4</v>
      </c>
      <c r="M39" s="10">
        <v>28</v>
      </c>
      <c r="N39" s="11">
        <v>14.012860999999999</v>
      </c>
      <c r="O39">
        <f t="shared" si="0"/>
        <v>153.60960924783842</v>
      </c>
      <c r="Q39" s="10">
        <v>9.9500000000000001E-4</v>
      </c>
      <c r="R39" s="10">
        <v>4</v>
      </c>
      <c r="S39" s="11">
        <v>13.988431</v>
      </c>
      <c r="T39">
        <f t="shared" si="1"/>
        <v>109.69498357805668</v>
      </c>
    </row>
    <row r="40" spans="2:20" x14ac:dyDescent="0.25">
      <c r="B40" s="7">
        <v>1.333E-3</v>
      </c>
      <c r="C40" s="7">
        <v>28</v>
      </c>
      <c r="D40" s="8">
        <v>14.013747</v>
      </c>
      <c r="E40">
        <f t="shared" si="2"/>
        <v>153.5998790153875</v>
      </c>
      <c r="G40" s="7">
        <v>1.353E-3</v>
      </c>
      <c r="H40" s="7">
        <v>4</v>
      </c>
      <c r="I40" s="8">
        <v>13.991941000000001</v>
      </c>
      <c r="J40">
        <f t="shared" si="3"/>
        <v>109.73353111293569</v>
      </c>
      <c r="L40" s="7">
        <v>1.33E-3</v>
      </c>
      <c r="M40" s="7">
        <v>28</v>
      </c>
      <c r="N40" s="8">
        <v>14.015812</v>
      </c>
      <c r="O40">
        <f t="shared" si="0"/>
        <v>153.57720076481053</v>
      </c>
      <c r="Q40" s="7">
        <v>1.353E-3</v>
      </c>
      <c r="R40" s="7">
        <v>4</v>
      </c>
      <c r="S40" s="8">
        <v>13.987766000000001</v>
      </c>
      <c r="T40">
        <f t="shared" si="1"/>
        <v>109.68768041261664</v>
      </c>
    </row>
    <row r="41" spans="2:20" x14ac:dyDescent="0.25">
      <c r="B41" s="10">
        <v>1.8129999999999999E-3</v>
      </c>
      <c r="C41" s="10">
        <v>28</v>
      </c>
      <c r="D41" s="11">
        <v>14.019467000000001</v>
      </c>
      <c r="E41">
        <f t="shared" si="2"/>
        <v>153.53706081039948</v>
      </c>
      <c r="G41" s="10">
        <v>1.807E-3</v>
      </c>
      <c r="H41" s="10">
        <v>4</v>
      </c>
      <c r="I41" s="11">
        <v>13.987266999999999</v>
      </c>
      <c r="J41">
        <f t="shared" si="3"/>
        <v>109.68220029298568</v>
      </c>
      <c r="L41" s="10">
        <v>1.8079999999999999E-3</v>
      </c>
      <c r="M41" s="10">
        <v>28</v>
      </c>
      <c r="N41" s="11">
        <v>14.018777999999999</v>
      </c>
      <c r="O41">
        <f t="shared" si="0"/>
        <v>153.54462754872759</v>
      </c>
      <c r="Q41" s="10">
        <v>1.807E-3</v>
      </c>
      <c r="R41" s="10">
        <v>4</v>
      </c>
      <c r="S41" s="11">
        <v>13.986345999999999</v>
      </c>
      <c r="T41">
        <f t="shared" si="1"/>
        <v>109.67208568340634</v>
      </c>
    </row>
    <row r="42" spans="2:20" x14ac:dyDescent="0.25">
      <c r="B42" s="7">
        <v>2.4320000000000001E-3</v>
      </c>
      <c r="C42" s="7">
        <v>28</v>
      </c>
      <c r="D42" s="8">
        <v>14.023452000000001</v>
      </c>
      <c r="E42">
        <f t="shared" si="2"/>
        <v>153.49329672877761</v>
      </c>
      <c r="G42" s="7">
        <v>2.382E-3</v>
      </c>
      <c r="H42" s="7">
        <v>4</v>
      </c>
      <c r="I42" s="8">
        <v>13.983404</v>
      </c>
      <c r="J42">
        <f t="shared" si="3"/>
        <v>109.63977604021146</v>
      </c>
      <c r="L42" s="7">
        <v>2.4229999999999998E-3</v>
      </c>
      <c r="M42" s="7">
        <v>28</v>
      </c>
      <c r="N42" s="8">
        <v>14.022467000000001</v>
      </c>
      <c r="O42">
        <f t="shared" si="0"/>
        <v>153.50411419939178</v>
      </c>
      <c r="Q42" s="7">
        <v>2.3839999999999998E-3</v>
      </c>
      <c r="R42" s="7">
        <v>4</v>
      </c>
      <c r="S42" s="8">
        <v>13.983988</v>
      </c>
      <c r="T42">
        <f t="shared" si="1"/>
        <v>109.64618964715427</v>
      </c>
    </row>
    <row r="43" spans="2:20" x14ac:dyDescent="0.25">
      <c r="B43" s="10">
        <v>3.2060000000000001E-3</v>
      </c>
      <c r="C43" s="10">
        <v>28</v>
      </c>
      <c r="D43" s="11">
        <v>14.027476</v>
      </c>
      <c r="E43">
        <f t="shared" si="2"/>
        <v>153.44910434121263</v>
      </c>
      <c r="G43" s="10">
        <v>3.094E-3</v>
      </c>
      <c r="H43" s="10">
        <v>4</v>
      </c>
      <c r="I43" s="11">
        <v>13.980191</v>
      </c>
      <c r="J43">
        <f t="shared" si="3"/>
        <v>109.60449021982222</v>
      </c>
      <c r="L43" s="10">
        <v>3.1930000000000001E-3</v>
      </c>
      <c r="M43" s="10">
        <v>28</v>
      </c>
      <c r="N43" s="11">
        <v>14.029311</v>
      </c>
      <c r="O43">
        <f t="shared" si="0"/>
        <v>153.4289519974796</v>
      </c>
      <c r="Q43" s="10">
        <v>3.0980000000000001E-3</v>
      </c>
      <c r="R43" s="10">
        <v>4</v>
      </c>
      <c r="S43" s="11">
        <v>13.980136999999999</v>
      </c>
      <c r="T43">
        <f t="shared" si="1"/>
        <v>109.60389718082406</v>
      </c>
    </row>
    <row r="44" spans="2:20" x14ac:dyDescent="0.25">
      <c r="B44" s="7">
        <v>4.1770000000000002E-3</v>
      </c>
      <c r="C44" s="7">
        <v>28</v>
      </c>
      <c r="D44" s="8">
        <v>14.050514</v>
      </c>
      <c r="E44">
        <f t="shared" si="2"/>
        <v>153.1960963330809</v>
      </c>
      <c r="G44" s="7">
        <v>3.9740000000000001E-3</v>
      </c>
      <c r="H44" s="7">
        <v>4</v>
      </c>
      <c r="I44" s="8">
        <v>13.968361</v>
      </c>
      <c r="J44">
        <f t="shared" si="3"/>
        <v>109.47457075041523</v>
      </c>
      <c r="L44" s="7">
        <v>4.1590000000000004E-3</v>
      </c>
      <c r="M44" s="7">
        <v>28</v>
      </c>
      <c r="N44" s="8">
        <v>14.052593</v>
      </c>
      <c r="O44">
        <f t="shared" si="0"/>
        <v>153.17326433165258</v>
      </c>
      <c r="Q44" s="7">
        <v>3.9820000000000003E-3</v>
      </c>
      <c r="R44" s="7">
        <v>4</v>
      </c>
      <c r="S44" s="8">
        <v>13.967046</v>
      </c>
      <c r="T44">
        <f t="shared" si="1"/>
        <v>109.46012915259018</v>
      </c>
    </row>
    <row r="45" spans="2:20" x14ac:dyDescent="0.25">
      <c r="B45" s="10">
        <v>5.3949999999999996E-3</v>
      </c>
      <c r="C45" s="10">
        <v>28</v>
      </c>
      <c r="D45" s="11">
        <v>14.117229</v>
      </c>
      <c r="E45">
        <f t="shared" si="2"/>
        <v>152.46341861528816</v>
      </c>
      <c r="G45" s="10">
        <v>5.0639999999999999E-3</v>
      </c>
      <c r="H45" s="10">
        <v>4</v>
      </c>
      <c r="I45" s="11">
        <v>13.931684000000001</v>
      </c>
      <c r="J45">
        <f t="shared" si="3"/>
        <v>109.07177646643886</v>
      </c>
      <c r="L45" s="10">
        <v>5.3699999999999998E-3</v>
      </c>
      <c r="M45" s="10">
        <v>28</v>
      </c>
      <c r="N45" s="11">
        <v>14.116089000000001</v>
      </c>
      <c r="O45">
        <f t="shared" si="0"/>
        <v>152.47593832747108</v>
      </c>
      <c r="Q45" s="10">
        <v>5.078E-3</v>
      </c>
      <c r="R45" s="10">
        <v>4</v>
      </c>
      <c r="S45" s="11">
        <v>13.929459</v>
      </c>
      <c r="T45">
        <f t="shared" si="1"/>
        <v>109.0473410632748</v>
      </c>
    </row>
    <row r="46" spans="2:20" x14ac:dyDescent="0.25">
      <c r="B46" s="7">
        <v>6.9490000000000003E-3</v>
      </c>
      <c r="C46" s="7">
        <v>28</v>
      </c>
      <c r="D46" s="8">
        <v>14.228327</v>
      </c>
      <c r="E46">
        <f t="shared" si="2"/>
        <v>151.24331775204399</v>
      </c>
      <c r="G46" s="7">
        <v>6.437E-3</v>
      </c>
      <c r="H46" s="7">
        <v>4</v>
      </c>
      <c r="I46" s="8">
        <v>13.864262</v>
      </c>
      <c r="J46">
        <f t="shared" si="3"/>
        <v>108.33133433065198</v>
      </c>
      <c r="L46" s="7">
        <v>6.9150000000000001E-3</v>
      </c>
      <c r="M46" s="7">
        <v>28</v>
      </c>
      <c r="N46" s="8">
        <v>14.224981</v>
      </c>
      <c r="O46">
        <f t="shared" si="0"/>
        <v>151.28006420552126</v>
      </c>
      <c r="Q46" s="7">
        <v>6.4580000000000002E-3</v>
      </c>
      <c r="R46" s="7">
        <v>4</v>
      </c>
      <c r="S46" s="8">
        <v>13.861516999999999</v>
      </c>
      <c r="T46">
        <f t="shared" si="1"/>
        <v>108.30118818157993</v>
      </c>
    </row>
    <row r="47" spans="2:20" x14ac:dyDescent="0.25">
      <c r="B47" s="10">
        <v>8.9339999999999992E-3</v>
      </c>
      <c r="C47" s="10">
        <v>28</v>
      </c>
      <c r="D47" s="11">
        <v>14.362451</v>
      </c>
      <c r="E47">
        <f t="shared" si="2"/>
        <v>149.77034066711209</v>
      </c>
      <c r="G47" s="10">
        <v>8.1609999999999999E-3</v>
      </c>
      <c r="H47" s="10">
        <v>4</v>
      </c>
      <c r="I47" s="11">
        <v>13.782219</v>
      </c>
      <c r="J47">
        <f t="shared" si="3"/>
        <v>107.43032139501729</v>
      </c>
      <c r="L47" s="10">
        <v>8.8880000000000001E-3</v>
      </c>
      <c r="M47" s="10">
        <v>28</v>
      </c>
      <c r="N47" s="11">
        <v>14.359056000000001</v>
      </c>
      <c r="O47">
        <f t="shared" si="0"/>
        <v>149.80762524856914</v>
      </c>
      <c r="Q47" s="10">
        <v>8.1919999999999996E-3</v>
      </c>
      <c r="R47" s="10">
        <v>4</v>
      </c>
      <c r="S47" s="11">
        <v>13.779016</v>
      </c>
      <c r="T47">
        <f t="shared" si="1"/>
        <v>107.39514539666476</v>
      </c>
    </row>
    <row r="48" spans="2:20" x14ac:dyDescent="0.25">
      <c r="B48" s="7">
        <v>1.1507E-2</v>
      </c>
      <c r="C48" s="7">
        <v>28</v>
      </c>
      <c r="D48" s="8">
        <v>14.589112999999999</v>
      </c>
      <c r="E48">
        <f t="shared" si="2"/>
        <v>147.28109241903698</v>
      </c>
      <c r="G48" s="7">
        <v>1.0370000000000001E-2</v>
      </c>
      <c r="H48" s="7">
        <v>4</v>
      </c>
      <c r="I48" s="8">
        <v>13.665991</v>
      </c>
      <c r="J48">
        <f t="shared" si="3"/>
        <v>106.15388182694997</v>
      </c>
      <c r="L48" s="7">
        <v>1.1445E-2</v>
      </c>
      <c r="M48" s="7">
        <v>28</v>
      </c>
      <c r="N48" s="8">
        <v>14.580927000000001</v>
      </c>
      <c r="O48">
        <f t="shared" si="0"/>
        <v>147.37099273827326</v>
      </c>
      <c r="Q48" s="7">
        <v>1.0414E-2</v>
      </c>
      <c r="R48" s="7">
        <v>4</v>
      </c>
      <c r="S48" s="8">
        <v>13.661331000000001</v>
      </c>
      <c r="T48">
        <f t="shared" si="1"/>
        <v>106.10270475785136</v>
      </c>
    </row>
    <row r="49" spans="2:20" x14ac:dyDescent="0.25">
      <c r="B49" s="10">
        <v>1.4922E-2</v>
      </c>
      <c r="C49" s="10">
        <v>28</v>
      </c>
      <c r="D49" s="11">
        <v>15.055566000000001</v>
      </c>
      <c r="E49">
        <f t="shared" si="2"/>
        <v>142.15841057091333</v>
      </c>
      <c r="G49" s="10">
        <v>1.3226999999999999E-2</v>
      </c>
      <c r="H49" s="10">
        <v>4</v>
      </c>
      <c r="I49" s="11">
        <v>13.42327</v>
      </c>
      <c r="J49">
        <f t="shared" si="3"/>
        <v>103.48827037015064</v>
      </c>
      <c r="L49" s="10">
        <v>1.4834E-2</v>
      </c>
      <c r="M49" s="10">
        <v>28</v>
      </c>
      <c r="N49" s="11">
        <v>15.041817</v>
      </c>
      <c r="O49">
        <f t="shared" si="0"/>
        <v>142.30940488916158</v>
      </c>
      <c r="Q49" s="10">
        <v>1.329E-2</v>
      </c>
      <c r="R49" s="10">
        <v>4</v>
      </c>
      <c r="S49" s="11">
        <v>13.415125</v>
      </c>
      <c r="T49">
        <f t="shared" si="1"/>
        <v>103.39882032126475</v>
      </c>
    </row>
    <row r="50" spans="2:20" x14ac:dyDescent="0.25">
      <c r="B50" s="7">
        <v>1.9550000000000001E-2</v>
      </c>
      <c r="C50" s="7">
        <v>28</v>
      </c>
      <c r="D50" s="8">
        <v>15.732013</v>
      </c>
      <c r="E50">
        <f t="shared" si="2"/>
        <v>134.7295318454733</v>
      </c>
      <c r="G50" s="7">
        <v>1.7045000000000001E-2</v>
      </c>
      <c r="H50" s="7">
        <v>4</v>
      </c>
      <c r="I50" s="8">
        <v>13.011314</v>
      </c>
      <c r="J50">
        <f t="shared" si="3"/>
        <v>98.964085675389086</v>
      </c>
      <c r="L50" s="7">
        <v>1.9428000000000001E-2</v>
      </c>
      <c r="M50" s="7">
        <v>28</v>
      </c>
      <c r="N50" s="8">
        <v>15.716462999999999</v>
      </c>
      <c r="O50">
        <f t="shared" si="0"/>
        <v>134.90030511252985</v>
      </c>
      <c r="Q50" s="7">
        <v>1.7135999999999998E-2</v>
      </c>
      <c r="R50" s="7">
        <v>4</v>
      </c>
      <c r="S50" s="8">
        <v>13.000475</v>
      </c>
      <c r="T50">
        <f t="shared" si="1"/>
        <v>98.845049569818286</v>
      </c>
    </row>
    <row r="51" spans="2:20" x14ac:dyDescent="0.25">
      <c r="B51" s="10">
        <v>2.5921E-2</v>
      </c>
      <c r="C51" s="10">
        <v>28</v>
      </c>
      <c r="D51" s="11">
        <v>16.422636000000001</v>
      </c>
      <c r="E51">
        <f t="shared" si="2"/>
        <v>127.14496940081827</v>
      </c>
      <c r="G51" s="10">
        <v>2.2214000000000001E-2</v>
      </c>
      <c r="H51" s="10">
        <v>4</v>
      </c>
      <c r="I51" s="11">
        <v>12.536524</v>
      </c>
      <c r="J51">
        <f t="shared" si="3"/>
        <v>93.749845195275086</v>
      </c>
      <c r="L51" s="10">
        <v>2.5749999999999999E-2</v>
      </c>
      <c r="M51" s="10">
        <v>28</v>
      </c>
      <c r="N51" s="11">
        <v>16.408290999999998</v>
      </c>
      <c r="O51">
        <f t="shared" si="0"/>
        <v>127.30250911245339</v>
      </c>
      <c r="Q51" s="10">
        <v>2.2349999999999998E-2</v>
      </c>
      <c r="R51" s="10">
        <v>4</v>
      </c>
      <c r="S51" s="11">
        <v>12.525705</v>
      </c>
      <c r="T51">
        <f t="shared" si="1"/>
        <v>93.631028733777669</v>
      </c>
    </row>
    <row r="52" spans="2:20" x14ac:dyDescent="0.25">
      <c r="B52" s="7">
        <v>3.4701999999999997E-2</v>
      </c>
      <c r="C52" s="7">
        <v>28</v>
      </c>
      <c r="D52" s="8">
        <v>17.091791000000001</v>
      </c>
      <c r="E52">
        <f t="shared" si="2"/>
        <v>119.79617290453425</v>
      </c>
      <c r="G52" s="7">
        <v>2.9182E-2</v>
      </c>
      <c r="H52" s="7">
        <v>4</v>
      </c>
      <c r="I52" s="8">
        <v>12.078823</v>
      </c>
      <c r="J52">
        <f t="shared" si="3"/>
        <v>88.723279593664572</v>
      </c>
      <c r="L52" s="7">
        <v>3.4459999999999998E-2</v>
      </c>
      <c r="M52" s="7">
        <v>28</v>
      </c>
      <c r="N52" s="8">
        <v>17.076180999999998</v>
      </c>
      <c r="O52">
        <f t="shared" si="0"/>
        <v>119.96760510381097</v>
      </c>
      <c r="Q52" s="7">
        <v>2.9389999999999999E-2</v>
      </c>
      <c r="R52" s="7">
        <v>4</v>
      </c>
      <c r="S52" s="8">
        <v>12.066916000000001</v>
      </c>
      <c r="T52">
        <f t="shared" si="1"/>
        <v>88.592514494575042</v>
      </c>
    </row>
    <row r="53" spans="2:20" x14ac:dyDescent="0.25">
      <c r="B53" s="10">
        <v>4.6740999999999998E-2</v>
      </c>
      <c r="C53" s="10">
        <v>28</v>
      </c>
      <c r="D53" s="11">
        <v>17.755769999999998</v>
      </c>
      <c r="E53">
        <f t="shared" si="2"/>
        <v>112.50422029444222</v>
      </c>
      <c r="G53" s="10">
        <v>3.8736E-2</v>
      </c>
      <c r="H53" s="10">
        <v>4</v>
      </c>
      <c r="I53" s="11">
        <v>11.60994</v>
      </c>
      <c r="J53">
        <f t="shared" si="3"/>
        <v>83.573910990624711</v>
      </c>
      <c r="L53" s="10">
        <v>4.6424E-2</v>
      </c>
      <c r="M53" s="10">
        <v>28</v>
      </c>
      <c r="N53" s="11">
        <v>17.741527999999999</v>
      </c>
      <c r="O53">
        <f t="shared" si="0"/>
        <v>112.66062883909939</v>
      </c>
      <c r="Q53" s="10">
        <v>3.9039999999999998E-2</v>
      </c>
      <c r="R53" s="10">
        <v>4</v>
      </c>
      <c r="S53" s="11">
        <v>11.597162000000001</v>
      </c>
      <c r="T53">
        <f t="shared" si="1"/>
        <v>83.433580392139305</v>
      </c>
    </row>
    <row r="54" spans="2:20" x14ac:dyDescent="0.25">
      <c r="B54" s="7">
        <v>6.2815999999999997E-2</v>
      </c>
      <c r="C54" s="7">
        <v>28</v>
      </c>
      <c r="D54" s="8">
        <v>18.332428</v>
      </c>
      <c r="E54">
        <f t="shared" si="2"/>
        <v>106.17124469095101</v>
      </c>
      <c r="G54" s="7">
        <v>5.1416999999999997E-2</v>
      </c>
      <c r="H54" s="7">
        <v>4</v>
      </c>
      <c r="I54" s="8">
        <v>11.173182000000001</v>
      </c>
      <c r="J54">
        <f t="shared" si="3"/>
        <v>78.777345680458907</v>
      </c>
      <c r="L54" s="7">
        <v>6.2404000000000001E-2</v>
      </c>
      <c r="M54" s="7">
        <v>28</v>
      </c>
      <c r="N54" s="8">
        <v>18.320865999999999</v>
      </c>
      <c r="O54">
        <f t="shared" si="0"/>
        <v>106.29822092977467</v>
      </c>
      <c r="Q54" s="7">
        <v>5.1818000000000003E-2</v>
      </c>
      <c r="R54" s="7">
        <v>4</v>
      </c>
      <c r="S54" s="8">
        <v>11.162373000000001</v>
      </c>
      <c r="T54">
        <f t="shared" si="1"/>
        <v>78.658639040998182</v>
      </c>
    </row>
    <row r="55" spans="2:20" x14ac:dyDescent="0.25">
      <c r="B55" s="10">
        <v>8.3854999999999999E-2</v>
      </c>
      <c r="C55" s="10">
        <v>28</v>
      </c>
      <c r="D55" s="11">
        <v>18.804590000000001</v>
      </c>
      <c r="E55">
        <f t="shared" si="2"/>
        <v>100.98586544207974</v>
      </c>
      <c r="G55" s="10">
        <v>6.7927000000000001E-2</v>
      </c>
      <c r="H55" s="10">
        <v>4</v>
      </c>
      <c r="I55" s="11">
        <v>10.806191999999999</v>
      </c>
      <c r="J55">
        <f t="shared" si="3"/>
        <v>74.74698675588796</v>
      </c>
      <c r="L55" s="10">
        <v>8.3340999999999998E-2</v>
      </c>
      <c r="M55" s="10">
        <v>28</v>
      </c>
      <c r="N55" s="11">
        <v>18.795195</v>
      </c>
      <c r="O55">
        <f t="shared" si="0"/>
        <v>101.08904324555219</v>
      </c>
      <c r="Q55" s="10">
        <v>6.8449999999999997E-2</v>
      </c>
      <c r="R55" s="10">
        <v>4</v>
      </c>
      <c r="S55" s="11">
        <v>10.797452</v>
      </c>
      <c r="T55">
        <f t="shared" si="1"/>
        <v>74.651002295818884</v>
      </c>
    </row>
    <row r="56" spans="2:20" x14ac:dyDescent="0.25">
      <c r="B56" s="7">
        <v>0.11125400000000001</v>
      </c>
      <c r="C56" s="7">
        <v>28</v>
      </c>
      <c r="D56" s="8">
        <v>19.205652000000001</v>
      </c>
      <c r="E56">
        <f t="shared" si="2"/>
        <v>96.581320874090778</v>
      </c>
      <c r="G56" s="7">
        <v>8.9127999999999999E-2</v>
      </c>
      <c r="H56" s="7">
        <v>4</v>
      </c>
      <c r="I56" s="8">
        <v>10.498276000000001</v>
      </c>
      <c r="J56">
        <f t="shared" si="3"/>
        <v>71.365390530873157</v>
      </c>
      <c r="L56" s="7">
        <v>0.110609</v>
      </c>
      <c r="M56" s="7">
        <v>28</v>
      </c>
      <c r="N56" s="8">
        <v>19.197711999999999</v>
      </c>
      <c r="O56">
        <f t="shared" si="0"/>
        <v>96.668519571224493</v>
      </c>
      <c r="Q56" s="7">
        <v>8.9815000000000006E-2</v>
      </c>
      <c r="R56" s="7">
        <v>4</v>
      </c>
      <c r="S56" s="8">
        <v>10.491006</v>
      </c>
      <c r="T56">
        <f t="shared" si="1"/>
        <v>71.285549910197858</v>
      </c>
    </row>
    <row r="57" spans="2:20" x14ac:dyDescent="0.25">
      <c r="B57" s="10">
        <v>0.14743700000000001</v>
      </c>
      <c r="C57" s="10">
        <v>28</v>
      </c>
      <c r="D57" s="11">
        <v>19.564143999999999</v>
      </c>
      <c r="E57">
        <f t="shared" si="2"/>
        <v>92.644288716300991</v>
      </c>
      <c r="G57" s="10">
        <v>0.11651400000000001</v>
      </c>
      <c r="H57" s="10">
        <v>4</v>
      </c>
      <c r="I57" s="11">
        <v>10.232182</v>
      </c>
      <c r="J57">
        <f t="shared" si="3"/>
        <v>68.443092027712908</v>
      </c>
      <c r="L57" s="10">
        <v>0.146622</v>
      </c>
      <c r="M57" s="10">
        <v>28</v>
      </c>
      <c r="N57" s="11">
        <v>19.557172999999999</v>
      </c>
      <c r="O57">
        <f t="shared" si="0"/>
        <v>92.720845658079199</v>
      </c>
      <c r="Q57" s="10">
        <v>0.117447</v>
      </c>
      <c r="R57" s="10">
        <v>4</v>
      </c>
      <c r="S57" s="11">
        <v>10.224977000000001</v>
      </c>
      <c r="T57">
        <f t="shared" si="1"/>
        <v>68.363965250276109</v>
      </c>
    </row>
    <row r="58" spans="2:20" x14ac:dyDescent="0.25">
      <c r="B58" s="7">
        <v>0.19622200000000001</v>
      </c>
      <c r="C58" s="7">
        <v>28</v>
      </c>
      <c r="D58" s="8">
        <v>19.905156999999999</v>
      </c>
      <c r="E58">
        <f t="shared" si="2"/>
        <v>88.899214496445651</v>
      </c>
      <c r="G58" s="7">
        <v>0.152476</v>
      </c>
      <c r="H58" s="7">
        <v>4</v>
      </c>
      <c r="I58" s="8">
        <v>9.9908289999999997</v>
      </c>
      <c r="J58">
        <f t="shared" si="3"/>
        <v>65.792504225533079</v>
      </c>
      <c r="L58" s="7">
        <v>0.195187</v>
      </c>
      <c r="M58" s="7">
        <v>28</v>
      </c>
      <c r="N58" s="8">
        <v>19.898859000000002</v>
      </c>
      <c r="O58">
        <f t="shared" si="0"/>
        <v>88.968380415154442</v>
      </c>
      <c r="Q58" s="7">
        <v>0.153751</v>
      </c>
      <c r="R58" s="7">
        <v>4</v>
      </c>
      <c r="S58" s="8">
        <v>9.9839549999999999</v>
      </c>
      <c r="T58">
        <f t="shared" si="1"/>
        <v>65.717012557510799</v>
      </c>
    </row>
    <row r="59" spans="2:20" x14ac:dyDescent="0.25">
      <c r="B59" s="10">
        <v>0.26349699999999998</v>
      </c>
      <c r="C59" s="10">
        <v>28</v>
      </c>
      <c r="D59" s="11">
        <v>20.251877</v>
      </c>
      <c r="E59">
        <f t="shared" si="2"/>
        <v>85.091464840250012</v>
      </c>
      <c r="G59" s="10">
        <v>0.20044600000000001</v>
      </c>
      <c r="H59" s="10">
        <v>4</v>
      </c>
      <c r="I59" s="11">
        <v>9.7592280000000002</v>
      </c>
      <c r="J59">
        <f t="shared" si="3"/>
        <v>63.249014873535614</v>
      </c>
      <c r="L59" s="10">
        <v>0.26220599999999999</v>
      </c>
      <c r="M59" s="10">
        <v>28</v>
      </c>
      <c r="N59" s="11">
        <v>20.245901</v>
      </c>
      <c r="O59">
        <f t="shared" si="0"/>
        <v>85.157094489377329</v>
      </c>
      <c r="Q59" s="10">
        <v>0.20227600000000001</v>
      </c>
      <c r="R59" s="10">
        <v>4</v>
      </c>
      <c r="S59" s="11">
        <v>9.751925</v>
      </c>
      <c r="T59">
        <f t="shared" si="1"/>
        <v>63.168811840139227</v>
      </c>
    </row>
    <row r="60" spans="2:20" x14ac:dyDescent="0.25">
      <c r="B60" s="7">
        <v>0.35764200000000002</v>
      </c>
      <c r="C60" s="7">
        <v>28</v>
      </c>
      <c r="D60" s="8">
        <v>20.619844000000001</v>
      </c>
      <c r="E60">
        <f t="shared" si="2"/>
        <v>81.050376302694232</v>
      </c>
      <c r="G60" s="7">
        <v>0.26565299999999997</v>
      </c>
      <c r="H60" s="7">
        <v>4</v>
      </c>
      <c r="I60" s="8">
        <v>9.5233600000000003</v>
      </c>
      <c r="J60">
        <f t="shared" si="3"/>
        <v>60.658664458481532</v>
      </c>
      <c r="L60" s="7">
        <v>0.35617300000000002</v>
      </c>
      <c r="M60" s="7">
        <v>28</v>
      </c>
      <c r="N60" s="8">
        <v>20.614321</v>
      </c>
      <c r="O60">
        <f t="shared" si="0"/>
        <v>81.111031013559383</v>
      </c>
      <c r="Q60" s="7">
        <v>0.268258</v>
      </c>
      <c r="R60" s="7">
        <v>4</v>
      </c>
      <c r="S60" s="8">
        <v>9.5152859999999997</v>
      </c>
      <c r="T60">
        <f t="shared" si="1"/>
        <v>60.56999414605616</v>
      </c>
    </row>
    <row r="61" spans="2:20" x14ac:dyDescent="0.25">
      <c r="B61" s="10">
        <v>0.488012</v>
      </c>
      <c r="C61" s="10">
        <v>28</v>
      </c>
      <c r="D61" s="11">
        <v>21.011641999999998</v>
      </c>
      <c r="E61">
        <f t="shared" si="2"/>
        <v>76.747570869497039</v>
      </c>
      <c r="G61" s="10">
        <v>0.35516599999999998</v>
      </c>
      <c r="H61" s="10">
        <v>4</v>
      </c>
      <c r="I61" s="11">
        <v>9.2733830000000008</v>
      </c>
      <c r="J61">
        <f t="shared" si="3"/>
        <v>57.913366131858282</v>
      </c>
      <c r="L61" s="10">
        <v>0.48696</v>
      </c>
      <c r="M61" s="10">
        <v>28</v>
      </c>
      <c r="N61" s="11">
        <v>21.005700999999998</v>
      </c>
      <c r="O61">
        <f t="shared" si="0"/>
        <v>76.812816141495944</v>
      </c>
      <c r="Q61" s="10">
        <v>0.35903299999999999</v>
      </c>
      <c r="R61" s="10">
        <v>4</v>
      </c>
      <c r="S61" s="11">
        <v>9.2645189999999999</v>
      </c>
      <c r="T61">
        <f t="shared" si="1"/>
        <v>57.816019878534206</v>
      </c>
    </row>
    <row r="62" spans="2:20" x14ac:dyDescent="0.25">
      <c r="B62" s="7">
        <v>0.66132199999999997</v>
      </c>
      <c r="C62" s="7">
        <v>28</v>
      </c>
      <c r="D62" s="8">
        <v>21.4161</v>
      </c>
      <c r="E62">
        <f t="shared" si="2"/>
        <v>72.305730737847355</v>
      </c>
      <c r="G62" s="7">
        <v>0.476744</v>
      </c>
      <c r="H62" s="7">
        <v>4</v>
      </c>
      <c r="I62" s="8">
        <v>9.0090859999999999</v>
      </c>
      <c r="J62">
        <f t="shared" si="3"/>
        <v>55.01080264869163</v>
      </c>
      <c r="L62" s="7">
        <v>0.66214899999999999</v>
      </c>
      <c r="M62" s="7">
        <v>28</v>
      </c>
      <c r="N62" s="8">
        <v>21.405445</v>
      </c>
      <c r="O62">
        <f t="shared" si="0"/>
        <v>72.422746117942992</v>
      </c>
      <c r="Q62" s="7">
        <v>0.48273899999999997</v>
      </c>
      <c r="R62" s="7">
        <v>4</v>
      </c>
      <c r="S62" s="8">
        <v>8.9996880000000008</v>
      </c>
      <c r="T62">
        <f t="shared" si="1"/>
        <v>54.907591898608217</v>
      </c>
    </row>
    <row r="63" spans="2:20" x14ac:dyDescent="0.25">
      <c r="B63" s="10">
        <v>0.88617999999999997</v>
      </c>
      <c r="C63" s="10">
        <v>28</v>
      </c>
      <c r="D63" s="11">
        <v>21.829134</v>
      </c>
      <c r="E63">
        <f t="shared" si="2"/>
        <v>67.769707227530361</v>
      </c>
      <c r="G63" s="10">
        <v>0.63602099999999995</v>
      </c>
      <c r="H63" s="10">
        <v>4</v>
      </c>
      <c r="I63" s="11">
        <v>8.73691</v>
      </c>
      <c r="J63">
        <f t="shared" si="3"/>
        <v>52.021710382815129</v>
      </c>
      <c r="L63" s="10">
        <v>0.890011</v>
      </c>
      <c r="M63" s="10">
        <v>28</v>
      </c>
      <c r="N63" s="11">
        <v>21.803194000000001</v>
      </c>
      <c r="O63">
        <f t="shared" si="0"/>
        <v>68.05458559071019</v>
      </c>
      <c r="Q63" s="10">
        <v>0.64566999999999997</v>
      </c>
      <c r="R63" s="10">
        <v>4</v>
      </c>
      <c r="S63" s="11">
        <v>8.7296820000000004</v>
      </c>
      <c r="T63">
        <f t="shared" si="1"/>
        <v>51.942331014693927</v>
      </c>
    </row>
    <row r="64" spans="2:20" x14ac:dyDescent="0.25">
      <c r="B64" s="7">
        <v>1.178525</v>
      </c>
      <c r="C64" s="7">
        <v>28</v>
      </c>
      <c r="D64" s="8">
        <v>22.254691999999999</v>
      </c>
      <c r="E64">
        <f t="shared" si="2"/>
        <v>63.096142598459934</v>
      </c>
      <c r="G64" s="7">
        <v>0.84038199999999996</v>
      </c>
      <c r="H64" s="7">
        <v>4</v>
      </c>
      <c r="I64" s="8">
        <v>8.4589829999999999</v>
      </c>
      <c r="J64">
        <f t="shared" si="3"/>
        <v>48.969459463636866</v>
      </c>
      <c r="L64" s="7">
        <v>1.1838139999999999</v>
      </c>
      <c r="M64" s="7">
        <v>28</v>
      </c>
      <c r="N64" s="8">
        <v>22.198591</v>
      </c>
      <c r="O64">
        <f t="shared" si="0"/>
        <v>63.712255206507422</v>
      </c>
      <c r="Q64" s="7">
        <v>0.85492599999999996</v>
      </c>
      <c r="R64" s="7">
        <v>4</v>
      </c>
      <c r="S64" s="8">
        <v>8.4605379999999997</v>
      </c>
      <c r="T64">
        <f t="shared" si="1"/>
        <v>48.986536790342527</v>
      </c>
    </row>
    <row r="65" spans="2:20" x14ac:dyDescent="0.25">
      <c r="B65" s="10">
        <v>1.5615380000000001</v>
      </c>
      <c r="C65" s="10">
        <v>28</v>
      </c>
      <c r="D65" s="11">
        <v>22.692661000000001</v>
      </c>
      <c r="E65">
        <f t="shared" si="2"/>
        <v>58.286277839650658</v>
      </c>
      <c r="G65" s="10">
        <v>1.102678</v>
      </c>
      <c r="H65" s="10">
        <v>4</v>
      </c>
      <c r="I65" s="11">
        <v>8.1732899999999997</v>
      </c>
      <c r="J65">
        <f t="shared" si="3"/>
        <v>45.831920750763366</v>
      </c>
      <c r="L65" s="10">
        <v>1.562503</v>
      </c>
      <c r="M65" s="10">
        <v>28</v>
      </c>
      <c r="N65" s="11">
        <v>22.594109</v>
      </c>
      <c r="O65">
        <f t="shared" si="0"/>
        <v>59.368595975660682</v>
      </c>
      <c r="Q65" s="10">
        <v>1.1215390000000001</v>
      </c>
      <c r="R65" s="10">
        <v>4</v>
      </c>
      <c r="S65" s="11">
        <v>8.1925880000000006</v>
      </c>
      <c r="T65">
        <f t="shared" si="1"/>
        <v>46.043855317172195</v>
      </c>
    </row>
    <row r="66" spans="2:20" x14ac:dyDescent="0.25">
      <c r="B66" s="7">
        <v>2.0612740000000001</v>
      </c>
      <c r="C66" s="7">
        <v>28</v>
      </c>
      <c r="D66" s="8">
        <v>23.132088</v>
      </c>
      <c r="E66">
        <f t="shared" si="2"/>
        <v>53.460401027891677</v>
      </c>
      <c r="G66" s="7">
        <v>1.441203</v>
      </c>
      <c r="H66" s="7">
        <v>4</v>
      </c>
      <c r="I66" s="8">
        <v>7.8797980000000001</v>
      </c>
      <c r="J66">
        <f t="shared" si="3"/>
        <v>42.608731831473541</v>
      </c>
      <c r="L66" s="7">
        <v>2.0522170000000002</v>
      </c>
      <c r="M66" s="7">
        <v>28</v>
      </c>
      <c r="N66" s="8">
        <v>22.991413000000001</v>
      </c>
      <c r="O66">
        <f t="shared" si="0"/>
        <v>55.00532252906067</v>
      </c>
      <c r="Q66" s="7">
        <v>1.4608429999999999</v>
      </c>
      <c r="R66" s="7">
        <v>4</v>
      </c>
      <c r="S66" s="8">
        <v>7.9248260000000004</v>
      </c>
      <c r="T66">
        <f t="shared" si="1"/>
        <v>43.103238498291667</v>
      </c>
    </row>
    <row r="67" spans="2:20" x14ac:dyDescent="0.25">
      <c r="B67" s="10">
        <v>2.6990180000000001</v>
      </c>
      <c r="C67" s="10">
        <v>28</v>
      </c>
      <c r="D67" s="11">
        <v>23.553668999999999</v>
      </c>
      <c r="E67">
        <f t="shared" si="2"/>
        <v>48.830512622813778</v>
      </c>
      <c r="G67" s="10">
        <v>1.876574</v>
      </c>
      <c r="H67" s="10">
        <v>4</v>
      </c>
      <c r="I67" s="11">
        <v>7.5842159999999996</v>
      </c>
      <c r="J67">
        <f t="shared" si="3"/>
        <v>39.362590106515022</v>
      </c>
      <c r="L67" s="10">
        <v>2.6832319999999998</v>
      </c>
      <c r="M67" s="10">
        <v>28</v>
      </c>
      <c r="N67" s="11">
        <v>23.388449000000001</v>
      </c>
      <c r="O67">
        <f t="shared" si="0"/>
        <v>50.644992313044028</v>
      </c>
      <c r="Q67" s="10">
        <v>1.893119</v>
      </c>
      <c r="R67" s="10">
        <v>4</v>
      </c>
      <c r="S67" s="11">
        <v>7.6566619999999999</v>
      </c>
      <c r="T67">
        <f t="shared" si="1"/>
        <v>40.158206833536106</v>
      </c>
    </row>
    <row r="68" spans="2:20" x14ac:dyDescent="0.25">
      <c r="B68" s="7">
        <v>3.4902769999999999</v>
      </c>
      <c r="C68" s="7">
        <v>28</v>
      </c>
      <c r="D68" s="8">
        <v>23.940054</v>
      </c>
      <c r="E68">
        <f t="shared" si="2"/>
        <v>44.587153858078096</v>
      </c>
      <c r="G68" s="7">
        <v>2.4271379999999998</v>
      </c>
      <c r="H68" s="7">
        <v>4</v>
      </c>
      <c r="I68" s="8">
        <v>7.2967370000000003</v>
      </c>
      <c r="J68">
        <f t="shared" si="3"/>
        <v>36.205437177888285</v>
      </c>
      <c r="L68" s="7">
        <v>3.4887649999999999</v>
      </c>
      <c r="M68" s="7">
        <v>28</v>
      </c>
      <c r="N68" s="8">
        <v>23.780871999999999</v>
      </c>
      <c r="O68">
        <f t="shared" si="0"/>
        <v>46.335323002553579</v>
      </c>
      <c r="Q68" s="7">
        <v>2.4422039999999998</v>
      </c>
      <c r="R68" s="7">
        <v>4</v>
      </c>
      <c r="S68" s="8">
        <v>7.3889680000000002</v>
      </c>
      <c r="T68">
        <f t="shared" si="1"/>
        <v>37.218336804505093</v>
      </c>
    </row>
    <row r="69" spans="2:20" x14ac:dyDescent="0.25">
      <c r="B69" s="10">
        <v>4.4532069999999999</v>
      </c>
      <c r="C69" s="10">
        <v>28</v>
      </c>
      <c r="D69" s="11">
        <v>24.283463999999999</v>
      </c>
      <c r="E69">
        <f t="shared" si="2"/>
        <v>40.815755296027632</v>
      </c>
      <c r="G69" s="10">
        <v>3.1074739999999998</v>
      </c>
      <c r="H69" s="10">
        <v>4</v>
      </c>
      <c r="I69" s="11">
        <v>7.027787</v>
      </c>
      <c r="J69">
        <f t="shared" si="3"/>
        <v>33.25177350104871</v>
      </c>
      <c r="L69" s="10">
        <v>4.5098349999999998</v>
      </c>
      <c r="M69" s="10">
        <v>28</v>
      </c>
      <c r="N69" s="11">
        <v>24.164179000000001</v>
      </c>
      <c r="O69">
        <f t="shared" si="0"/>
        <v>42.125767460711785</v>
      </c>
      <c r="Q69" s="10">
        <v>3.1343510000000001</v>
      </c>
      <c r="R69" s="10">
        <v>4</v>
      </c>
      <c r="S69" s="11">
        <v>7.1238429999999999</v>
      </c>
      <c r="T69">
        <f t="shared" si="1"/>
        <v>34.306680056700323</v>
      </c>
    </row>
    <row r="70" spans="2:20" x14ac:dyDescent="0.25">
      <c r="B70" s="7">
        <v>5.6167759999999998</v>
      </c>
      <c r="C70" s="7">
        <v>28</v>
      </c>
      <c r="D70" s="8">
        <v>24.585146000000002</v>
      </c>
      <c r="E70">
        <f t="shared" si="2"/>
        <v>37.502622128686774</v>
      </c>
      <c r="G70" s="7">
        <v>3.9328699999999999</v>
      </c>
      <c r="H70" s="7">
        <v>4</v>
      </c>
      <c r="I70" s="8">
        <v>6.7838000000000003</v>
      </c>
      <c r="J70">
        <f t="shared" si="3"/>
        <v>30.572258574404149</v>
      </c>
      <c r="L70" s="7">
        <v>5.8006209999999996</v>
      </c>
      <c r="M70" s="7">
        <v>28</v>
      </c>
      <c r="N70" s="8">
        <v>24.532608</v>
      </c>
      <c r="O70">
        <f t="shared" si="0"/>
        <v>38.079605145060832</v>
      </c>
      <c r="Q70" s="7">
        <v>4.0013959999999997</v>
      </c>
      <c r="R70" s="7">
        <v>4</v>
      </c>
      <c r="S70" s="8">
        <v>6.8633930000000003</v>
      </c>
      <c r="T70">
        <f t="shared" si="1"/>
        <v>31.446365111049221</v>
      </c>
    </row>
    <row r="71" spans="2:20" x14ac:dyDescent="0.25">
      <c r="B71" s="10">
        <v>7.0280110000000002</v>
      </c>
      <c r="C71" s="10">
        <v>28</v>
      </c>
      <c r="D71" s="11">
        <v>24.851493999999999</v>
      </c>
      <c r="E71">
        <f t="shared" si="2"/>
        <v>34.577534145794573</v>
      </c>
      <c r="G71" s="10">
        <v>4.9246600000000003</v>
      </c>
      <c r="H71" s="10">
        <v>4</v>
      </c>
      <c r="I71" s="11">
        <v>6.5662839999999996</v>
      </c>
      <c r="J71">
        <f t="shared" si="3"/>
        <v>28.183453561087777</v>
      </c>
      <c r="L71" s="10">
        <v>7.4213979999999999</v>
      </c>
      <c r="M71" s="10">
        <v>28</v>
      </c>
      <c r="N71" s="11">
        <v>24.876740999999999</v>
      </c>
      <c r="O71">
        <f t="shared" si="0"/>
        <v>34.300266449757508</v>
      </c>
      <c r="Q71" s="10">
        <v>5.0853440000000001</v>
      </c>
      <c r="R71" s="10">
        <v>4</v>
      </c>
      <c r="S71" s="11">
        <v>6.6101789999999996</v>
      </c>
      <c r="T71">
        <f t="shared" si="1"/>
        <v>28.665517391148654</v>
      </c>
    </row>
    <row r="72" spans="2:20" x14ac:dyDescent="0.25">
      <c r="B72" s="7">
        <v>8.7599040000000006</v>
      </c>
      <c r="C72" s="7">
        <v>28</v>
      </c>
      <c r="D72" s="8">
        <v>25.090140999999999</v>
      </c>
      <c r="E72">
        <f t="shared" si="2"/>
        <v>31.956664186743698</v>
      </c>
      <c r="G72" s="7">
        <v>6.1143809999999998</v>
      </c>
      <c r="H72" s="7">
        <v>4</v>
      </c>
      <c r="I72" s="8">
        <v>6.3731660000000003</v>
      </c>
      <c r="J72">
        <f t="shared" si="3"/>
        <v>26.062592352893311</v>
      </c>
      <c r="L72" s="7">
        <v>9.418158</v>
      </c>
      <c r="M72" s="7">
        <v>28</v>
      </c>
      <c r="N72" s="8">
        <v>25.185016999999998</v>
      </c>
      <c r="O72">
        <f t="shared" si="0"/>
        <v>30.914716631421779</v>
      </c>
      <c r="Q72" s="7">
        <v>6.4366770000000004</v>
      </c>
      <c r="R72" s="7">
        <v>4</v>
      </c>
      <c r="S72" s="8">
        <v>6.3686590000000001</v>
      </c>
      <c r="T72">
        <f t="shared" si="1"/>
        <v>26.013095560956085</v>
      </c>
    </row>
    <row r="73" spans="2:20" x14ac:dyDescent="0.25">
      <c r="B73" s="10">
        <v>10.918855000000001</v>
      </c>
      <c r="C73" s="10">
        <v>28</v>
      </c>
      <c r="D73" s="11">
        <v>25.307276000000002</v>
      </c>
      <c r="E73">
        <f t="shared" si="2"/>
        <v>29.572043393025282</v>
      </c>
      <c r="G73" s="10">
        <v>7.5494940000000001</v>
      </c>
      <c r="H73" s="10">
        <v>4</v>
      </c>
      <c r="I73" s="11">
        <v>6.2005309999999998</v>
      </c>
      <c r="J73">
        <f t="shared" si="3"/>
        <v>24.166679622455682</v>
      </c>
      <c r="L73" s="10">
        <v>11.817384000000001</v>
      </c>
      <c r="M73" s="10">
        <v>28</v>
      </c>
      <c r="N73" s="11">
        <v>25.450748000000001</v>
      </c>
      <c r="O73">
        <f t="shared" si="0"/>
        <v>27.996404668193435</v>
      </c>
      <c r="Q73" s="10">
        <v>8.0992470000000001</v>
      </c>
      <c r="R73" s="10">
        <v>4</v>
      </c>
      <c r="S73" s="11">
        <v>6.1459590000000004</v>
      </c>
      <c r="T73">
        <f t="shared" si="1"/>
        <v>23.567358803818433</v>
      </c>
    </row>
    <row r="74" spans="2:20" x14ac:dyDescent="0.25">
      <c r="B74" s="7">
        <v>13.643743000000001</v>
      </c>
      <c r="C74" s="7">
        <v>28</v>
      </c>
      <c r="D74" s="8">
        <v>25.506392000000002</v>
      </c>
      <c r="E74">
        <f t="shared" si="2"/>
        <v>27.385310927222758</v>
      </c>
      <c r="G74" s="7">
        <v>9.3008570000000006</v>
      </c>
      <c r="H74" s="7">
        <v>4</v>
      </c>
      <c r="I74" s="8">
        <v>6.0442140000000002</v>
      </c>
      <c r="J74">
        <f t="shared" si="3"/>
        <v>22.449974491492569</v>
      </c>
      <c r="L74" s="7">
        <v>14.683121</v>
      </c>
      <c r="M74" s="7">
        <v>28</v>
      </c>
      <c r="N74" s="8">
        <v>25.678201999999999</v>
      </c>
      <c r="O74">
        <f t="shared" si="0"/>
        <v>25.498458514812281</v>
      </c>
      <c r="Q74" s="7">
        <v>10.10097</v>
      </c>
      <c r="R74" s="7">
        <v>4</v>
      </c>
      <c r="S74" s="8">
        <v>5.9484539999999999</v>
      </c>
      <c r="T74">
        <f t="shared" si="1"/>
        <v>21.39831866812704</v>
      </c>
    </row>
    <row r="75" spans="2:20" x14ac:dyDescent="0.25">
      <c r="B75" s="10">
        <v>17.090274999999998</v>
      </c>
      <c r="C75" s="10">
        <v>28</v>
      </c>
      <c r="D75" s="11">
        <v>25.688386999999999</v>
      </c>
      <c r="E75">
        <f t="shared" si="2"/>
        <v>25.386604770441171</v>
      </c>
      <c r="G75" s="10">
        <v>11.465608</v>
      </c>
      <c r="H75" s="10">
        <v>4</v>
      </c>
      <c r="I75" s="11">
        <v>5.9010369999999996</v>
      </c>
      <c r="J75">
        <f t="shared" si="3"/>
        <v>20.877575516743129</v>
      </c>
      <c r="L75" s="10">
        <v>18.146235999999998</v>
      </c>
      <c r="M75" s="10">
        <v>28</v>
      </c>
      <c r="N75" s="11">
        <v>25.876397999999998</v>
      </c>
      <c r="O75">
        <f t="shared" ref="O75:O78" si="4">$F$5*$F$4*(M75-N75)/$F$6</f>
        <v>23.321829676385459</v>
      </c>
      <c r="Q75" s="10">
        <v>12.471755999999999</v>
      </c>
      <c r="R75" s="10">
        <v>4</v>
      </c>
      <c r="S75" s="11">
        <v>5.7774910000000004</v>
      </c>
      <c r="T75">
        <f t="shared" ref="T75:T80" si="5">-$F$5*$F$4*(R75-S75)/$F$6</f>
        <v>19.520768182224373</v>
      </c>
    </row>
    <row r="76" spans="2:20" x14ac:dyDescent="0.25">
      <c r="B76" s="7">
        <v>21.421305</v>
      </c>
      <c r="C76" s="7">
        <v>28</v>
      </c>
      <c r="D76" s="8">
        <v>25.853210000000001</v>
      </c>
      <c r="E76">
        <f t="shared" ref="E76:E79" si="6">$F$5*$F$4*(C76-D76)/$F$6</f>
        <v>23.576485015067554</v>
      </c>
      <c r="G76" s="7">
        <v>14.162519</v>
      </c>
      <c r="H76" s="7">
        <v>4</v>
      </c>
      <c r="I76" s="8">
        <v>5.7693289999999999</v>
      </c>
      <c r="J76">
        <f t="shared" ref="J76:J81" si="7">-$F$5*$F$4*(H76-I76)/$F$6</f>
        <v>19.431131435876111</v>
      </c>
      <c r="L76" s="7">
        <v>22.429182000000001</v>
      </c>
      <c r="M76" s="7">
        <v>28</v>
      </c>
      <c r="N76" s="8">
        <v>26.053941999999999</v>
      </c>
      <c r="O76">
        <f t="shared" si="4"/>
        <v>21.37200530813557</v>
      </c>
      <c r="Q76" s="7">
        <v>15.281597</v>
      </c>
      <c r="R76" s="7">
        <v>4</v>
      </c>
      <c r="S76" s="8">
        <v>5.629219</v>
      </c>
      <c r="T76">
        <f t="shared" si="5"/>
        <v>17.892414879780212</v>
      </c>
    </row>
    <row r="77" spans="2:20" x14ac:dyDescent="0.25">
      <c r="B77" s="10">
        <v>26.839359000000002</v>
      </c>
      <c r="C77" s="10">
        <v>28</v>
      </c>
      <c r="D77" s="11">
        <v>26.001909000000001</v>
      </c>
      <c r="E77">
        <f t="shared" si="6"/>
        <v>21.943442311656625</v>
      </c>
      <c r="G77" s="10">
        <v>17.521521</v>
      </c>
      <c r="H77" s="10">
        <v>4</v>
      </c>
      <c r="I77" s="11">
        <v>5.6486090000000004</v>
      </c>
      <c r="J77">
        <f t="shared" si="7"/>
        <v>18.105359808926597</v>
      </c>
      <c r="L77" s="10">
        <v>27.832891</v>
      </c>
      <c r="M77" s="10">
        <v>28</v>
      </c>
      <c r="N77" s="11">
        <v>26.215814999999999</v>
      </c>
      <c r="O77">
        <f t="shared" si="4"/>
        <v>19.594283053586206</v>
      </c>
      <c r="Q77" s="10">
        <v>18.663927000000001</v>
      </c>
      <c r="R77" s="10">
        <v>4</v>
      </c>
      <c r="S77" s="11">
        <v>5.497992</v>
      </c>
      <c r="T77">
        <f t="shared" si="5"/>
        <v>16.451253238878085</v>
      </c>
    </row>
    <row r="78" spans="2:20" x14ac:dyDescent="0.25">
      <c r="B78" s="7">
        <v>30</v>
      </c>
      <c r="C78" s="7">
        <v>28</v>
      </c>
      <c r="D78" s="8">
        <v>26.069621999999999</v>
      </c>
      <c r="E78">
        <f t="shared" si="6"/>
        <v>21.199804354602037</v>
      </c>
      <c r="G78" s="7">
        <v>21.687756</v>
      </c>
      <c r="H78" s="7">
        <v>4</v>
      </c>
      <c r="I78" s="8">
        <v>5.5385920000000004</v>
      </c>
      <c r="J78">
        <f t="shared" si="7"/>
        <v>16.897130707848852</v>
      </c>
      <c r="L78" s="7">
        <v>30</v>
      </c>
      <c r="M78" s="7">
        <v>28</v>
      </c>
      <c r="N78" s="8">
        <v>26.267551000000001</v>
      </c>
      <c r="O78">
        <f t="shared" si="4"/>
        <v>19.026107764554876</v>
      </c>
      <c r="Q78" s="7">
        <v>22.82197</v>
      </c>
      <c r="R78" s="7">
        <v>4</v>
      </c>
      <c r="S78" s="8">
        <v>5.379181</v>
      </c>
      <c r="T78">
        <f t="shared" si="5"/>
        <v>15.14644663873313</v>
      </c>
    </row>
    <row r="79" spans="2:20" x14ac:dyDescent="0.25">
      <c r="G79" s="10">
        <v>26.845853999999999</v>
      </c>
      <c r="H79" s="10">
        <v>4</v>
      </c>
      <c r="I79" s="11">
        <v>5.4385279999999998</v>
      </c>
      <c r="J79">
        <f t="shared" si="7"/>
        <v>15.798207479890955</v>
      </c>
      <c r="Q79" s="10">
        <v>28.009053999999999</v>
      </c>
      <c r="R79" s="10">
        <v>4</v>
      </c>
      <c r="S79" s="11">
        <v>5.2703759999999997</v>
      </c>
      <c r="T79">
        <f t="shared" si="5"/>
        <v>13.951527968502489</v>
      </c>
    </row>
    <row r="80" spans="2:20" x14ac:dyDescent="0.25">
      <c r="D80">
        <f>D78-C78</f>
        <v>-1.930378000000001</v>
      </c>
      <c r="G80" s="7">
        <v>30</v>
      </c>
      <c r="H80" s="7">
        <v>4</v>
      </c>
      <c r="I80" s="8">
        <v>5.3903179999999997</v>
      </c>
      <c r="J80">
        <f t="shared" si="7"/>
        <v>15.268755440997348</v>
      </c>
      <c r="N80">
        <f>N78-M78</f>
        <v>-1.732448999999999</v>
      </c>
      <c r="Q80" s="7">
        <v>30</v>
      </c>
      <c r="R80" s="7">
        <v>4</v>
      </c>
      <c r="S80" s="8">
        <v>5.2366330000000003</v>
      </c>
      <c r="T80">
        <f t="shared" si="5"/>
        <v>13.580955470091649</v>
      </c>
    </row>
    <row r="82" spans="9:19" x14ac:dyDescent="0.25">
      <c r="I82">
        <f>I80-H80</f>
        <v>1.3903179999999997</v>
      </c>
      <c r="S82">
        <f>S80-R80</f>
        <v>1.2366330000000003</v>
      </c>
    </row>
  </sheetData>
  <mergeCells count="4">
    <mergeCell ref="B8:E8"/>
    <mergeCell ref="G8:J8"/>
    <mergeCell ref="L8:N8"/>
    <mergeCell ref="Q8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Figure 3 Reference Case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 Loveridge</dc:creator>
  <cp:lastModifiedBy>Fleur Loveridge</cp:lastModifiedBy>
  <dcterms:created xsi:type="dcterms:W3CDTF">2020-06-08T11:37:08Z</dcterms:created>
  <dcterms:modified xsi:type="dcterms:W3CDTF">2020-06-08T11:53:53Z</dcterms:modified>
</cp:coreProperties>
</file>