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Inston testing\Strain rate study\"/>
    </mc:Choice>
  </mc:AlternateContent>
  <bookViews>
    <workbookView xWindow="0" yWindow="0" windowWidth="28800" windowHeight="124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5" i="1" l="1"/>
  <c r="W26" i="1" s="1"/>
  <c r="V25" i="1"/>
  <c r="V26" i="1" s="1"/>
  <c r="U25" i="1"/>
  <c r="U26" i="1" s="1"/>
  <c r="T25" i="1"/>
  <c r="T26" i="1" s="1"/>
  <c r="S25" i="1"/>
  <c r="S26" i="1" s="1"/>
  <c r="R25" i="1"/>
  <c r="R26" i="1" s="1"/>
  <c r="W24" i="1"/>
  <c r="V24" i="1"/>
  <c r="U24" i="1"/>
  <c r="T24" i="1"/>
  <c r="S24" i="1"/>
  <c r="R24" i="1"/>
  <c r="W12" i="1"/>
  <c r="W13" i="1" s="1"/>
  <c r="V12" i="1"/>
  <c r="V13" i="1" s="1"/>
  <c r="U12" i="1"/>
  <c r="U13" i="1" s="1"/>
  <c r="T12" i="1"/>
  <c r="T13" i="1" s="1"/>
  <c r="S12" i="1"/>
  <c r="S13" i="1" s="1"/>
  <c r="R12" i="1"/>
  <c r="R13" i="1" s="1"/>
  <c r="W11" i="1"/>
  <c r="V11" i="1"/>
  <c r="U11" i="1"/>
  <c r="T11" i="1"/>
  <c r="S11" i="1"/>
  <c r="R11" i="1"/>
  <c r="O25" i="1" l="1"/>
  <c r="O26" i="1" s="1"/>
  <c r="N25" i="1"/>
  <c r="N26" i="1" s="1"/>
  <c r="M25" i="1"/>
  <c r="M26" i="1" s="1"/>
  <c r="L25" i="1"/>
  <c r="L26" i="1" s="1"/>
  <c r="K25" i="1"/>
  <c r="K26" i="1" s="1"/>
  <c r="J25" i="1"/>
  <c r="J26" i="1" s="1"/>
  <c r="O24" i="1"/>
  <c r="N24" i="1"/>
  <c r="M24" i="1"/>
  <c r="L24" i="1"/>
  <c r="K24" i="1"/>
  <c r="J24" i="1"/>
  <c r="O12" i="1"/>
  <c r="O13" i="1" s="1"/>
  <c r="N12" i="1"/>
  <c r="N13" i="1" s="1"/>
  <c r="M12" i="1"/>
  <c r="M13" i="1" s="1"/>
  <c r="L12" i="1"/>
  <c r="L13" i="1" s="1"/>
  <c r="K12" i="1"/>
  <c r="K13" i="1" s="1"/>
  <c r="J12" i="1"/>
  <c r="J13" i="1" s="1"/>
  <c r="O11" i="1"/>
  <c r="N11" i="1"/>
  <c r="M11" i="1"/>
  <c r="L11" i="1"/>
  <c r="K11" i="1"/>
  <c r="J11" i="1"/>
  <c r="C24" i="1" l="1"/>
  <c r="D24" i="1"/>
  <c r="E24" i="1"/>
  <c r="F24" i="1"/>
  <c r="G24" i="1"/>
  <c r="C25" i="1"/>
  <c r="D25" i="1"/>
  <c r="D26" i="1" s="1"/>
  <c r="E25" i="1"/>
  <c r="F25" i="1"/>
  <c r="G25" i="1"/>
  <c r="C26" i="1"/>
  <c r="E26" i="1"/>
  <c r="F26" i="1"/>
  <c r="G26" i="1"/>
  <c r="B25" i="1"/>
  <c r="B26" i="1" s="1"/>
  <c r="B24" i="1"/>
  <c r="C11" i="1" l="1"/>
  <c r="D11" i="1"/>
  <c r="E11" i="1"/>
  <c r="F11" i="1"/>
  <c r="G11" i="1"/>
  <c r="C12" i="1"/>
  <c r="C13" i="1" s="1"/>
  <c r="D12" i="1"/>
  <c r="D13" i="1" s="1"/>
  <c r="E12" i="1"/>
  <c r="E13" i="1" s="1"/>
  <c r="F12" i="1"/>
  <c r="F13" i="1" s="1"/>
  <c r="G12" i="1"/>
  <c r="G13" i="1" s="1"/>
  <c r="B12" i="1"/>
  <c r="B13" i="1" s="1"/>
  <c r="B11" i="1"/>
</calcChain>
</file>

<file path=xl/sharedStrings.xml><?xml version="1.0" encoding="utf-8"?>
<sst xmlns="http://schemas.openxmlformats.org/spreadsheetml/2006/main" count="69" uniqueCount="15">
  <si>
    <t>Native</t>
  </si>
  <si>
    <t>UTS (MPa)</t>
  </si>
  <si>
    <t>Failure Strain (mm/mm)</t>
  </si>
  <si>
    <t>E0 (MPa)</t>
  </si>
  <si>
    <t>E1 (MPa)</t>
  </si>
  <si>
    <t>T-Stress (Mpa)</t>
  </si>
  <si>
    <t>T-Strain (mm/mm)</t>
  </si>
  <si>
    <t>Specimen</t>
  </si>
  <si>
    <t>Mean</t>
  </si>
  <si>
    <t>St Dev</t>
  </si>
  <si>
    <t>95% CI</t>
  </si>
  <si>
    <t>Decell</t>
  </si>
  <si>
    <t>1%/s</t>
  </si>
  <si>
    <t>10%/s</t>
  </si>
  <si>
    <t>100%/s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</si>
</sst>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Native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(Sheet1!$B$13,Sheet1!$J$13,Sheet1!$R$13)</c:f>
                <c:numCache>
                  <c:formatCode>General</c:formatCode>
                  <c:ptCount val="3"/>
                  <c:pt idx="0">
                    <c:v>9.9426388451212286</c:v>
                  </c:pt>
                  <c:pt idx="1">
                    <c:v>11.919264308979212</c:v>
                  </c:pt>
                  <c:pt idx="2">
                    <c:v>8.5111661959837512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(Sheet1!$B$2,Sheet1!$J$2,Sheet1!$R$2)</c:f>
              <c:strCache>
                <c:ptCount val="3"/>
                <c:pt idx="0">
                  <c:v>1%/s</c:v>
                </c:pt>
                <c:pt idx="1">
                  <c:v>10%/s</c:v>
                </c:pt>
                <c:pt idx="2">
                  <c:v>100%/s</c:v>
                </c:pt>
              </c:strCache>
            </c:strRef>
          </c:cat>
          <c:val>
            <c:numRef>
              <c:f>(Sheet1!$B$11,Sheet1!$J$11,Sheet1!$R$11)</c:f>
              <c:numCache>
                <c:formatCode>General</c:formatCode>
                <c:ptCount val="3"/>
                <c:pt idx="0">
                  <c:v>76.44480562014644</c:v>
                </c:pt>
                <c:pt idx="1">
                  <c:v>73.017997979922612</c:v>
                </c:pt>
                <c:pt idx="2">
                  <c:v>77.012698023206084</c:v>
                </c:pt>
              </c:numCache>
            </c:numRef>
          </c:val>
        </c:ser>
        <c:ser>
          <c:idx val="1"/>
          <c:order val="1"/>
          <c:tx>
            <c:v>Decellularised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(Sheet1!$B$26,Sheet1!$J$26,Sheet1!$R$26)</c:f>
                <c:numCache>
                  <c:formatCode>General</c:formatCode>
                  <c:ptCount val="3"/>
                  <c:pt idx="0">
                    <c:v>10.351399205027654</c:v>
                  </c:pt>
                  <c:pt idx="1">
                    <c:v>11.209674435746967</c:v>
                  </c:pt>
                  <c:pt idx="2">
                    <c:v>2.7889039137811098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(Sheet1!$B$2,Sheet1!$J$2,Sheet1!$R$2)</c:f>
              <c:strCache>
                <c:ptCount val="3"/>
                <c:pt idx="0">
                  <c:v>1%/s</c:v>
                </c:pt>
                <c:pt idx="1">
                  <c:v>10%/s</c:v>
                </c:pt>
                <c:pt idx="2">
                  <c:v>100%/s</c:v>
                </c:pt>
              </c:strCache>
            </c:strRef>
          </c:cat>
          <c:val>
            <c:numRef>
              <c:f>(Sheet1!$B$24,Sheet1!$J$24,Sheet1!$R$24)</c:f>
              <c:numCache>
                <c:formatCode>General</c:formatCode>
                <c:ptCount val="3"/>
                <c:pt idx="0">
                  <c:v>39.789906301258092</c:v>
                </c:pt>
                <c:pt idx="1">
                  <c:v>41.490202677718536</c:v>
                </c:pt>
                <c:pt idx="2">
                  <c:v>47.623455056173306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9963336"/>
        <c:axId val="319962552"/>
      </c:barChart>
      <c:catAx>
        <c:axId val="319963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962552"/>
        <c:crosses val="autoZero"/>
        <c:auto val="1"/>
        <c:lblAlgn val="ctr"/>
        <c:lblOffset val="100"/>
        <c:noMultiLvlLbl val="0"/>
      </c:catAx>
      <c:valAx>
        <c:axId val="3199625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UTS [Mpa]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963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Native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(Sheet1!$D$13,Sheet1!$L$13,Sheet1!$T$13)</c:f>
                <c:numCache>
                  <c:formatCode>General</c:formatCode>
                  <c:ptCount val="3"/>
                  <c:pt idx="0">
                    <c:v>14.029357639303871</c:v>
                  </c:pt>
                  <c:pt idx="1">
                    <c:v>49.43060059561914</c:v>
                  </c:pt>
                  <c:pt idx="2">
                    <c:v>71.014002327097145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(Sheet1!$B$2,Sheet1!$J$2,Sheet1!$R$2)</c:f>
              <c:strCache>
                <c:ptCount val="3"/>
                <c:pt idx="0">
                  <c:v>1%/s</c:v>
                </c:pt>
                <c:pt idx="1">
                  <c:v>10%/s</c:v>
                </c:pt>
                <c:pt idx="2">
                  <c:v>100%/s</c:v>
                </c:pt>
              </c:strCache>
            </c:strRef>
          </c:cat>
          <c:val>
            <c:numRef>
              <c:f>(Sheet1!$D$11,Sheet1!$L$11,Sheet1!$T$11)</c:f>
              <c:numCache>
                <c:formatCode>General</c:formatCode>
                <c:ptCount val="3"/>
                <c:pt idx="0">
                  <c:v>28.876830166666668</c:v>
                </c:pt>
                <c:pt idx="1">
                  <c:v>117.47654416666667</c:v>
                </c:pt>
                <c:pt idx="2">
                  <c:v>155.36090049999999</c:v>
                </c:pt>
              </c:numCache>
            </c:numRef>
          </c:val>
        </c:ser>
        <c:ser>
          <c:idx val="1"/>
          <c:order val="1"/>
          <c:tx>
            <c:v>Decellularised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(Sheet1!$D$26,Sheet1!$L$26,Sheet1!$T$26)</c:f>
                <c:numCache>
                  <c:formatCode>General</c:formatCode>
                  <c:ptCount val="3"/>
                  <c:pt idx="0">
                    <c:v>19.153870627452715</c:v>
                  </c:pt>
                  <c:pt idx="1">
                    <c:v>26.928665018220908</c:v>
                  </c:pt>
                  <c:pt idx="2">
                    <c:v>9.0062847862776856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(Sheet1!$B$2,Sheet1!$J$2,Sheet1!$R$2)</c:f>
              <c:strCache>
                <c:ptCount val="3"/>
                <c:pt idx="0">
                  <c:v>1%/s</c:v>
                </c:pt>
                <c:pt idx="1">
                  <c:v>10%/s</c:v>
                </c:pt>
                <c:pt idx="2">
                  <c:v>100%/s</c:v>
                </c:pt>
              </c:strCache>
            </c:strRef>
          </c:cat>
          <c:val>
            <c:numRef>
              <c:f>(Sheet1!$D$24,Sheet1!$L$24,Sheet1!$T$24)</c:f>
              <c:numCache>
                <c:formatCode>General</c:formatCode>
                <c:ptCount val="3"/>
                <c:pt idx="0">
                  <c:v>49.525866499999999</c:v>
                </c:pt>
                <c:pt idx="1">
                  <c:v>62.849644500000004</c:v>
                </c:pt>
                <c:pt idx="2">
                  <c:v>69.198794333333339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9962160"/>
        <c:axId val="319964120"/>
      </c:barChart>
      <c:catAx>
        <c:axId val="31996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964120"/>
        <c:crosses val="autoZero"/>
        <c:auto val="1"/>
        <c:lblAlgn val="ctr"/>
        <c:lblOffset val="100"/>
        <c:noMultiLvlLbl val="0"/>
      </c:catAx>
      <c:valAx>
        <c:axId val="319964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E0 [MPa]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962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Native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(Sheet1!$E$13,Sheet1!$M$13,Sheet1!$U$13)</c:f>
                <c:numCache>
                  <c:formatCode>General</c:formatCode>
                  <c:ptCount val="3"/>
                  <c:pt idx="0">
                    <c:v>62.972893445418379</c:v>
                  </c:pt>
                  <c:pt idx="1">
                    <c:v>57.015212130264104</c:v>
                  </c:pt>
                  <c:pt idx="2">
                    <c:v>52.761992882322303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(Sheet1!$B$2,Sheet1!$J$2,Sheet1!$R$2)</c:f>
              <c:strCache>
                <c:ptCount val="3"/>
                <c:pt idx="0">
                  <c:v>1%/s</c:v>
                </c:pt>
                <c:pt idx="1">
                  <c:v>10%/s</c:v>
                </c:pt>
                <c:pt idx="2">
                  <c:v>100%/s</c:v>
                </c:pt>
              </c:strCache>
            </c:strRef>
          </c:cat>
          <c:val>
            <c:numRef>
              <c:f>(Sheet1!$E$11,Sheet1!$M$11,Sheet1!$U$11)</c:f>
              <c:numCache>
                <c:formatCode>General</c:formatCode>
                <c:ptCount val="3"/>
                <c:pt idx="0">
                  <c:v>395.48507233333333</c:v>
                </c:pt>
                <c:pt idx="1">
                  <c:v>421.13420533333334</c:v>
                </c:pt>
                <c:pt idx="2">
                  <c:v>438.84902616666665</c:v>
                </c:pt>
              </c:numCache>
            </c:numRef>
          </c:val>
        </c:ser>
        <c:ser>
          <c:idx val="1"/>
          <c:order val="1"/>
          <c:tx>
            <c:v>Decellularised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(Sheet1!$E$26,Sheet1!$M$26,Sheet1!$U$26)</c:f>
                <c:numCache>
                  <c:formatCode>General</c:formatCode>
                  <c:ptCount val="3"/>
                  <c:pt idx="0">
                    <c:v>29.296277097689501</c:v>
                  </c:pt>
                  <c:pt idx="1">
                    <c:v>48.387117684712997</c:v>
                  </c:pt>
                  <c:pt idx="2">
                    <c:v>48.631807647296284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(Sheet1!$B$2,Sheet1!$J$2,Sheet1!$R$2)</c:f>
              <c:strCache>
                <c:ptCount val="3"/>
                <c:pt idx="0">
                  <c:v>1%/s</c:v>
                </c:pt>
                <c:pt idx="1">
                  <c:v>10%/s</c:v>
                </c:pt>
                <c:pt idx="2">
                  <c:v>100%/s</c:v>
                </c:pt>
              </c:strCache>
            </c:strRef>
          </c:cat>
          <c:val>
            <c:numRef>
              <c:f>(Sheet1!$E$24,Sheet1!$M$24,Sheet1!$U$24)</c:f>
              <c:numCache>
                <c:formatCode>General</c:formatCode>
                <c:ptCount val="3"/>
                <c:pt idx="0">
                  <c:v>204.17121916666667</c:v>
                </c:pt>
                <c:pt idx="1">
                  <c:v>246.1958185</c:v>
                </c:pt>
                <c:pt idx="2">
                  <c:v>277.62299816666666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0968448"/>
        <c:axId val="320967664"/>
      </c:barChart>
      <c:catAx>
        <c:axId val="32096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967664"/>
        <c:crosses val="autoZero"/>
        <c:auto val="1"/>
        <c:lblAlgn val="ctr"/>
        <c:lblOffset val="100"/>
        <c:noMultiLvlLbl val="0"/>
      </c:catAx>
      <c:valAx>
        <c:axId val="3209676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E1 [MPa]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968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Native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(Sheet1!$C$13,Sheet1!$K$13,Sheet1!$S$13)</c:f>
                <c:numCache>
                  <c:formatCode>General</c:formatCode>
                  <c:ptCount val="3"/>
                  <c:pt idx="0">
                    <c:v>1.8775914721338702E-2</c:v>
                  </c:pt>
                  <c:pt idx="1">
                    <c:v>4.2620096763867008E-2</c:v>
                  </c:pt>
                  <c:pt idx="2">
                    <c:v>2.0116756349213647E-2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(Sheet1!$B$2,Sheet1!$J$2,Sheet1!$R$2)</c:f>
              <c:strCache>
                <c:ptCount val="3"/>
                <c:pt idx="0">
                  <c:v>1%/s</c:v>
                </c:pt>
                <c:pt idx="1">
                  <c:v>10%/s</c:v>
                </c:pt>
                <c:pt idx="2">
                  <c:v>100%/s</c:v>
                </c:pt>
              </c:strCache>
            </c:strRef>
          </c:cat>
          <c:val>
            <c:numRef>
              <c:f>(Sheet1!$C$11,Sheet1!$K$11,Sheet1!$S$11)</c:f>
              <c:numCache>
                <c:formatCode>General</c:formatCode>
                <c:ptCount val="3"/>
                <c:pt idx="0">
                  <c:v>0.25289682234978639</c:v>
                </c:pt>
                <c:pt idx="1">
                  <c:v>0.24471495859324932</c:v>
                </c:pt>
                <c:pt idx="2">
                  <c:v>0.2449668413028121</c:v>
                </c:pt>
              </c:numCache>
            </c:numRef>
          </c:val>
        </c:ser>
        <c:ser>
          <c:idx val="1"/>
          <c:order val="1"/>
          <c:tx>
            <c:v>Decellularised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(Sheet1!$C$26,Sheet1!$K$26,Sheet1!$S$26)</c:f>
                <c:numCache>
                  <c:formatCode>General</c:formatCode>
                  <c:ptCount val="3"/>
                  <c:pt idx="0">
                    <c:v>3.046562437382792E-2</c:v>
                  </c:pt>
                  <c:pt idx="1">
                    <c:v>2.2507006264180063E-2</c:v>
                  </c:pt>
                  <c:pt idx="2">
                    <c:v>2.0914924613106345E-2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(Sheet1!$B$2,Sheet1!$J$2,Sheet1!$R$2)</c:f>
              <c:strCache>
                <c:ptCount val="3"/>
                <c:pt idx="0">
                  <c:v>1%/s</c:v>
                </c:pt>
                <c:pt idx="1">
                  <c:v>10%/s</c:v>
                </c:pt>
                <c:pt idx="2">
                  <c:v>100%/s</c:v>
                </c:pt>
              </c:strCache>
            </c:strRef>
          </c:cat>
          <c:val>
            <c:numRef>
              <c:f>(Sheet1!$C$24,Sheet1!$K$24,Sheet1!$S$24)</c:f>
              <c:numCache>
                <c:formatCode>General</c:formatCode>
                <c:ptCount val="3"/>
                <c:pt idx="0">
                  <c:v>0.25608376506716007</c:v>
                </c:pt>
                <c:pt idx="1">
                  <c:v>0.24064703471958668</c:v>
                </c:pt>
                <c:pt idx="2">
                  <c:v>0.25823690773298341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0969232"/>
        <c:axId val="320966488"/>
      </c:barChart>
      <c:catAx>
        <c:axId val="32096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966488"/>
        <c:crosses val="autoZero"/>
        <c:auto val="1"/>
        <c:lblAlgn val="ctr"/>
        <c:lblOffset val="100"/>
        <c:noMultiLvlLbl val="0"/>
      </c:catAx>
      <c:valAx>
        <c:axId val="32096648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Strain</a:t>
                </a:r>
                <a:r>
                  <a:rPr lang="en-US" b="1" baseline="0"/>
                  <a:t> at failure [mm/mm]</a:t>
                </a:r>
                <a:endParaRPr lang="en-US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969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26</xdr:row>
      <xdr:rowOff>133350</xdr:rowOff>
    </xdr:from>
    <xdr:to>
      <xdr:col>5</xdr:col>
      <xdr:colOff>85725</xdr:colOff>
      <xdr:row>43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26</xdr:row>
      <xdr:rowOff>152400</xdr:rowOff>
    </xdr:from>
    <xdr:to>
      <xdr:col>10</xdr:col>
      <xdr:colOff>523875</xdr:colOff>
      <xdr:row>43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771525</xdr:colOff>
      <xdr:row>27</xdr:row>
      <xdr:rowOff>0</xdr:rowOff>
    </xdr:from>
    <xdr:to>
      <xdr:col>15</xdr:col>
      <xdr:colOff>95250</xdr:colOff>
      <xdr:row>43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533400</xdr:colOff>
      <xdr:row>26</xdr:row>
      <xdr:rowOff>104775</xdr:rowOff>
    </xdr:from>
    <xdr:to>
      <xdr:col>23</xdr:col>
      <xdr:colOff>228600</xdr:colOff>
      <xdr:row>43</xdr:row>
      <xdr:rowOff>95250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6"/>
  <sheetViews>
    <sheetView tabSelected="1" workbookViewId="0">
      <selection activeCell="D9" sqref="D9"/>
    </sheetView>
  </sheetViews>
  <sheetFormatPr defaultRowHeight="12.75" x14ac:dyDescent="0.2"/>
  <cols>
    <col min="1" max="1" width="13.5703125" customWidth="1"/>
    <col min="2" max="2" width="11.42578125" customWidth="1"/>
    <col min="3" max="3" width="22.42578125" customWidth="1"/>
    <col min="4" max="4" width="11.28515625" customWidth="1"/>
    <col min="5" max="5" width="12.42578125" customWidth="1"/>
    <col min="6" max="6" width="14.5703125" customWidth="1"/>
    <col min="7" max="7" width="17.85546875" customWidth="1"/>
    <col min="10" max="10" width="14" customWidth="1"/>
    <col min="11" max="11" width="21.42578125" customWidth="1"/>
    <col min="12" max="12" width="11.42578125" customWidth="1"/>
    <col min="13" max="13" width="11.85546875" customWidth="1"/>
    <col min="14" max="14" width="15.28515625" customWidth="1"/>
    <col min="15" max="15" width="18.7109375" customWidth="1"/>
  </cols>
  <sheetData>
    <row r="2" spans="1:23" x14ac:dyDescent="0.2">
      <c r="B2" s="1" t="s">
        <v>12</v>
      </c>
      <c r="J2" s="1" t="s">
        <v>13</v>
      </c>
      <c r="R2" s="1" t="s">
        <v>14</v>
      </c>
    </row>
    <row r="3" spans="1:23" x14ac:dyDescent="0.2">
      <c r="B3" s="2" t="s">
        <v>0</v>
      </c>
      <c r="J3" s="2" t="s">
        <v>0</v>
      </c>
      <c r="R3" s="2" t="s">
        <v>0</v>
      </c>
    </row>
    <row r="4" spans="1:23" x14ac:dyDescent="0.2">
      <c r="A4" t="s">
        <v>7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I4" t="s">
        <v>7</v>
      </c>
      <c r="J4" t="s">
        <v>1</v>
      </c>
      <c r="K4" t="s">
        <v>2</v>
      </c>
      <c r="L4" t="s">
        <v>3</v>
      </c>
      <c r="M4" t="s">
        <v>4</v>
      </c>
      <c r="N4" t="s">
        <v>5</v>
      </c>
      <c r="O4" t="s">
        <v>6</v>
      </c>
      <c r="Q4" t="s">
        <v>7</v>
      </c>
      <c r="R4" t="s">
        <v>1</v>
      </c>
      <c r="S4" t="s">
        <v>2</v>
      </c>
      <c r="T4" t="s">
        <v>3</v>
      </c>
      <c r="U4" t="s">
        <v>4</v>
      </c>
      <c r="V4" t="s">
        <v>5</v>
      </c>
      <c r="W4" t="s">
        <v>6</v>
      </c>
    </row>
    <row r="5" spans="1:23" x14ac:dyDescent="0.2">
      <c r="A5">
        <v>2</v>
      </c>
      <c r="B5">
        <v>72.806293735661285</v>
      </c>
      <c r="C5">
        <v>0.27864627912640566</v>
      </c>
      <c r="D5">
        <v>29.766200000000001</v>
      </c>
      <c r="E5">
        <v>345.62362100000001</v>
      </c>
      <c r="F5">
        <v>1.414876</v>
      </c>
      <c r="G5">
        <v>4.7532999999999999E-2</v>
      </c>
      <c r="I5">
        <v>1</v>
      </c>
      <c r="J5">
        <v>79.439868133737448</v>
      </c>
      <c r="K5">
        <v>0.21999338828027246</v>
      </c>
      <c r="L5">
        <v>184.388113</v>
      </c>
      <c r="M5">
        <v>494.18154900000002</v>
      </c>
      <c r="N5">
        <v>1.4231780000000001</v>
      </c>
      <c r="O5">
        <v>7.718E-3</v>
      </c>
      <c r="Q5">
        <v>1</v>
      </c>
      <c r="R5">
        <v>66.465840826343438</v>
      </c>
      <c r="S5">
        <v>0.24458118341863161</v>
      </c>
      <c r="T5">
        <v>228.91938200000001</v>
      </c>
      <c r="U5">
        <v>443.60883200000001</v>
      </c>
      <c r="V5">
        <v>2.5460759999999998</v>
      </c>
      <c r="W5">
        <v>1.1122E-2</v>
      </c>
    </row>
    <row r="6" spans="1:23" x14ac:dyDescent="0.2">
      <c r="A6">
        <v>3</v>
      </c>
      <c r="B6">
        <v>77.718060324597303</v>
      </c>
      <c r="C6">
        <v>0.23797721229493607</v>
      </c>
      <c r="D6">
        <v>19.992842</v>
      </c>
      <c r="E6">
        <v>479.55189200000001</v>
      </c>
      <c r="F6">
        <v>0.75581500000000001</v>
      </c>
      <c r="G6">
        <v>3.7803999999999997E-2</v>
      </c>
      <c r="I6">
        <v>2</v>
      </c>
      <c r="J6">
        <v>80.095690634213625</v>
      </c>
      <c r="K6">
        <v>0.25169625878334062</v>
      </c>
      <c r="L6">
        <v>116.505009</v>
      </c>
      <c r="M6">
        <v>410.522178</v>
      </c>
      <c r="N6">
        <v>1.6331359999999999</v>
      </c>
      <c r="O6">
        <v>1.4017999999999999E-2</v>
      </c>
      <c r="Q6">
        <v>2</v>
      </c>
      <c r="R6">
        <v>79.4870626758524</v>
      </c>
      <c r="S6">
        <v>0.23444959521293635</v>
      </c>
      <c r="T6">
        <v>153.32870199999999</v>
      </c>
      <c r="U6">
        <v>476.57622099999998</v>
      </c>
      <c r="V6">
        <v>2.65802</v>
      </c>
      <c r="W6">
        <v>1.7335E-2</v>
      </c>
    </row>
    <row r="7" spans="1:23" x14ac:dyDescent="0.2">
      <c r="A7">
        <v>4</v>
      </c>
      <c r="B7">
        <v>79.688994489381415</v>
      </c>
      <c r="C7">
        <v>0.24397469125688076</v>
      </c>
      <c r="D7">
        <v>44.81691</v>
      </c>
      <c r="E7">
        <v>405.084272</v>
      </c>
      <c r="F7">
        <v>0.86757799999999996</v>
      </c>
      <c r="G7">
        <v>1.9358E-2</v>
      </c>
      <c r="I7">
        <v>3</v>
      </c>
      <c r="J7">
        <v>74.04026416506241</v>
      </c>
      <c r="K7">
        <v>0.23584472574293613</v>
      </c>
      <c r="L7">
        <v>119.041197</v>
      </c>
      <c r="M7">
        <v>410.69151799999997</v>
      </c>
      <c r="N7">
        <v>1.6313629999999999</v>
      </c>
      <c r="O7">
        <v>1.3703999999999999E-2</v>
      </c>
      <c r="Q7">
        <v>3</v>
      </c>
      <c r="R7">
        <v>77.591177205499093</v>
      </c>
      <c r="S7">
        <v>0.22024223022162931</v>
      </c>
      <c r="T7">
        <v>214.99728200000001</v>
      </c>
      <c r="U7">
        <v>475.71999299999999</v>
      </c>
      <c r="V7">
        <v>1.945883</v>
      </c>
      <c r="W7">
        <v>9.051E-3</v>
      </c>
    </row>
    <row r="8" spans="1:23" x14ac:dyDescent="0.2">
      <c r="A8">
        <v>5</v>
      </c>
      <c r="B8">
        <v>63.669632035720177</v>
      </c>
      <c r="C8">
        <v>0.24182271584868439</v>
      </c>
      <c r="D8">
        <v>16.571577999999999</v>
      </c>
      <c r="E8">
        <v>339.693307</v>
      </c>
      <c r="F8">
        <v>0.45734399999999997</v>
      </c>
      <c r="G8">
        <v>2.7598000000000001E-2</v>
      </c>
      <c r="I8">
        <v>4</v>
      </c>
      <c r="J8">
        <v>51.236103315477621</v>
      </c>
      <c r="K8">
        <v>0.21793630346655835</v>
      </c>
      <c r="L8">
        <v>39.427636999999997</v>
      </c>
      <c r="M8">
        <v>341.52511199999998</v>
      </c>
      <c r="N8">
        <v>0.80878300000000003</v>
      </c>
      <c r="O8">
        <v>2.0513E-2</v>
      </c>
      <c r="Q8">
        <v>4</v>
      </c>
      <c r="R8">
        <v>87.455627415945685</v>
      </c>
      <c r="S8">
        <v>0.25571132823824877</v>
      </c>
      <c r="T8">
        <v>41.350954999999999</v>
      </c>
      <c r="U8">
        <v>342.246286</v>
      </c>
      <c r="V8">
        <v>0.85697699999999999</v>
      </c>
      <c r="W8">
        <v>2.0723999999999999E-2</v>
      </c>
    </row>
    <row r="9" spans="1:23" x14ac:dyDescent="0.2">
      <c r="A9">
        <v>6</v>
      </c>
      <c r="B9">
        <v>87.926964657782307</v>
      </c>
      <c r="C9">
        <v>0.26007127016782755</v>
      </c>
      <c r="D9">
        <v>39.530006</v>
      </c>
      <c r="E9">
        <v>405.39830499999999</v>
      </c>
      <c r="F9">
        <v>0.79484399999999999</v>
      </c>
      <c r="G9">
        <v>2.0107E-2</v>
      </c>
      <c r="I9">
        <v>5</v>
      </c>
      <c r="J9">
        <v>71.558236894204214</v>
      </c>
      <c r="K9">
        <v>0.21961204335093507</v>
      </c>
      <c r="L9">
        <v>138.00081900000001</v>
      </c>
      <c r="M9">
        <v>470.16954900000002</v>
      </c>
      <c r="N9">
        <v>2.2136089999999999</v>
      </c>
      <c r="O9">
        <v>1.6041E-2</v>
      </c>
      <c r="Q9">
        <v>5</v>
      </c>
      <c r="R9">
        <v>68.545988982632139</v>
      </c>
      <c r="S9">
        <v>0.23883173801004876</v>
      </c>
      <c r="T9">
        <v>166.51329999999999</v>
      </c>
      <c r="U9">
        <v>434.19725199999999</v>
      </c>
      <c r="V9">
        <v>2.5919639999999999</v>
      </c>
      <c r="W9">
        <v>1.5566E-2</v>
      </c>
    </row>
    <row r="10" spans="1:23" x14ac:dyDescent="0.2">
      <c r="A10" s="3">
        <v>7</v>
      </c>
      <c r="B10" s="3">
        <v>76.858888477736201</v>
      </c>
      <c r="C10" s="3">
        <v>0.25488876540398397</v>
      </c>
      <c r="D10" s="3">
        <v>22.583445000000001</v>
      </c>
      <c r="E10" s="3">
        <v>397.55903699999999</v>
      </c>
      <c r="F10" s="3">
        <v>0.89237500000000003</v>
      </c>
      <c r="G10" s="3">
        <v>2.4542999999999999E-2</v>
      </c>
      <c r="I10">
        <v>6</v>
      </c>
      <c r="J10">
        <v>81.737824736840338</v>
      </c>
      <c r="K10">
        <v>0.32320703193545341</v>
      </c>
      <c r="L10">
        <v>107.49648999999999</v>
      </c>
      <c r="M10">
        <v>399.715326</v>
      </c>
      <c r="N10">
        <v>1.0449090000000001</v>
      </c>
      <c r="O10">
        <v>9.7199999999999995E-3</v>
      </c>
      <c r="Q10">
        <v>6</v>
      </c>
      <c r="R10">
        <v>82.530491032963752</v>
      </c>
      <c r="S10">
        <v>0.2759849727153777</v>
      </c>
      <c r="T10">
        <v>127.05578199999999</v>
      </c>
      <c r="U10">
        <v>460.74557299999998</v>
      </c>
      <c r="V10">
        <v>2.7517010000000002</v>
      </c>
      <c r="W10">
        <v>2.1656999999999999E-2</v>
      </c>
    </row>
    <row r="11" spans="1:23" x14ac:dyDescent="0.2">
      <c r="A11" t="s">
        <v>8</v>
      </c>
      <c r="B11">
        <f>AVERAGE(B5:B10)</f>
        <v>76.44480562014644</v>
      </c>
      <c r="C11">
        <f t="shared" ref="C11:G11" si="0">AVERAGE(C5:C10)</f>
        <v>0.25289682234978639</v>
      </c>
      <c r="D11">
        <f t="shared" si="0"/>
        <v>28.876830166666668</v>
      </c>
      <c r="E11">
        <f t="shared" si="0"/>
        <v>395.48507233333333</v>
      </c>
      <c r="F11">
        <f t="shared" si="0"/>
        <v>0.86380533333333342</v>
      </c>
      <c r="G11">
        <f t="shared" si="0"/>
        <v>2.9490499999999999E-2</v>
      </c>
      <c r="I11" t="s">
        <v>8</v>
      </c>
      <c r="J11">
        <f>AVERAGE(J5:J10)</f>
        <v>73.017997979922612</v>
      </c>
      <c r="K11">
        <f t="shared" ref="K11:O11" si="1">AVERAGE(K5:K10)</f>
        <v>0.24471495859324932</v>
      </c>
      <c r="L11">
        <f t="shared" si="1"/>
        <v>117.47654416666667</v>
      </c>
      <c r="M11">
        <f t="shared" si="1"/>
        <v>421.13420533333334</v>
      </c>
      <c r="N11">
        <f t="shared" si="1"/>
        <v>1.459163</v>
      </c>
      <c r="O11">
        <f t="shared" si="1"/>
        <v>1.3619000000000001E-2</v>
      </c>
      <c r="Q11" t="s">
        <v>8</v>
      </c>
      <c r="R11">
        <f>AVERAGE(R5:R10)</f>
        <v>77.012698023206084</v>
      </c>
      <c r="S11">
        <f t="shared" ref="S11:W11" si="2">AVERAGE(S5:S10)</f>
        <v>0.2449668413028121</v>
      </c>
      <c r="T11">
        <f t="shared" si="2"/>
        <v>155.36090049999999</v>
      </c>
      <c r="U11">
        <f t="shared" si="2"/>
        <v>438.84902616666665</v>
      </c>
      <c r="V11">
        <f t="shared" si="2"/>
        <v>2.2251034999999999</v>
      </c>
      <c r="W11">
        <f t="shared" si="2"/>
        <v>1.5909166666666665E-2</v>
      </c>
    </row>
    <row r="12" spans="1:23" x14ac:dyDescent="0.2">
      <c r="A12" t="s">
        <v>9</v>
      </c>
      <c r="B12">
        <f>STDEV(B5:B10)</f>
        <v>8.0075115808339525</v>
      </c>
      <c r="C12">
        <f t="shared" ref="C12:G12" si="3">STDEV(C5:C10)</f>
        <v>1.5121574555194174E-2</v>
      </c>
      <c r="D12">
        <f t="shared" si="3"/>
        <v>11.298835803888368</v>
      </c>
      <c r="E12">
        <f t="shared" si="3"/>
        <v>50.71653324612555</v>
      </c>
      <c r="F12">
        <f t="shared" si="3"/>
        <v>0.311813319667821</v>
      </c>
      <c r="G12">
        <f t="shared" si="3"/>
        <v>1.1076308315499352E-2</v>
      </c>
      <c r="I12" t="s">
        <v>9</v>
      </c>
      <c r="J12">
        <f>STDEV(J5:J10)</f>
        <v>11.35778494254359</v>
      </c>
      <c r="K12">
        <f t="shared" ref="K12:O12" si="4">STDEV(K5:K10)</f>
        <v>4.061239693373795E-2</v>
      </c>
      <c r="L12">
        <f t="shared" si="4"/>
        <v>47.102079171352031</v>
      </c>
      <c r="M12">
        <f t="shared" si="4"/>
        <v>54.329403312351012</v>
      </c>
      <c r="N12">
        <f t="shared" si="4"/>
        <v>0.49497548480424775</v>
      </c>
      <c r="O12">
        <f t="shared" si="4"/>
        <v>4.551565620750723E-3</v>
      </c>
      <c r="Q12" t="s">
        <v>9</v>
      </c>
      <c r="R12">
        <f>STDEV(R5:R10)</f>
        <v>8.1102317020864092</v>
      </c>
      <c r="S12">
        <f t="shared" ref="S12:W12" si="5">STDEV(S5:S10)</f>
        <v>1.9169118700035313E-2</v>
      </c>
      <c r="T12">
        <f t="shared" si="5"/>
        <v>67.668754164034041</v>
      </c>
      <c r="U12">
        <f t="shared" si="5"/>
        <v>50.276539957754657</v>
      </c>
      <c r="V12">
        <f t="shared" si="5"/>
        <v>0.7282946934884944</v>
      </c>
      <c r="W12">
        <f t="shared" si="5"/>
        <v>5.0660119785356471E-3</v>
      </c>
    </row>
    <row r="13" spans="1:23" x14ac:dyDescent="0.2">
      <c r="A13" t="s">
        <v>10</v>
      </c>
      <c r="B13">
        <f>_xlfn.CONFIDENCE.T(0.05,B12,5)</f>
        <v>9.9426388451212286</v>
      </c>
      <c r="C13">
        <f t="shared" ref="C13:G13" si="6">_xlfn.CONFIDENCE.T(0.05,C12,5)</f>
        <v>1.8775914721338702E-2</v>
      </c>
      <c r="D13">
        <f t="shared" si="6"/>
        <v>14.029357639303871</v>
      </c>
      <c r="E13">
        <f t="shared" si="6"/>
        <v>62.972893445418379</v>
      </c>
      <c r="F13">
        <f t="shared" si="6"/>
        <v>0.38716737319193506</v>
      </c>
      <c r="G13">
        <f t="shared" si="6"/>
        <v>1.3753053268360526E-2</v>
      </c>
      <c r="I13" t="s">
        <v>10</v>
      </c>
      <c r="J13">
        <f>_xlfn.CONFIDENCE.T(0.05,J12,6)</f>
        <v>11.919264308979212</v>
      </c>
      <c r="K13">
        <f t="shared" ref="K13:O13" si="7">_xlfn.CONFIDENCE.T(0.05,K12,6)</f>
        <v>4.2620096763867008E-2</v>
      </c>
      <c r="L13">
        <f t="shared" si="7"/>
        <v>49.43060059561914</v>
      </c>
      <c r="M13">
        <f t="shared" si="7"/>
        <v>57.015212130264104</v>
      </c>
      <c r="N13">
        <f t="shared" si="7"/>
        <v>0.51944491462837095</v>
      </c>
      <c r="O13">
        <f t="shared" si="7"/>
        <v>4.7765751797410995E-3</v>
      </c>
      <c r="Q13" t="s">
        <v>10</v>
      </c>
      <c r="R13">
        <f>_xlfn.CONFIDENCE.T(0.05,R12,6)</f>
        <v>8.5111661959837512</v>
      </c>
      <c r="S13">
        <f t="shared" ref="S13:W13" si="8">_xlfn.CONFIDENCE.T(0.05,S12,6)</f>
        <v>2.0116756349213647E-2</v>
      </c>
      <c r="T13">
        <f t="shared" si="8"/>
        <v>71.014002327097145</v>
      </c>
      <c r="U13">
        <f t="shared" si="8"/>
        <v>52.761992882322303</v>
      </c>
      <c r="V13">
        <f t="shared" si="8"/>
        <v>0.76429840769394808</v>
      </c>
      <c r="W13">
        <f t="shared" si="8"/>
        <v>5.3164535224152799E-3</v>
      </c>
    </row>
    <row r="16" spans="1:23" x14ac:dyDescent="0.2">
      <c r="B16" s="2" t="s">
        <v>11</v>
      </c>
      <c r="J16" s="2" t="s">
        <v>11</v>
      </c>
      <c r="R16" s="2" t="s">
        <v>11</v>
      </c>
    </row>
    <row r="17" spans="1:23" x14ac:dyDescent="0.2">
      <c r="A17" t="s">
        <v>7</v>
      </c>
      <c r="B17" t="s">
        <v>1</v>
      </c>
      <c r="C17" t="s">
        <v>2</v>
      </c>
      <c r="D17" t="s">
        <v>3</v>
      </c>
      <c r="E17" t="s">
        <v>4</v>
      </c>
      <c r="F17" t="s">
        <v>5</v>
      </c>
      <c r="G17" t="s">
        <v>6</v>
      </c>
      <c r="I17" t="s">
        <v>7</v>
      </c>
      <c r="J17" t="s">
        <v>1</v>
      </c>
      <c r="K17" t="s">
        <v>2</v>
      </c>
      <c r="L17" t="s">
        <v>3</v>
      </c>
      <c r="M17" t="s">
        <v>4</v>
      </c>
      <c r="N17" t="s">
        <v>5</v>
      </c>
      <c r="O17" t="s">
        <v>6</v>
      </c>
      <c r="Q17" t="s">
        <v>7</v>
      </c>
      <c r="R17" t="s">
        <v>1</v>
      </c>
      <c r="S17" t="s">
        <v>2</v>
      </c>
      <c r="T17" t="s">
        <v>3</v>
      </c>
      <c r="U17" t="s">
        <v>4</v>
      </c>
      <c r="V17" t="s">
        <v>5</v>
      </c>
      <c r="W17" t="s">
        <v>6</v>
      </c>
    </row>
    <row r="18" spans="1:23" x14ac:dyDescent="0.2">
      <c r="A18">
        <v>1</v>
      </c>
      <c r="B18">
        <v>32.203699091883614</v>
      </c>
      <c r="C18">
        <v>0.25167674198746665</v>
      </c>
      <c r="D18">
        <v>24.892296999999999</v>
      </c>
      <c r="E18">
        <v>190.411261</v>
      </c>
      <c r="F18">
        <v>0.83871399999999996</v>
      </c>
      <c r="G18">
        <v>3.3694000000000002E-2</v>
      </c>
      <c r="I18">
        <v>1</v>
      </c>
      <c r="J18">
        <v>33.949775021389016</v>
      </c>
      <c r="K18">
        <v>0.24187695980072021</v>
      </c>
      <c r="L18">
        <v>32.888055999999999</v>
      </c>
      <c r="M18">
        <v>200.370079</v>
      </c>
      <c r="N18">
        <v>1.359748</v>
      </c>
      <c r="O18">
        <v>4.1345E-2</v>
      </c>
      <c r="Q18">
        <v>1</v>
      </c>
      <c r="R18">
        <v>49.861299893460952</v>
      </c>
      <c r="S18">
        <v>0.29165850207209593</v>
      </c>
      <c r="T18">
        <v>68.778091000000003</v>
      </c>
      <c r="U18">
        <v>289.68959599999999</v>
      </c>
      <c r="V18">
        <v>1.2124870000000001</v>
      </c>
      <c r="W18">
        <v>1.7628999999999999E-2</v>
      </c>
    </row>
    <row r="19" spans="1:23" x14ac:dyDescent="0.2">
      <c r="A19">
        <v>2</v>
      </c>
      <c r="B19">
        <v>24.247139771568033</v>
      </c>
      <c r="C19">
        <v>0.22064619883894923</v>
      </c>
      <c r="D19">
        <v>46.925178000000002</v>
      </c>
      <c r="E19">
        <v>160.879052</v>
      </c>
      <c r="F19">
        <v>1.0866629999999999</v>
      </c>
      <c r="G19">
        <v>2.3157000000000001E-2</v>
      </c>
      <c r="I19">
        <v>2</v>
      </c>
      <c r="J19">
        <v>36.022031512297502</v>
      </c>
      <c r="K19">
        <v>0.25693998485803615</v>
      </c>
      <c r="L19">
        <v>41.686967000000003</v>
      </c>
      <c r="M19">
        <v>203.37686299999999</v>
      </c>
      <c r="N19">
        <v>1.471967</v>
      </c>
      <c r="O19">
        <v>3.5310000000000001E-2</v>
      </c>
      <c r="Q19">
        <v>2</v>
      </c>
      <c r="R19">
        <v>51.881530307193472</v>
      </c>
      <c r="S19">
        <v>0.23966935276985174</v>
      </c>
      <c r="T19">
        <v>75.452200000000005</v>
      </c>
      <c r="U19">
        <v>333.11755299999999</v>
      </c>
      <c r="V19">
        <v>1.868533</v>
      </c>
      <c r="W19">
        <v>2.4764000000000001E-2</v>
      </c>
    </row>
    <row r="20" spans="1:23" x14ac:dyDescent="0.2">
      <c r="A20">
        <v>3</v>
      </c>
      <c r="B20">
        <v>40.921326627598141</v>
      </c>
      <c r="C20">
        <v>0.25461173430085177</v>
      </c>
      <c r="D20">
        <v>48.768425999999998</v>
      </c>
      <c r="E20">
        <v>198.277974</v>
      </c>
      <c r="F20">
        <v>1.3063119999999999</v>
      </c>
      <c r="G20">
        <v>2.6786000000000001E-2</v>
      </c>
      <c r="I20">
        <v>3</v>
      </c>
      <c r="J20">
        <v>58.039699564500268</v>
      </c>
      <c r="K20">
        <v>0.25048265606165032</v>
      </c>
      <c r="L20">
        <v>99.232675</v>
      </c>
      <c r="M20">
        <v>317.833707</v>
      </c>
      <c r="N20">
        <v>4.663335</v>
      </c>
      <c r="O20">
        <v>4.6994000000000001E-2</v>
      </c>
      <c r="Q20">
        <v>3</v>
      </c>
      <c r="R20">
        <v>44.927842065585743</v>
      </c>
      <c r="S20">
        <v>0.25395120121538628</v>
      </c>
      <c r="T20">
        <v>53.469782000000002</v>
      </c>
      <c r="U20">
        <v>204.97471899999999</v>
      </c>
      <c r="V20">
        <v>1.617291</v>
      </c>
      <c r="W20">
        <v>3.0247E-2</v>
      </c>
    </row>
    <row r="21" spans="1:23" x14ac:dyDescent="0.2">
      <c r="A21">
        <v>4</v>
      </c>
      <c r="B21">
        <v>51.185089316694203</v>
      </c>
      <c r="C21">
        <v>0.30473103933036333</v>
      </c>
      <c r="D21">
        <v>51.172685999999999</v>
      </c>
      <c r="E21">
        <v>219.2861</v>
      </c>
      <c r="F21">
        <v>1.4516579999999999</v>
      </c>
      <c r="G21">
        <v>2.8368000000000001E-2</v>
      </c>
      <c r="I21">
        <v>4</v>
      </c>
      <c r="J21">
        <v>49.675503449449536</v>
      </c>
      <c r="K21">
        <v>0.26144834980368631</v>
      </c>
      <c r="L21">
        <v>75.872360999999998</v>
      </c>
      <c r="M21">
        <v>263.81052099999999</v>
      </c>
      <c r="N21">
        <v>2.775693</v>
      </c>
      <c r="O21">
        <v>3.6583999999999998E-2</v>
      </c>
      <c r="Q21">
        <v>4</v>
      </c>
      <c r="R21">
        <v>46.146320753811857</v>
      </c>
      <c r="S21">
        <v>0.24991538003087035</v>
      </c>
      <c r="T21">
        <v>67.756682999999995</v>
      </c>
      <c r="U21">
        <v>290.68200000000002</v>
      </c>
      <c r="V21">
        <v>1.730521</v>
      </c>
      <c r="W21">
        <v>2.554E-2</v>
      </c>
    </row>
    <row r="22" spans="1:23" x14ac:dyDescent="0.2">
      <c r="A22">
        <v>5</v>
      </c>
      <c r="B22">
        <v>45.032258525079783</v>
      </c>
      <c r="C22">
        <v>0.26889582537114626</v>
      </c>
      <c r="D22">
        <v>43.967120999999999</v>
      </c>
      <c r="E22">
        <v>213.492614</v>
      </c>
      <c r="F22">
        <v>1.019258</v>
      </c>
      <c r="G22">
        <v>2.3182000000000001E-2</v>
      </c>
      <c r="I22">
        <v>5</v>
      </c>
      <c r="J22">
        <v>29.54066780283085</v>
      </c>
      <c r="K22">
        <v>0.20345741510391249</v>
      </c>
      <c r="L22">
        <v>48.677846000000002</v>
      </c>
      <c r="M22">
        <v>220.85477</v>
      </c>
      <c r="N22">
        <v>1.2666740000000001</v>
      </c>
      <c r="O22">
        <v>2.6022E-2</v>
      </c>
      <c r="Q22">
        <v>5</v>
      </c>
      <c r="R22">
        <v>46.576504226657953</v>
      </c>
      <c r="S22">
        <v>0.27184554561972601</v>
      </c>
      <c r="T22">
        <v>77.625941999999995</v>
      </c>
      <c r="U22">
        <v>241.76177100000001</v>
      </c>
      <c r="V22">
        <v>2.802435</v>
      </c>
      <c r="W22">
        <v>3.6102000000000002E-2</v>
      </c>
    </row>
    <row r="23" spans="1:23" x14ac:dyDescent="0.2">
      <c r="A23">
        <v>6</v>
      </c>
      <c r="B23">
        <v>45.149924474724727</v>
      </c>
      <c r="C23">
        <v>0.23594105057418344</v>
      </c>
      <c r="D23">
        <v>81.429490999999999</v>
      </c>
      <c r="E23">
        <v>242.68031400000001</v>
      </c>
      <c r="F23">
        <v>2.4391799999999999</v>
      </c>
      <c r="G23">
        <v>2.9954999999999999E-2</v>
      </c>
      <c r="I23">
        <v>6</v>
      </c>
      <c r="J23">
        <v>41.713538715844066</v>
      </c>
      <c r="K23">
        <v>0.22967684268951433</v>
      </c>
      <c r="L23">
        <v>78.739962000000006</v>
      </c>
      <c r="M23">
        <v>270.92897099999999</v>
      </c>
      <c r="N23">
        <v>1.745306</v>
      </c>
      <c r="O23">
        <v>2.2165000000000001E-2</v>
      </c>
      <c r="Q23">
        <v>6</v>
      </c>
      <c r="R23">
        <v>46.34723309032988</v>
      </c>
      <c r="S23">
        <v>0.24238146468997007</v>
      </c>
      <c r="T23">
        <v>72.110067999999998</v>
      </c>
      <c r="U23">
        <v>305.51235000000003</v>
      </c>
      <c r="V23">
        <v>1.7854829999999999</v>
      </c>
      <c r="W23">
        <v>2.4760999999999998E-2</v>
      </c>
    </row>
    <row r="24" spans="1:23" x14ac:dyDescent="0.2">
      <c r="A24" t="s">
        <v>8</v>
      </c>
      <c r="B24">
        <f>AVERAGE(B18:B23)</f>
        <v>39.789906301258092</v>
      </c>
      <c r="C24">
        <f t="shared" ref="C24:G24" si="9">AVERAGE(C18:C23)</f>
        <v>0.25608376506716007</v>
      </c>
      <c r="D24">
        <f t="shared" si="9"/>
        <v>49.525866499999999</v>
      </c>
      <c r="E24">
        <f t="shared" si="9"/>
        <v>204.17121916666667</v>
      </c>
      <c r="F24">
        <f t="shared" si="9"/>
        <v>1.3569641666666665</v>
      </c>
      <c r="G24">
        <f t="shared" si="9"/>
        <v>2.7523666666666669E-2</v>
      </c>
      <c r="I24" t="s">
        <v>8</v>
      </c>
      <c r="J24">
        <f>AVERAGE(J18:J23)</f>
        <v>41.490202677718536</v>
      </c>
      <c r="K24">
        <f t="shared" ref="K24:O24" si="10">AVERAGE(K18:K23)</f>
        <v>0.24064703471958668</v>
      </c>
      <c r="L24">
        <f t="shared" si="10"/>
        <v>62.849644500000004</v>
      </c>
      <c r="M24">
        <f t="shared" si="10"/>
        <v>246.1958185</v>
      </c>
      <c r="N24">
        <f t="shared" si="10"/>
        <v>2.2137871666666666</v>
      </c>
      <c r="O24">
        <f t="shared" si="10"/>
        <v>3.4736666666666666E-2</v>
      </c>
      <c r="Q24" t="s">
        <v>8</v>
      </c>
      <c r="R24">
        <f>AVERAGE(R18:R23)</f>
        <v>47.623455056173306</v>
      </c>
      <c r="S24">
        <f t="shared" ref="S24:W24" si="11">AVERAGE(S18:S23)</f>
        <v>0.25823690773298341</v>
      </c>
      <c r="T24">
        <f t="shared" si="11"/>
        <v>69.198794333333339</v>
      </c>
      <c r="U24">
        <f t="shared" si="11"/>
        <v>277.62299816666666</v>
      </c>
      <c r="V24">
        <f t="shared" si="11"/>
        <v>1.8361249999999998</v>
      </c>
      <c r="W24">
        <f t="shared" si="11"/>
        <v>2.6507166666666665E-2</v>
      </c>
    </row>
    <row r="25" spans="1:23" x14ac:dyDescent="0.2">
      <c r="A25" t="s">
        <v>9</v>
      </c>
      <c r="B25">
        <f>STDEV(B18:B23)</f>
        <v>9.8637770736027601</v>
      </c>
      <c r="C25">
        <f t="shared" ref="C25:G25" si="12">STDEV(C18:C23)</f>
        <v>2.9030483829239437E-2</v>
      </c>
      <c r="D25">
        <f t="shared" si="12"/>
        <v>18.251591521468779</v>
      </c>
      <c r="E25">
        <f t="shared" si="12"/>
        <v>27.9162208561863</v>
      </c>
      <c r="F25">
        <f t="shared" si="12"/>
        <v>0.57243603746319749</v>
      </c>
      <c r="G25">
        <f t="shared" si="12"/>
        <v>4.0782175845173671E-3</v>
      </c>
      <c r="I25" t="s">
        <v>9</v>
      </c>
      <c r="J25">
        <f>STDEV(J18:J23)</f>
        <v>10.681621635089524</v>
      </c>
      <c r="K25">
        <f t="shared" ref="K25:O25" si="13">STDEV(K18:K23)</f>
        <v>2.1446771396491603E-2</v>
      </c>
      <c r="L25">
        <f t="shared" si="13"/>
        <v>25.660139597402999</v>
      </c>
      <c r="M25">
        <f t="shared" si="13"/>
        <v>46.107751485845206</v>
      </c>
      <c r="N25">
        <f t="shared" si="13"/>
        <v>1.3200152093965307</v>
      </c>
      <c r="O25">
        <f t="shared" si="13"/>
        <v>9.2913493028013334E-3</v>
      </c>
      <c r="Q25" t="s">
        <v>9</v>
      </c>
      <c r="R25">
        <f>STDEV(R18:R23)</f>
        <v>2.6575273487543583</v>
      </c>
      <c r="S25">
        <f t="shared" ref="S25:W25" si="14">STDEV(S18:S23)</f>
        <v>1.9929687746434208E-2</v>
      </c>
      <c r="T25">
        <f t="shared" si="14"/>
        <v>8.5820267998239022</v>
      </c>
      <c r="U25">
        <f t="shared" si="14"/>
        <v>46.340914867458146</v>
      </c>
      <c r="V25">
        <f t="shared" si="14"/>
        <v>0.5263715011556015</v>
      </c>
      <c r="W25">
        <f t="shared" si="14"/>
        <v>6.1950328947203244E-3</v>
      </c>
    </row>
    <row r="26" spans="1:23" x14ac:dyDescent="0.2">
      <c r="A26" t="s">
        <v>10</v>
      </c>
      <c r="B26">
        <f>_xlfn.CONFIDENCE.T(0.05,B25,6)</f>
        <v>10.351399205027654</v>
      </c>
      <c r="C26">
        <f t="shared" ref="C26:G26" si="15">_xlfn.CONFIDENCE.T(0.05,C25,6)</f>
        <v>3.046562437382792E-2</v>
      </c>
      <c r="D26">
        <f t="shared" si="15"/>
        <v>19.153870627452715</v>
      </c>
      <c r="E26">
        <f t="shared" si="15"/>
        <v>29.296277097689501</v>
      </c>
      <c r="F26">
        <f t="shared" si="15"/>
        <v>0.60073477927471242</v>
      </c>
      <c r="G26">
        <f t="shared" si="15"/>
        <v>4.2798268804430401E-3</v>
      </c>
      <c r="I26" t="s">
        <v>10</v>
      </c>
      <c r="J26">
        <f>_xlfn.CONFIDENCE.T(0.05,J25,6)</f>
        <v>11.209674435746967</v>
      </c>
      <c r="K26">
        <f t="shared" ref="K26:O26" si="16">_xlfn.CONFIDENCE.T(0.05,K25,6)</f>
        <v>2.2507006264180063E-2</v>
      </c>
      <c r="L26">
        <f t="shared" si="16"/>
        <v>26.928665018220908</v>
      </c>
      <c r="M26">
        <f t="shared" si="16"/>
        <v>48.387117684712997</v>
      </c>
      <c r="N26">
        <f t="shared" si="16"/>
        <v>1.3852710059454805</v>
      </c>
      <c r="O26">
        <f t="shared" si="16"/>
        <v>9.7506731010824285E-3</v>
      </c>
      <c r="Q26" t="s">
        <v>10</v>
      </c>
      <c r="R26">
        <f>_xlfn.CONFIDENCE.T(0.05,R25,6)</f>
        <v>2.7889039137811098</v>
      </c>
      <c r="S26">
        <f t="shared" ref="S26:W26" si="17">_xlfn.CONFIDENCE.T(0.05,S25,6)</f>
        <v>2.0914924613106345E-2</v>
      </c>
      <c r="T26">
        <f t="shared" si="17"/>
        <v>9.0062847862776856</v>
      </c>
      <c r="U26">
        <f t="shared" si="17"/>
        <v>48.631807647296284</v>
      </c>
      <c r="V26">
        <f t="shared" si="17"/>
        <v>0.55239301313823874</v>
      </c>
      <c r="W26">
        <f t="shared" si="17"/>
        <v>6.5012883100474973E-3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Leeds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Herbert</dc:creator>
  <cp:lastModifiedBy>Anthony Herbert</cp:lastModifiedBy>
  <dcterms:created xsi:type="dcterms:W3CDTF">2017-08-14T09:59:56Z</dcterms:created>
  <dcterms:modified xsi:type="dcterms:W3CDTF">2018-01-29T16:43:39Z</dcterms:modified>
</cp:coreProperties>
</file>