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DTC\Data Centres\SusTEM\Conference paper\DOI\"/>
    </mc:Choice>
  </mc:AlternateContent>
  <bookViews>
    <workbookView xWindow="240" yWindow="90" windowWidth="19980" windowHeight="7050" tabRatio="613"/>
  </bookViews>
  <sheets>
    <sheet name="Bypass data" sheetId="1" r:id="rId1"/>
    <sheet name="Test DC Leakage data" sheetId="2" r:id="rId2"/>
    <sheet name="Repeat readings" sheetId="3" r:id="rId3"/>
  </sheets>
  <calcPr calcId="152511"/>
</workbook>
</file>

<file path=xl/calcChain.xml><?xml version="1.0" encoding="utf-8"?>
<calcChain xmlns="http://schemas.openxmlformats.org/spreadsheetml/2006/main">
  <c r="D33" i="1" l="1"/>
  <c r="D32" i="1"/>
  <c r="D31" i="1"/>
  <c r="D30" i="1"/>
  <c r="D29" i="1"/>
  <c r="B17" i="2"/>
  <c r="B16" i="2"/>
  <c r="B15" i="2"/>
  <c r="B14" i="2"/>
  <c r="E52" i="3" l="1"/>
  <c r="E53" i="3"/>
  <c r="E54" i="3"/>
  <c r="E51" i="3"/>
  <c r="B30" i="1" l="1"/>
  <c r="B31" i="1"/>
  <c r="B32" i="1"/>
  <c r="B33" i="1"/>
  <c r="B29" i="1"/>
  <c r="H40" i="3" l="1"/>
  <c r="I40" i="3"/>
  <c r="J40" i="3" s="1"/>
  <c r="H35" i="3"/>
  <c r="H41" i="3"/>
  <c r="J37" i="3"/>
  <c r="J38" i="3"/>
  <c r="J39" i="3"/>
  <c r="J42" i="3"/>
  <c r="J43" i="3"/>
  <c r="J34" i="3"/>
  <c r="J21" i="3"/>
  <c r="J22" i="3"/>
  <c r="J23" i="3"/>
  <c r="J24" i="3"/>
  <c r="J25" i="3"/>
  <c r="J26" i="3"/>
  <c r="J27" i="3"/>
  <c r="J28" i="3"/>
  <c r="J29" i="3"/>
  <c r="J20" i="3"/>
  <c r="J7" i="3"/>
  <c r="J8" i="3"/>
  <c r="J9" i="3"/>
  <c r="J10" i="3"/>
  <c r="J11" i="3"/>
  <c r="J12" i="3"/>
  <c r="J13" i="3"/>
  <c r="J14" i="3"/>
  <c r="J6" i="3"/>
  <c r="I35" i="3"/>
  <c r="J35" i="3" s="1"/>
  <c r="I37" i="3"/>
  <c r="I38" i="3"/>
  <c r="I39" i="3"/>
  <c r="I41" i="3"/>
  <c r="J41" i="3" s="1"/>
  <c r="I42" i="3"/>
  <c r="I43" i="3"/>
  <c r="I34" i="3"/>
  <c r="H43" i="3"/>
  <c r="H42" i="3"/>
  <c r="H37" i="3"/>
  <c r="H38" i="3"/>
  <c r="H39" i="3"/>
  <c r="H36" i="3"/>
  <c r="I36" i="3" s="1"/>
  <c r="J36" i="3" s="1"/>
  <c r="H34" i="3"/>
  <c r="H29" i="3"/>
  <c r="I29" i="3"/>
  <c r="H22" i="3"/>
  <c r="I22" i="3" s="1"/>
  <c r="H23" i="3"/>
  <c r="I23" i="3" s="1"/>
  <c r="H24" i="3"/>
  <c r="I24" i="3" s="1"/>
  <c r="H25" i="3"/>
  <c r="I25" i="3" s="1"/>
  <c r="H26" i="3"/>
  <c r="I26" i="3" s="1"/>
  <c r="H27" i="3"/>
  <c r="I27" i="3" s="1"/>
  <c r="H28" i="3"/>
  <c r="I28" i="3" s="1"/>
  <c r="H21" i="3"/>
  <c r="H20" i="3"/>
  <c r="I20" i="3"/>
  <c r="I21" i="3"/>
  <c r="I7" i="3"/>
  <c r="I8" i="3"/>
  <c r="I9" i="3"/>
  <c r="I10" i="3"/>
  <c r="I11" i="3"/>
  <c r="I12" i="3"/>
  <c r="I13" i="3"/>
  <c r="I14" i="3"/>
  <c r="I6" i="3"/>
  <c r="H14" i="3"/>
  <c r="H13" i="3"/>
  <c r="H12" i="3"/>
  <c r="H11" i="3"/>
  <c r="H10" i="3"/>
  <c r="H9" i="3"/>
  <c r="H8" i="3"/>
  <c r="H7" i="3"/>
  <c r="H6" i="3"/>
  <c r="J45" i="3" l="1"/>
  <c r="D56" i="3" l="1"/>
  <c r="D52" i="3"/>
  <c r="D53" i="3"/>
  <c r="D54" i="3"/>
  <c r="D55" i="3"/>
  <c r="D51" i="3"/>
  <c r="C52" i="3"/>
  <c r="C53" i="3"/>
  <c r="C54" i="3"/>
  <c r="C55" i="3"/>
  <c r="C51" i="3"/>
  <c r="B54" i="3"/>
  <c r="B53" i="3"/>
  <c r="B51" i="3"/>
  <c r="AD48" i="3"/>
  <c r="AE49" i="3" s="1"/>
  <c r="AE48" i="3"/>
  <c r="AK48" i="3"/>
  <c r="AL48" i="3"/>
  <c r="AS48" i="3"/>
  <c r="AY48" i="3"/>
  <c r="AZ48" i="3"/>
  <c r="AC49" i="3"/>
  <c r="AD49" i="3"/>
  <c r="AE50" i="3" s="1"/>
  <c r="AJ49" i="3"/>
  <c r="AK49" i="3"/>
  <c r="AL49" i="3"/>
  <c r="AQ49" i="3"/>
  <c r="AR49" i="3"/>
  <c r="AX49" i="3"/>
  <c r="AY49" i="3"/>
  <c r="AZ49" i="3"/>
  <c r="AC50" i="3"/>
  <c r="AD50" i="3"/>
  <c r="AJ50" i="3"/>
  <c r="AK50" i="3"/>
  <c r="AL50" i="3"/>
  <c r="AQ50" i="3"/>
  <c r="AR50" i="3"/>
  <c r="AS50" i="3"/>
  <c r="AX50" i="3"/>
  <c r="AY50" i="3"/>
  <c r="AZ50" i="3"/>
  <c r="AY94" i="3"/>
  <c r="AX94" i="3"/>
  <c r="AR94" i="3"/>
  <c r="AQ94" i="3"/>
  <c r="AU94" i="3" s="1"/>
  <c r="AK94" i="3"/>
  <c r="AJ94" i="3"/>
  <c r="AD94" i="3"/>
  <c r="AC94" i="3"/>
  <c r="AG94" i="3" s="1"/>
  <c r="AY93" i="3"/>
  <c r="AZ94" i="3" s="1"/>
  <c r="AX93" i="3"/>
  <c r="AR93" i="3"/>
  <c r="AS94" i="3" s="1"/>
  <c r="AQ93" i="3"/>
  <c r="AU93" i="3" s="1"/>
  <c r="AK93" i="3"/>
  <c r="AL94" i="3" s="1"/>
  <c r="AJ93" i="3"/>
  <c r="AD93" i="3"/>
  <c r="AE94" i="3" s="1"/>
  <c r="AC93" i="3"/>
  <c r="AG93" i="3" s="1"/>
  <c r="AY92" i="3"/>
  <c r="AZ93" i="3" s="1"/>
  <c r="AX92" i="3"/>
  <c r="AR92" i="3"/>
  <c r="AS93" i="3" s="1"/>
  <c r="AQ92" i="3"/>
  <c r="AU92" i="3" s="1"/>
  <c r="AK92" i="3"/>
  <c r="AL93" i="3" s="1"/>
  <c r="AJ92" i="3"/>
  <c r="AD92" i="3"/>
  <c r="AE93" i="3" s="1"/>
  <c r="AC92" i="3"/>
  <c r="AY91" i="3"/>
  <c r="AZ92" i="3" s="1"/>
  <c r="AX91" i="3"/>
  <c r="AR91" i="3"/>
  <c r="AS92" i="3" s="1"/>
  <c r="AQ91" i="3"/>
  <c r="AU91" i="3" s="1"/>
  <c r="AL91" i="3"/>
  <c r="AK91" i="3"/>
  <c r="AL92" i="3" s="1"/>
  <c r="AJ91" i="3"/>
  <c r="AN91" i="3" s="1"/>
  <c r="AD91" i="3"/>
  <c r="AE92" i="3" s="1"/>
  <c r="AC91" i="3"/>
  <c r="AY90" i="3"/>
  <c r="AR90" i="3"/>
  <c r="AS91" i="3" s="1"/>
  <c r="AK90" i="3"/>
  <c r="AD90" i="3"/>
  <c r="AE91" i="3" s="1"/>
  <c r="AY89" i="3"/>
  <c r="AZ90" i="3" s="1"/>
  <c r="AX89" i="3"/>
  <c r="AS89" i="3"/>
  <c r="AR89" i="3"/>
  <c r="AS90" i="3" s="1"/>
  <c r="AU90" i="3" s="1"/>
  <c r="AQ89" i="3"/>
  <c r="AK89" i="3"/>
  <c r="AL90" i="3" s="1"/>
  <c r="AN90" i="3" s="1"/>
  <c r="AJ89" i="3"/>
  <c r="AD89" i="3"/>
  <c r="AE90" i="3" s="1"/>
  <c r="AC89" i="3"/>
  <c r="AY88" i="3"/>
  <c r="AZ89" i="3" s="1"/>
  <c r="AX88" i="3"/>
  <c r="AR88" i="3"/>
  <c r="AQ88" i="3"/>
  <c r="AL88" i="3"/>
  <c r="AK88" i="3"/>
  <c r="AL89" i="3" s="1"/>
  <c r="AJ88" i="3"/>
  <c r="AD88" i="3"/>
  <c r="AE89" i="3" s="1"/>
  <c r="AC88" i="3"/>
  <c r="AZ87" i="3"/>
  <c r="AY87" i="3"/>
  <c r="AZ88" i="3" s="1"/>
  <c r="AS87" i="3"/>
  <c r="AR87" i="3"/>
  <c r="AS88" i="3" s="1"/>
  <c r="AL87" i="3"/>
  <c r="AK87" i="3"/>
  <c r="AE87" i="3"/>
  <c r="AD87" i="3"/>
  <c r="AE88" i="3" s="1"/>
  <c r="AY81" i="3"/>
  <c r="AX81" i="3"/>
  <c r="AR81" i="3"/>
  <c r="AQ81" i="3"/>
  <c r="AK81" i="3"/>
  <c r="AJ81" i="3"/>
  <c r="AD81" i="3"/>
  <c r="AC81" i="3"/>
  <c r="AY80" i="3"/>
  <c r="AX80" i="3"/>
  <c r="AR80" i="3"/>
  <c r="AQ80" i="3"/>
  <c r="AK80" i="3"/>
  <c r="AJ80" i="3"/>
  <c r="AD80" i="3"/>
  <c r="AC80" i="3"/>
  <c r="AY79" i="3"/>
  <c r="AX79" i="3"/>
  <c r="AR79" i="3"/>
  <c r="AQ79" i="3"/>
  <c r="AK79" i="3"/>
  <c r="AJ79" i="3"/>
  <c r="AD79" i="3"/>
  <c r="AC79" i="3"/>
  <c r="AY78" i="3"/>
  <c r="AX78" i="3"/>
  <c r="AR78" i="3"/>
  <c r="AQ78" i="3"/>
  <c r="AK78" i="3"/>
  <c r="AN78" i="3" s="1"/>
  <c r="AJ78" i="3"/>
  <c r="AE78" i="3"/>
  <c r="AD78" i="3"/>
  <c r="AG78" i="3" s="1"/>
  <c r="AC78" i="3"/>
  <c r="AY77" i="3"/>
  <c r="BB77" i="3" s="1"/>
  <c r="AR77" i="3"/>
  <c r="AK77" i="3"/>
  <c r="AL78" i="3" s="1"/>
  <c r="AD77" i="3"/>
  <c r="AZ76" i="3"/>
  <c r="AY76" i="3"/>
  <c r="AZ77" i="3" s="1"/>
  <c r="AX76" i="3"/>
  <c r="AR76" i="3"/>
  <c r="AS77" i="3" s="1"/>
  <c r="AQ76" i="3"/>
  <c r="AL76" i="3"/>
  <c r="AK76" i="3"/>
  <c r="AL77" i="3" s="1"/>
  <c r="AN77" i="3" s="1"/>
  <c r="AJ76" i="3"/>
  <c r="AD76" i="3"/>
  <c r="AE77" i="3" s="1"/>
  <c r="AG77" i="3" s="1"/>
  <c r="AC76" i="3"/>
  <c r="AZ75" i="3"/>
  <c r="AY75" i="3"/>
  <c r="AX75" i="3"/>
  <c r="AR75" i="3"/>
  <c r="AS76" i="3" s="1"/>
  <c r="AQ75" i="3"/>
  <c r="AL75" i="3"/>
  <c r="AK75" i="3"/>
  <c r="AJ75" i="3"/>
  <c r="AE75" i="3"/>
  <c r="AD75" i="3"/>
  <c r="AE76" i="3" s="1"/>
  <c r="AC75" i="3"/>
  <c r="AZ74" i="3"/>
  <c r="AY74" i="3"/>
  <c r="AS74" i="3"/>
  <c r="AR74" i="3"/>
  <c r="AS75" i="3" s="1"/>
  <c r="AL74" i="3"/>
  <c r="AK74" i="3"/>
  <c r="AE74" i="3"/>
  <c r="AD74" i="3"/>
  <c r="AZ68" i="3"/>
  <c r="AY68" i="3"/>
  <c r="AX68" i="3"/>
  <c r="BB68" i="3" s="1"/>
  <c r="AS68" i="3"/>
  <c r="AR68" i="3"/>
  <c r="AQ68" i="3"/>
  <c r="AU68" i="3" s="1"/>
  <c r="AL68" i="3"/>
  <c r="AK68" i="3"/>
  <c r="AJ68" i="3"/>
  <c r="AN68" i="3" s="1"/>
  <c r="AE68" i="3"/>
  <c r="AD68" i="3"/>
  <c r="AC68" i="3"/>
  <c r="AG68" i="3" s="1"/>
  <c r="AZ67" i="3"/>
  <c r="AY67" i="3"/>
  <c r="AX67" i="3"/>
  <c r="BB67" i="3" s="1"/>
  <c r="AS67" i="3"/>
  <c r="AR67" i="3"/>
  <c r="AQ67" i="3"/>
  <c r="AU67" i="3" s="1"/>
  <c r="AL67" i="3"/>
  <c r="AK67" i="3"/>
  <c r="AJ67" i="3"/>
  <c r="AN67" i="3" s="1"/>
  <c r="AE67" i="3"/>
  <c r="AD67" i="3"/>
  <c r="AC67" i="3"/>
  <c r="AG67" i="3" s="1"/>
  <c r="AZ66" i="3"/>
  <c r="AY66" i="3"/>
  <c r="AX66" i="3"/>
  <c r="BB66" i="3" s="1"/>
  <c r="AS66" i="3"/>
  <c r="AR66" i="3"/>
  <c r="AQ66" i="3"/>
  <c r="AU66" i="3" s="1"/>
  <c r="AL66" i="3"/>
  <c r="AK66" i="3"/>
  <c r="AJ66" i="3"/>
  <c r="AN66" i="3" s="1"/>
  <c r="AE66" i="3"/>
  <c r="AD66" i="3"/>
  <c r="AC66" i="3"/>
  <c r="AG66" i="3" s="1"/>
  <c r="AZ65" i="3"/>
  <c r="AY65" i="3"/>
  <c r="AX65" i="3"/>
  <c r="BB65" i="3" s="1"/>
  <c r="AR65" i="3"/>
  <c r="AQ65" i="3"/>
  <c r="AL65" i="3"/>
  <c r="AK65" i="3"/>
  <c r="AJ65" i="3"/>
  <c r="AN65" i="3" s="1"/>
  <c r="AE65" i="3"/>
  <c r="AD65" i="3"/>
  <c r="AC65" i="3"/>
  <c r="AG65" i="3" s="1"/>
  <c r="AY64" i="3"/>
  <c r="AR64" i="3"/>
  <c r="AS65" i="3" s="1"/>
  <c r="AK64" i="3"/>
  <c r="AD64" i="3"/>
  <c r="AY63" i="3"/>
  <c r="AZ64" i="3" s="1"/>
  <c r="BB64" i="3" s="1"/>
  <c r="AX63" i="3"/>
  <c r="AR63" i="3"/>
  <c r="AS64" i="3" s="1"/>
  <c r="AQ63" i="3"/>
  <c r="AK63" i="3"/>
  <c r="AL64" i="3" s="1"/>
  <c r="AJ63" i="3"/>
  <c r="AE63" i="3"/>
  <c r="AD63" i="3"/>
  <c r="AE64" i="3" s="1"/>
  <c r="AG64" i="3" s="1"/>
  <c r="AG70" i="3" s="1"/>
  <c r="AC63" i="3"/>
  <c r="AY62" i="3"/>
  <c r="AZ63" i="3" s="1"/>
  <c r="AX62" i="3"/>
  <c r="AR62" i="3"/>
  <c r="AS63" i="3" s="1"/>
  <c r="AQ62" i="3"/>
  <c r="AK62" i="3"/>
  <c r="AL63" i="3" s="1"/>
  <c r="AJ62" i="3"/>
  <c r="AE62" i="3"/>
  <c r="AD62" i="3"/>
  <c r="AC62" i="3"/>
  <c r="AZ61" i="3"/>
  <c r="AY61" i="3"/>
  <c r="AZ62" i="3" s="1"/>
  <c r="AS61" i="3"/>
  <c r="AR61" i="3"/>
  <c r="AS62" i="3" s="1"/>
  <c r="AL61" i="3"/>
  <c r="AK61" i="3"/>
  <c r="AL62" i="3" s="1"/>
  <c r="AE61" i="3"/>
  <c r="AD61" i="3"/>
  <c r="AY55" i="3"/>
  <c r="AX55" i="3"/>
  <c r="AR55" i="3"/>
  <c r="AQ55" i="3"/>
  <c r="AK55" i="3"/>
  <c r="AJ55" i="3"/>
  <c r="AD55" i="3"/>
  <c r="AC55" i="3"/>
  <c r="AY54" i="3"/>
  <c r="AZ55" i="3" s="1"/>
  <c r="BB55" i="3" s="1"/>
  <c r="AX54" i="3"/>
  <c r="AR54" i="3"/>
  <c r="AS55" i="3" s="1"/>
  <c r="AU55" i="3" s="1"/>
  <c r="AQ54" i="3"/>
  <c r="AK54" i="3"/>
  <c r="AL55" i="3" s="1"/>
  <c r="AN55" i="3" s="1"/>
  <c r="AJ54" i="3"/>
  <c r="AD54" i="3"/>
  <c r="AE55" i="3" s="1"/>
  <c r="AG55" i="3" s="1"/>
  <c r="AC54" i="3"/>
  <c r="AY53" i="3"/>
  <c r="AZ54" i="3" s="1"/>
  <c r="BB54" i="3" s="1"/>
  <c r="AX53" i="3"/>
  <c r="AR53" i="3"/>
  <c r="AS54" i="3" s="1"/>
  <c r="AU54" i="3" s="1"/>
  <c r="AQ53" i="3"/>
  <c r="AK53" i="3"/>
  <c r="AL54" i="3" s="1"/>
  <c r="AN54" i="3" s="1"/>
  <c r="AJ53" i="3"/>
  <c r="AD53" i="3"/>
  <c r="AE54" i="3" s="1"/>
  <c r="AG54" i="3" s="1"/>
  <c r="AC53" i="3"/>
  <c r="AY52" i="3"/>
  <c r="AZ53" i="3" s="1"/>
  <c r="BB53" i="3" s="1"/>
  <c r="AX52" i="3"/>
  <c r="AR52" i="3"/>
  <c r="AS53" i="3" s="1"/>
  <c r="AU53" i="3" s="1"/>
  <c r="AQ52" i="3"/>
  <c r="AK52" i="3"/>
  <c r="AL53" i="3" s="1"/>
  <c r="AN53" i="3" s="1"/>
  <c r="AJ52" i="3"/>
  <c r="AD52" i="3"/>
  <c r="AE53" i="3" s="1"/>
  <c r="AG53" i="3" s="1"/>
  <c r="AC52" i="3"/>
  <c r="AY51" i="3"/>
  <c r="AZ52" i="3" s="1"/>
  <c r="BB52" i="3" s="1"/>
  <c r="AR51" i="3"/>
  <c r="AS52" i="3" s="1"/>
  <c r="AU52" i="3" s="1"/>
  <c r="AK51" i="3"/>
  <c r="AL52" i="3" s="1"/>
  <c r="AN52" i="3" s="1"/>
  <c r="AD51" i="3"/>
  <c r="AE52" i="3" s="1"/>
  <c r="AG52" i="3" s="1"/>
  <c r="AZ51" i="3"/>
  <c r="BB51" i="3" s="1"/>
  <c r="BB57" i="3" s="1"/>
  <c r="AS51" i="3"/>
  <c r="AU51" i="3" s="1"/>
  <c r="AL51" i="3"/>
  <c r="AE51" i="3"/>
  <c r="E30" i="1"/>
  <c r="E31" i="1"/>
  <c r="E32" i="1"/>
  <c r="E33" i="1"/>
  <c r="E29" i="1"/>
  <c r="C33" i="1"/>
  <c r="C32" i="1"/>
  <c r="C31" i="1"/>
  <c r="C30" i="1"/>
  <c r="C29" i="1"/>
  <c r="AV88" i="2"/>
  <c r="AU88" i="2"/>
  <c r="AY88" i="2" s="1"/>
  <c r="AO88" i="2"/>
  <c r="AR88" i="2" s="1"/>
  <c r="AN88" i="2"/>
  <c r="AH88" i="2"/>
  <c r="AG88" i="2"/>
  <c r="AA88" i="2"/>
  <c r="Z88" i="2"/>
  <c r="AV87" i="2"/>
  <c r="AW88" i="2" s="1"/>
  <c r="AU87" i="2"/>
  <c r="AR87" i="2"/>
  <c r="AO87" i="2"/>
  <c r="AP88" i="2" s="1"/>
  <c r="AN87" i="2"/>
  <c r="AH87" i="2"/>
  <c r="AI88" i="2" s="1"/>
  <c r="AG87" i="2"/>
  <c r="AA87" i="2"/>
  <c r="AB88" i="2" s="1"/>
  <c r="Z87" i="2"/>
  <c r="AD87" i="2" s="1"/>
  <c r="AV86" i="2"/>
  <c r="AW87" i="2" s="1"/>
  <c r="AU86" i="2"/>
  <c r="AO86" i="2"/>
  <c r="AP87" i="2" s="1"/>
  <c r="AN86" i="2"/>
  <c r="AR86" i="2" s="1"/>
  <c r="AH86" i="2"/>
  <c r="AI87" i="2" s="1"/>
  <c r="AG86" i="2"/>
  <c r="AA86" i="2"/>
  <c r="AB87" i="2" s="1"/>
  <c r="Z86" i="2"/>
  <c r="AV85" i="2"/>
  <c r="AW86" i="2" s="1"/>
  <c r="AU85" i="2"/>
  <c r="AO85" i="2"/>
  <c r="AP86" i="2" s="1"/>
  <c r="AN85" i="2"/>
  <c r="AH85" i="2"/>
  <c r="AI86" i="2" s="1"/>
  <c r="AG85" i="2"/>
  <c r="AA85" i="2"/>
  <c r="AB86" i="2" s="1"/>
  <c r="AD86" i="2" s="1"/>
  <c r="Z85" i="2"/>
  <c r="AV84" i="2"/>
  <c r="AO84" i="2"/>
  <c r="AP85" i="2" s="1"/>
  <c r="AH84" i="2"/>
  <c r="AI85" i="2" s="1"/>
  <c r="AA84" i="2"/>
  <c r="AW83" i="2"/>
  <c r="AV83" i="2"/>
  <c r="AW84" i="2" s="1"/>
  <c r="AU83" i="2"/>
  <c r="AO83" i="2"/>
  <c r="AP84" i="2" s="1"/>
  <c r="AN83" i="2"/>
  <c r="AH83" i="2"/>
  <c r="AI84" i="2" s="1"/>
  <c r="AG83" i="2"/>
  <c r="AA83" i="2"/>
  <c r="AB84" i="2" s="1"/>
  <c r="Z83" i="2"/>
  <c r="AW82" i="2"/>
  <c r="AV82" i="2"/>
  <c r="AU82" i="2"/>
  <c r="AO82" i="2"/>
  <c r="AP83" i="2" s="1"/>
  <c r="AN82" i="2"/>
  <c r="AH82" i="2"/>
  <c r="AI83" i="2" s="1"/>
  <c r="AG82" i="2"/>
  <c r="AA82" i="2"/>
  <c r="AB83" i="2" s="1"/>
  <c r="Z82" i="2"/>
  <c r="AW81" i="2"/>
  <c r="AV81" i="2"/>
  <c r="AP81" i="2"/>
  <c r="AO81" i="2"/>
  <c r="AP82" i="2" s="1"/>
  <c r="AI81" i="2"/>
  <c r="AH81" i="2"/>
  <c r="AI82" i="2" s="1"/>
  <c r="AB81" i="2"/>
  <c r="AA81" i="2"/>
  <c r="AB82" i="2" s="1"/>
  <c r="AV75" i="2"/>
  <c r="AU75" i="2"/>
  <c r="AP75" i="2"/>
  <c r="AO75" i="2"/>
  <c r="AN75" i="2"/>
  <c r="AH75" i="2"/>
  <c r="AG75" i="2"/>
  <c r="AA75" i="2"/>
  <c r="Z75" i="2"/>
  <c r="AV74" i="2"/>
  <c r="AW75" i="2" s="1"/>
  <c r="AU74" i="2"/>
  <c r="AO74" i="2"/>
  <c r="AN74" i="2"/>
  <c r="AH74" i="2"/>
  <c r="AI75" i="2" s="1"/>
  <c r="AG74" i="2"/>
  <c r="AA74" i="2"/>
  <c r="AB75" i="2" s="1"/>
  <c r="Z74" i="2"/>
  <c r="AV73" i="2"/>
  <c r="AW74" i="2" s="1"/>
  <c r="AU73" i="2"/>
  <c r="AO73" i="2"/>
  <c r="AP74" i="2" s="1"/>
  <c r="AN73" i="2"/>
  <c r="AH73" i="2"/>
  <c r="AG73" i="2"/>
  <c r="AB73" i="2"/>
  <c r="AA73" i="2"/>
  <c r="AB74" i="2" s="1"/>
  <c r="Z73" i="2"/>
  <c r="AV72" i="2"/>
  <c r="AW73" i="2" s="1"/>
  <c r="AU72" i="2"/>
  <c r="AO72" i="2"/>
  <c r="AP73" i="2" s="1"/>
  <c r="AN72" i="2"/>
  <c r="AH72" i="2"/>
  <c r="AI73" i="2" s="1"/>
  <c r="AG72" i="2"/>
  <c r="AA72" i="2"/>
  <c r="Z72" i="2"/>
  <c r="AV71" i="2"/>
  <c r="AW72" i="2" s="1"/>
  <c r="AO71" i="2"/>
  <c r="AP72" i="2" s="1"/>
  <c r="AH71" i="2"/>
  <c r="AI72" i="2" s="1"/>
  <c r="AD71" i="2"/>
  <c r="AA71" i="2"/>
  <c r="AB72" i="2" s="1"/>
  <c r="AV70" i="2"/>
  <c r="AW71" i="2" s="1"/>
  <c r="AY71" i="2" s="1"/>
  <c r="AU70" i="2"/>
  <c r="AO70" i="2"/>
  <c r="AP71" i="2" s="1"/>
  <c r="AR71" i="2" s="1"/>
  <c r="AN70" i="2"/>
  <c r="AH70" i="2"/>
  <c r="AI71" i="2" s="1"/>
  <c r="AG70" i="2"/>
  <c r="AB70" i="2"/>
  <c r="AA70" i="2"/>
  <c r="AB71" i="2" s="1"/>
  <c r="Z70" i="2"/>
  <c r="AV69" i="2"/>
  <c r="AW70" i="2" s="1"/>
  <c r="AU69" i="2"/>
  <c r="AP69" i="2"/>
  <c r="AO69" i="2"/>
  <c r="AP70" i="2" s="1"/>
  <c r="AN69" i="2"/>
  <c r="AH69" i="2"/>
  <c r="AI70" i="2" s="1"/>
  <c r="AG69" i="2"/>
  <c r="AA69" i="2"/>
  <c r="Z69" i="2"/>
  <c r="AW68" i="2"/>
  <c r="AV68" i="2"/>
  <c r="AW69" i="2" s="1"/>
  <c r="AP68" i="2"/>
  <c r="AO68" i="2"/>
  <c r="AI68" i="2"/>
  <c r="AH68" i="2"/>
  <c r="AI69" i="2" s="1"/>
  <c r="AB68" i="2"/>
  <c r="AA68" i="2"/>
  <c r="AB69" i="2" s="1"/>
  <c r="AV62" i="2"/>
  <c r="AU62" i="2"/>
  <c r="AO62" i="2"/>
  <c r="AN62" i="2"/>
  <c r="AH62" i="2"/>
  <c r="AG62" i="2"/>
  <c r="AA62" i="2"/>
  <c r="Z62" i="2"/>
  <c r="AV61" i="2"/>
  <c r="AW62" i="2" s="1"/>
  <c r="AU61" i="2"/>
  <c r="AO61" i="2"/>
  <c r="AP62" i="2" s="1"/>
  <c r="AN61" i="2"/>
  <c r="AH61" i="2"/>
  <c r="AI62" i="2" s="1"/>
  <c r="AG61" i="2"/>
  <c r="AA61" i="2"/>
  <c r="AB62" i="2" s="1"/>
  <c r="Z61" i="2"/>
  <c r="AV60" i="2"/>
  <c r="AW61" i="2" s="1"/>
  <c r="AU60" i="2"/>
  <c r="AO60" i="2"/>
  <c r="AP61" i="2" s="1"/>
  <c r="AN60" i="2"/>
  <c r="AH60" i="2"/>
  <c r="AI61" i="2" s="1"/>
  <c r="AG60" i="2"/>
  <c r="AK60" i="2" s="1"/>
  <c r="AA60" i="2"/>
  <c r="AB61" i="2" s="1"/>
  <c r="Z60" i="2"/>
  <c r="AV59" i="2"/>
  <c r="AW60" i="2" s="1"/>
  <c r="AU59" i="2"/>
  <c r="AO59" i="2"/>
  <c r="AP60" i="2" s="1"/>
  <c r="AN59" i="2"/>
  <c r="AH59" i="2"/>
  <c r="AI60" i="2" s="1"/>
  <c r="AG59" i="2"/>
  <c r="AB59" i="2"/>
  <c r="AA59" i="2"/>
  <c r="AB60" i="2" s="1"/>
  <c r="Z59" i="2"/>
  <c r="AV58" i="2"/>
  <c r="AW59" i="2" s="1"/>
  <c r="AO58" i="2"/>
  <c r="AH58" i="2"/>
  <c r="AK58" i="2" s="1"/>
  <c r="AA58" i="2"/>
  <c r="AV57" i="2"/>
  <c r="AW58" i="2" s="1"/>
  <c r="AY58" i="2" s="1"/>
  <c r="AU57" i="2"/>
  <c r="AO57" i="2"/>
  <c r="AP58" i="2" s="1"/>
  <c r="AN57" i="2"/>
  <c r="AH57" i="2"/>
  <c r="AI58" i="2" s="1"/>
  <c r="AG57" i="2"/>
  <c r="AB57" i="2"/>
  <c r="AA57" i="2"/>
  <c r="AB58" i="2" s="1"/>
  <c r="AD58" i="2" s="1"/>
  <c r="Z57" i="2"/>
  <c r="AV56" i="2"/>
  <c r="AW57" i="2" s="1"/>
  <c r="AU56" i="2"/>
  <c r="AO56" i="2"/>
  <c r="AP57" i="2" s="1"/>
  <c r="AN56" i="2"/>
  <c r="AH56" i="2"/>
  <c r="AI57" i="2" s="1"/>
  <c r="AG56" i="2"/>
  <c r="AB56" i="2"/>
  <c r="AA56" i="2"/>
  <c r="Z56" i="2"/>
  <c r="AW55" i="2"/>
  <c r="AV55" i="2"/>
  <c r="AW56" i="2" s="1"/>
  <c r="AP55" i="2"/>
  <c r="AO55" i="2"/>
  <c r="AP56" i="2" s="1"/>
  <c r="AI55" i="2"/>
  <c r="AH55" i="2"/>
  <c r="AI56" i="2" s="1"/>
  <c r="AB55" i="2"/>
  <c r="AA55" i="2"/>
  <c r="AV49" i="2"/>
  <c r="AU49" i="2"/>
  <c r="AO49" i="2"/>
  <c r="AN49" i="2"/>
  <c r="AH49" i="2"/>
  <c r="AG49" i="2"/>
  <c r="AA49" i="2"/>
  <c r="Z49" i="2"/>
  <c r="AV48" i="2"/>
  <c r="AW49" i="2" s="1"/>
  <c r="AY49" i="2" s="1"/>
  <c r="AU48" i="2"/>
  <c r="AO48" i="2"/>
  <c r="AP49" i="2" s="1"/>
  <c r="AR49" i="2" s="1"/>
  <c r="AN48" i="2"/>
  <c r="AH48" i="2"/>
  <c r="AI49" i="2" s="1"/>
  <c r="AK49" i="2" s="1"/>
  <c r="AG48" i="2"/>
  <c r="AA48" i="2"/>
  <c r="AB49" i="2" s="1"/>
  <c r="AD49" i="2" s="1"/>
  <c r="Z48" i="2"/>
  <c r="AY47" i="2"/>
  <c r="AV47" i="2"/>
  <c r="AW48" i="2" s="1"/>
  <c r="AU47" i="2"/>
  <c r="AO47" i="2"/>
  <c r="AP48" i="2" s="1"/>
  <c r="AN47" i="2"/>
  <c r="AH47" i="2"/>
  <c r="AI48" i="2" s="1"/>
  <c r="AG47" i="2"/>
  <c r="AA47" i="2"/>
  <c r="AB48" i="2" s="1"/>
  <c r="Z47" i="2"/>
  <c r="AV46" i="2"/>
  <c r="AW47" i="2" s="1"/>
  <c r="AU46" i="2"/>
  <c r="AO46" i="2"/>
  <c r="AP47" i="2" s="1"/>
  <c r="AR47" i="2" s="1"/>
  <c r="AN46" i="2"/>
  <c r="AH46" i="2"/>
  <c r="AI47" i="2" s="1"/>
  <c r="AG46" i="2"/>
  <c r="AA46" i="2"/>
  <c r="AB47" i="2" s="1"/>
  <c r="AD47" i="2" s="1"/>
  <c r="Z46" i="2"/>
  <c r="AV45" i="2"/>
  <c r="AW46" i="2" s="1"/>
  <c r="AP45" i="2"/>
  <c r="AR45" i="2" s="1"/>
  <c r="AO45" i="2"/>
  <c r="AP46" i="2" s="1"/>
  <c r="AH45" i="2"/>
  <c r="AA45" i="2"/>
  <c r="AB46" i="2" s="1"/>
  <c r="AW44" i="2"/>
  <c r="AV44" i="2"/>
  <c r="AW45" i="2" s="1"/>
  <c r="AU44" i="2"/>
  <c r="AO44" i="2"/>
  <c r="AN44" i="2"/>
  <c r="AH44" i="2"/>
  <c r="AI45" i="2" s="1"/>
  <c r="AG44" i="2"/>
  <c r="AA44" i="2"/>
  <c r="AB45" i="2" s="1"/>
  <c r="Z44" i="2"/>
  <c r="AW43" i="2"/>
  <c r="AV43" i="2"/>
  <c r="AU43" i="2"/>
  <c r="AO43" i="2"/>
  <c r="AP44" i="2" s="1"/>
  <c r="AN43" i="2"/>
  <c r="AI43" i="2"/>
  <c r="AH43" i="2"/>
  <c r="AI44" i="2" s="1"/>
  <c r="AG43" i="2"/>
  <c r="AA43" i="2"/>
  <c r="AB44" i="2" s="1"/>
  <c r="Z43" i="2"/>
  <c r="AW42" i="2"/>
  <c r="AV42" i="2"/>
  <c r="AP42" i="2"/>
  <c r="AO42" i="2"/>
  <c r="AP43" i="2" s="1"/>
  <c r="AI42" i="2"/>
  <c r="AH42" i="2"/>
  <c r="AB42" i="2"/>
  <c r="AA42" i="2"/>
  <c r="AB43" i="2" s="1"/>
  <c r="AV36" i="2"/>
  <c r="AU36" i="2"/>
  <c r="AY36" i="2" s="1"/>
  <c r="AO36" i="2"/>
  <c r="AN36" i="2"/>
  <c r="AR36" i="2" s="1"/>
  <c r="AH36" i="2"/>
  <c r="AG36" i="2"/>
  <c r="AK36" i="2" s="1"/>
  <c r="AA36" i="2"/>
  <c r="Z36" i="2"/>
  <c r="AD36" i="2" s="1"/>
  <c r="AV35" i="2"/>
  <c r="AW36" i="2" s="1"/>
  <c r="AU35" i="2"/>
  <c r="AO35" i="2"/>
  <c r="AP36" i="2" s="1"/>
  <c r="AN35" i="2"/>
  <c r="AR35" i="2" s="1"/>
  <c r="AH35" i="2"/>
  <c r="AI36" i="2" s="1"/>
  <c r="AG35" i="2"/>
  <c r="AK35" i="2" s="1"/>
  <c r="AA35" i="2"/>
  <c r="AB36" i="2" s="1"/>
  <c r="Z35" i="2"/>
  <c r="AD35" i="2" s="1"/>
  <c r="AV34" i="2"/>
  <c r="AW35" i="2" s="1"/>
  <c r="AU34" i="2"/>
  <c r="AO34" i="2"/>
  <c r="AP35" i="2" s="1"/>
  <c r="AN34" i="2"/>
  <c r="AR34" i="2" s="1"/>
  <c r="AH34" i="2"/>
  <c r="AI35" i="2" s="1"/>
  <c r="AG34" i="2"/>
  <c r="AA34" i="2"/>
  <c r="AB35" i="2" s="1"/>
  <c r="Z34" i="2"/>
  <c r="AV33" i="2"/>
  <c r="AW34" i="2" s="1"/>
  <c r="AU33" i="2"/>
  <c r="AO33" i="2"/>
  <c r="AP34" i="2" s="1"/>
  <c r="AN33" i="2"/>
  <c r="AI33" i="2"/>
  <c r="AH33" i="2"/>
  <c r="AI34" i="2" s="1"/>
  <c r="AG33" i="2"/>
  <c r="AA33" i="2"/>
  <c r="AB34" i="2" s="1"/>
  <c r="Z33" i="2"/>
  <c r="AV32" i="2"/>
  <c r="AW33" i="2" s="1"/>
  <c r="AO32" i="2"/>
  <c r="AP33" i="2" s="1"/>
  <c r="AH32" i="2"/>
  <c r="AA32" i="2"/>
  <c r="AV31" i="2"/>
  <c r="AW32" i="2" s="1"/>
  <c r="AU31" i="2"/>
  <c r="AP31" i="2"/>
  <c r="AO31" i="2"/>
  <c r="AP32" i="2" s="1"/>
  <c r="AR32" i="2" s="1"/>
  <c r="AN31" i="2"/>
  <c r="AH31" i="2"/>
  <c r="AI32" i="2" s="1"/>
  <c r="AG31" i="2"/>
  <c r="AA31" i="2"/>
  <c r="AB32" i="2" s="1"/>
  <c r="Z31" i="2"/>
  <c r="AV30" i="2"/>
  <c r="AW31" i="2" s="1"/>
  <c r="AU30" i="2"/>
  <c r="AO30" i="2"/>
  <c r="AN30" i="2"/>
  <c r="AI30" i="2"/>
  <c r="AH30" i="2"/>
  <c r="AI31" i="2" s="1"/>
  <c r="AG30" i="2"/>
  <c r="AA30" i="2"/>
  <c r="AB31" i="2" s="1"/>
  <c r="Z30" i="2"/>
  <c r="AW29" i="2"/>
  <c r="AV29" i="2"/>
  <c r="AW30" i="2" s="1"/>
  <c r="AP29" i="2"/>
  <c r="AO29" i="2"/>
  <c r="AP30" i="2" s="1"/>
  <c r="AI29" i="2"/>
  <c r="AH29" i="2"/>
  <c r="AB29" i="2"/>
  <c r="AA29" i="2"/>
  <c r="AB30" i="2" s="1"/>
  <c r="AV23" i="2"/>
  <c r="AU23" i="2"/>
  <c r="AO23" i="2"/>
  <c r="AN23" i="2"/>
  <c r="AH23" i="2"/>
  <c r="AG23" i="2"/>
  <c r="AA23" i="2"/>
  <c r="Z23" i="2"/>
  <c r="AV22" i="2"/>
  <c r="AU22" i="2"/>
  <c r="AO22" i="2"/>
  <c r="AN22" i="2"/>
  <c r="AH22" i="2"/>
  <c r="AG22" i="2"/>
  <c r="AA22" i="2"/>
  <c r="Z22" i="2"/>
  <c r="AV21" i="2"/>
  <c r="AU21" i="2"/>
  <c r="AO21" i="2"/>
  <c r="AN21" i="2"/>
  <c r="AH21" i="2"/>
  <c r="AG21" i="2"/>
  <c r="AA21" i="2"/>
  <c r="Z21" i="2"/>
  <c r="AV20" i="2"/>
  <c r="AU20" i="2"/>
  <c r="AO20" i="2"/>
  <c r="AN20" i="2"/>
  <c r="AI20" i="2"/>
  <c r="AH20" i="2"/>
  <c r="AG20" i="2"/>
  <c r="AA20" i="2"/>
  <c r="Z20" i="2"/>
  <c r="AV19" i="2"/>
  <c r="AO19" i="2"/>
  <c r="AH19" i="2"/>
  <c r="AB19" i="2"/>
  <c r="AA19" i="2"/>
  <c r="AB20" i="2" s="1"/>
  <c r="AV18" i="2"/>
  <c r="AW19" i="2" s="1"/>
  <c r="AU18" i="2"/>
  <c r="AO18" i="2"/>
  <c r="AP19" i="2" s="1"/>
  <c r="AN18" i="2"/>
  <c r="AI18" i="2"/>
  <c r="AH18" i="2"/>
  <c r="AI19" i="2" s="1"/>
  <c r="AK19" i="2" s="1"/>
  <c r="AG18" i="2"/>
  <c r="AA18" i="2"/>
  <c r="Z18" i="2"/>
  <c r="AV17" i="2"/>
  <c r="AW18" i="2" s="1"/>
  <c r="AU17" i="2"/>
  <c r="AO17" i="2"/>
  <c r="AP18" i="2" s="1"/>
  <c r="AN17" i="2"/>
  <c r="AI17" i="2"/>
  <c r="AH17" i="2"/>
  <c r="AG17" i="2"/>
  <c r="AB17" i="2"/>
  <c r="AA17" i="2"/>
  <c r="AB18" i="2" s="1"/>
  <c r="Z17" i="2"/>
  <c r="AW16" i="2"/>
  <c r="AV16" i="2"/>
  <c r="AW17" i="2" s="1"/>
  <c r="AP16" i="2"/>
  <c r="AO16" i="2"/>
  <c r="AP17" i="2" s="1"/>
  <c r="AI16" i="2"/>
  <c r="AH16" i="2"/>
  <c r="AB16" i="2"/>
  <c r="AA16" i="2"/>
  <c r="AV10" i="2"/>
  <c r="AU10" i="2"/>
  <c r="AP10" i="2"/>
  <c r="AO10" i="2"/>
  <c r="AN10" i="2"/>
  <c r="AH10" i="2"/>
  <c r="AG10" i="2"/>
  <c r="AA10" i="2"/>
  <c r="Z10" i="2"/>
  <c r="AV9" i="2"/>
  <c r="AW10" i="2" s="1"/>
  <c r="AY10" i="2" s="1"/>
  <c r="AU9" i="2"/>
  <c r="AO9" i="2"/>
  <c r="AN9" i="2"/>
  <c r="AH9" i="2"/>
  <c r="AI10" i="2" s="1"/>
  <c r="AG9" i="2"/>
  <c r="AA9" i="2"/>
  <c r="AB10" i="2" s="1"/>
  <c r="AD10" i="2" s="1"/>
  <c r="Z9" i="2"/>
  <c r="AV8" i="2"/>
  <c r="AW9" i="2" s="1"/>
  <c r="AU8" i="2"/>
  <c r="AP8" i="2"/>
  <c r="AO8" i="2"/>
  <c r="AP9" i="2" s="1"/>
  <c r="AR9" i="2" s="1"/>
  <c r="AN8" i="2"/>
  <c r="AI8" i="2"/>
  <c r="AH8" i="2"/>
  <c r="AI9" i="2" s="1"/>
  <c r="AG8" i="2"/>
  <c r="AA8" i="2"/>
  <c r="AB9" i="2" s="1"/>
  <c r="AD9" i="2" s="1"/>
  <c r="Z8" i="2"/>
  <c r="AW7" i="2"/>
  <c r="AY7" i="2" s="1"/>
  <c r="AV7" i="2"/>
  <c r="AW8" i="2" s="1"/>
  <c r="AU7" i="2"/>
  <c r="AO7" i="2"/>
  <c r="AN7" i="2"/>
  <c r="AI7" i="2"/>
  <c r="AK7" i="2" s="1"/>
  <c r="AH7" i="2"/>
  <c r="AG7" i="2"/>
  <c r="AB7" i="2"/>
  <c r="AD7" i="2" s="1"/>
  <c r="AA7" i="2"/>
  <c r="AB8" i="2" s="1"/>
  <c r="AD8" i="2" s="1"/>
  <c r="Z7" i="2"/>
  <c r="AW6" i="2"/>
  <c r="AV6" i="2"/>
  <c r="AP6" i="2"/>
  <c r="AO6" i="2"/>
  <c r="AR6" i="2" s="1"/>
  <c r="AI6" i="2"/>
  <c r="AH6" i="2"/>
  <c r="AK6" i="2" s="1"/>
  <c r="AB6" i="2"/>
  <c r="AA6" i="2"/>
  <c r="AD6" i="2" s="1"/>
  <c r="F53" i="3" l="1"/>
  <c r="G53" i="3" s="1"/>
  <c r="F54" i="3"/>
  <c r="G54" i="3" s="1"/>
  <c r="AR48" i="3" s="1"/>
  <c r="AS49" i="3" s="1"/>
  <c r="F52" i="3"/>
  <c r="F51" i="3"/>
  <c r="G51" i="3" s="1"/>
  <c r="AN64" i="3"/>
  <c r="AN70" i="3" s="1"/>
  <c r="BB80" i="3"/>
  <c r="AG92" i="3"/>
  <c r="AU57" i="3"/>
  <c r="AU65" i="3"/>
  <c r="AU77" i="3"/>
  <c r="AU79" i="3"/>
  <c r="AG80" i="3"/>
  <c r="AU81" i="3"/>
  <c r="BB90" i="3"/>
  <c r="AN92" i="3"/>
  <c r="BB92" i="3"/>
  <c r="AN93" i="3"/>
  <c r="AN96" i="3" s="1"/>
  <c r="BB93" i="3"/>
  <c r="AN94" i="3"/>
  <c r="BB94" i="3"/>
  <c r="BB70" i="3"/>
  <c r="AU96" i="3"/>
  <c r="AG91" i="3"/>
  <c r="AS78" i="3"/>
  <c r="AU78" i="3" s="1"/>
  <c r="AZ78" i="3"/>
  <c r="BB78" i="3" s="1"/>
  <c r="AE79" i="3"/>
  <c r="AG79" i="3" s="1"/>
  <c r="AL79" i="3"/>
  <c r="AN79" i="3" s="1"/>
  <c r="AS79" i="3"/>
  <c r="AZ79" i="3"/>
  <c r="BB79" i="3" s="1"/>
  <c r="AE80" i="3"/>
  <c r="AL80" i="3"/>
  <c r="AN80" i="3" s="1"/>
  <c r="AS80" i="3"/>
  <c r="AU80" i="3" s="1"/>
  <c r="AZ80" i="3"/>
  <c r="AE81" i="3"/>
  <c r="AG81" i="3" s="1"/>
  <c r="AL81" i="3"/>
  <c r="AN81" i="3" s="1"/>
  <c r="AS81" i="3"/>
  <c r="AZ81" i="3"/>
  <c r="BB81" i="3" s="1"/>
  <c r="AN51" i="3"/>
  <c r="AN57" i="3" s="1"/>
  <c r="AU64" i="3"/>
  <c r="AU70" i="3" s="1"/>
  <c r="AG90" i="3"/>
  <c r="AZ91" i="3"/>
  <c r="BB91" i="3" s="1"/>
  <c r="AG51" i="3"/>
  <c r="AG57" i="3" s="1"/>
  <c r="AD48" i="2"/>
  <c r="AR84" i="2"/>
  <c r="AR85" i="2"/>
  <c r="AK85" i="2"/>
  <c r="AK88" i="2"/>
  <c r="AD88" i="2"/>
  <c r="AY72" i="2"/>
  <c r="AY73" i="2"/>
  <c r="AR74" i="2"/>
  <c r="AR72" i="2"/>
  <c r="AR73" i="2"/>
  <c r="AK73" i="2"/>
  <c r="AK72" i="2"/>
  <c r="AI74" i="2"/>
  <c r="AK74" i="2" s="1"/>
  <c r="AD73" i="2"/>
  <c r="AD72" i="2"/>
  <c r="AY61" i="2"/>
  <c r="AY62" i="2"/>
  <c r="AY59" i="2"/>
  <c r="AY60" i="2"/>
  <c r="AR62" i="2"/>
  <c r="AI59" i="2"/>
  <c r="AK59" i="2" s="1"/>
  <c r="AK61" i="2"/>
  <c r="AK62" i="2"/>
  <c r="AD62" i="2"/>
  <c r="AD64" i="2" s="1"/>
  <c r="AD61" i="2"/>
  <c r="AD60" i="2"/>
  <c r="AD59" i="2"/>
  <c r="AY45" i="2"/>
  <c r="AY46" i="2"/>
  <c r="AY48" i="2"/>
  <c r="AR48" i="2"/>
  <c r="AR51" i="2" s="1"/>
  <c r="AR46" i="2"/>
  <c r="AK47" i="2"/>
  <c r="AK48" i="2"/>
  <c r="AD46" i="2"/>
  <c r="AY34" i="2"/>
  <c r="AY35" i="2"/>
  <c r="AK32" i="2"/>
  <c r="AK33" i="2"/>
  <c r="AD19" i="2"/>
  <c r="AY6" i="2"/>
  <c r="AY8" i="2"/>
  <c r="AY9" i="2"/>
  <c r="AY12" i="2" s="1"/>
  <c r="AR8" i="2"/>
  <c r="AK8" i="2"/>
  <c r="AK9" i="2"/>
  <c r="AK10" i="2"/>
  <c r="AR10" i="2"/>
  <c r="AD12" i="2"/>
  <c r="AP21" i="2"/>
  <c r="AR21" i="2" s="1"/>
  <c r="AB22" i="2"/>
  <c r="AD22" i="2" s="1"/>
  <c r="AB23" i="2"/>
  <c r="AD23" i="2" s="1"/>
  <c r="AP23" i="2"/>
  <c r="AR23" i="2" s="1"/>
  <c r="AY33" i="2"/>
  <c r="AK45" i="2"/>
  <c r="AI46" i="2"/>
  <c r="AK46" i="2" s="1"/>
  <c r="AK12" i="2"/>
  <c r="AD20" i="2"/>
  <c r="AB21" i="2"/>
  <c r="AD21" i="2" s="1"/>
  <c r="AI22" i="2"/>
  <c r="AK22" i="2"/>
  <c r="AI23" i="2"/>
  <c r="AW23" i="2"/>
  <c r="AY23" i="2"/>
  <c r="AR33" i="2"/>
  <c r="AR38" i="2" s="1"/>
  <c r="AP7" i="2"/>
  <c r="AR7" i="2" s="1"/>
  <c r="AR19" i="2"/>
  <c r="AB33" i="2"/>
  <c r="AD33" i="2" s="1"/>
  <c r="AD32" i="2"/>
  <c r="AR90" i="2"/>
  <c r="AK34" i="2"/>
  <c r="AK38" i="2" s="1"/>
  <c r="AW20" i="2"/>
  <c r="AY20" i="2" s="1"/>
  <c r="AY19" i="2"/>
  <c r="AP22" i="2"/>
  <c r="AR22" i="2" s="1"/>
  <c r="AK20" i="2"/>
  <c r="AI21" i="2"/>
  <c r="AK21" i="2" s="1"/>
  <c r="AW21" i="2"/>
  <c r="AY21" i="2" s="1"/>
  <c r="AW22" i="2"/>
  <c r="AY22" i="2" s="1"/>
  <c r="AK23" i="2"/>
  <c r="AD34" i="2"/>
  <c r="AR58" i="2"/>
  <c r="AP59" i="2"/>
  <c r="AR59" i="2" s="1"/>
  <c r="AP20" i="2"/>
  <c r="AR20" i="2" s="1"/>
  <c r="AY32" i="2"/>
  <c r="AD45" i="2"/>
  <c r="AY74" i="2"/>
  <c r="AR75" i="2"/>
  <c r="AB85" i="2"/>
  <c r="AD85" i="2" s="1"/>
  <c r="AD84" i="2"/>
  <c r="AK86" i="2"/>
  <c r="AY86" i="2"/>
  <c r="AR60" i="2"/>
  <c r="AR61" i="2"/>
  <c r="AK71" i="2"/>
  <c r="AD75" i="2"/>
  <c r="AD74" i="2"/>
  <c r="AY75" i="2"/>
  <c r="AK84" i="2"/>
  <c r="AW85" i="2"/>
  <c r="AY85" i="2" s="1"/>
  <c r="AY84" i="2"/>
  <c r="AK87" i="2"/>
  <c r="AY87" i="2"/>
  <c r="AK75" i="2"/>
  <c r="AY114" i="1"/>
  <c r="AX114" i="1"/>
  <c r="AR114" i="1"/>
  <c r="AQ114" i="1"/>
  <c r="AL114" i="1"/>
  <c r="AK114" i="1"/>
  <c r="AJ114" i="1"/>
  <c r="AN114" i="1" s="1"/>
  <c r="AD114" i="1"/>
  <c r="AC114" i="1"/>
  <c r="AY113" i="1"/>
  <c r="AZ114" i="1" s="1"/>
  <c r="AX113" i="1"/>
  <c r="AS113" i="1"/>
  <c r="AR113" i="1"/>
  <c r="AS114" i="1" s="1"/>
  <c r="AQ113" i="1"/>
  <c r="AU113" i="1" s="1"/>
  <c r="AK113" i="1"/>
  <c r="AJ113" i="1"/>
  <c r="AD113" i="1"/>
  <c r="AE114" i="1" s="1"/>
  <c r="AC113" i="1"/>
  <c r="AZ112" i="1"/>
  <c r="AY112" i="1"/>
  <c r="AZ113" i="1" s="1"/>
  <c r="AX112" i="1"/>
  <c r="BB112" i="1" s="1"/>
  <c r="AR112" i="1"/>
  <c r="AQ112" i="1"/>
  <c r="AK112" i="1"/>
  <c r="AL113" i="1" s="1"/>
  <c r="AJ112" i="1"/>
  <c r="AD112" i="1"/>
  <c r="AE113" i="1" s="1"/>
  <c r="AC112" i="1"/>
  <c r="AY111" i="1"/>
  <c r="AX111" i="1"/>
  <c r="BB111" i="1" s="1"/>
  <c r="AS111" i="1"/>
  <c r="AR111" i="1"/>
  <c r="AS112" i="1" s="1"/>
  <c r="AQ111" i="1"/>
  <c r="AK111" i="1"/>
  <c r="AL112" i="1" s="1"/>
  <c r="AJ111" i="1"/>
  <c r="AD111" i="1"/>
  <c r="AE112" i="1" s="1"/>
  <c r="AC111" i="1"/>
  <c r="AY110" i="1"/>
  <c r="AZ111" i="1" s="1"/>
  <c r="AR110" i="1"/>
  <c r="AK110" i="1"/>
  <c r="AL111" i="1" s="1"/>
  <c r="AD110" i="1"/>
  <c r="AE111" i="1" s="1"/>
  <c r="AY109" i="1"/>
  <c r="AZ110" i="1" s="1"/>
  <c r="AX109" i="1"/>
  <c r="AR109" i="1"/>
  <c r="AS110" i="1" s="1"/>
  <c r="AU110" i="1" s="1"/>
  <c r="AQ109" i="1"/>
  <c r="AK109" i="1"/>
  <c r="AL110" i="1" s="1"/>
  <c r="AJ109" i="1"/>
  <c r="AD109" i="1"/>
  <c r="AE110" i="1" s="1"/>
  <c r="AC109" i="1"/>
  <c r="AY108" i="1"/>
  <c r="AZ109" i="1" s="1"/>
  <c r="AX108" i="1"/>
  <c r="AR108" i="1"/>
  <c r="AS109" i="1" s="1"/>
  <c r="AQ108" i="1"/>
  <c r="AK108" i="1"/>
  <c r="AL109" i="1" s="1"/>
  <c r="AJ108" i="1"/>
  <c r="AD108" i="1"/>
  <c r="AE109" i="1" s="1"/>
  <c r="AC108" i="1"/>
  <c r="AZ107" i="1"/>
  <c r="AY107" i="1"/>
  <c r="AZ108" i="1" s="1"/>
  <c r="AS107" i="1"/>
  <c r="AR107" i="1"/>
  <c r="AS108" i="1" s="1"/>
  <c r="AL107" i="1"/>
  <c r="AK107" i="1"/>
  <c r="AL108" i="1" s="1"/>
  <c r="AE107" i="1"/>
  <c r="AD107" i="1"/>
  <c r="AE108" i="1" s="1"/>
  <c r="AY101" i="1"/>
  <c r="AX101" i="1"/>
  <c r="AR101" i="1"/>
  <c r="AQ101" i="1"/>
  <c r="AK101" i="1"/>
  <c r="AJ101" i="1"/>
  <c r="AD101" i="1"/>
  <c r="AC101" i="1"/>
  <c r="AY100" i="1"/>
  <c r="AZ101" i="1" s="1"/>
  <c r="AX100" i="1"/>
  <c r="AR100" i="1"/>
  <c r="AS101" i="1" s="1"/>
  <c r="AU101" i="1" s="1"/>
  <c r="AQ100" i="1"/>
  <c r="AK100" i="1"/>
  <c r="AL101" i="1" s="1"/>
  <c r="AJ100" i="1"/>
  <c r="AD100" i="1"/>
  <c r="AE101" i="1" s="1"/>
  <c r="AC100" i="1"/>
  <c r="AY99" i="1"/>
  <c r="AZ100" i="1" s="1"/>
  <c r="BB100" i="1" s="1"/>
  <c r="AX99" i="1"/>
  <c r="AR99" i="1"/>
  <c r="AS100" i="1" s="1"/>
  <c r="AQ99" i="1"/>
  <c r="AK99" i="1"/>
  <c r="AL100" i="1" s="1"/>
  <c r="AJ99" i="1"/>
  <c r="AD99" i="1"/>
  <c r="AE100" i="1" s="1"/>
  <c r="AG100" i="1" s="1"/>
  <c r="AC99" i="1"/>
  <c r="AY98" i="1"/>
  <c r="AZ99" i="1" s="1"/>
  <c r="AX98" i="1"/>
  <c r="AR98" i="1"/>
  <c r="AS99" i="1" s="1"/>
  <c r="AQ98" i="1"/>
  <c r="AK98" i="1"/>
  <c r="AL99" i="1" s="1"/>
  <c r="AN99" i="1" s="1"/>
  <c r="AJ98" i="1"/>
  <c r="AD98" i="1"/>
  <c r="AE99" i="1" s="1"/>
  <c r="AC98" i="1"/>
  <c r="AY97" i="1"/>
  <c r="AZ98" i="1" s="1"/>
  <c r="AR97" i="1"/>
  <c r="AS98" i="1" s="1"/>
  <c r="AU98" i="1" s="1"/>
  <c r="AK97" i="1"/>
  <c r="AL98" i="1" s="1"/>
  <c r="AD97" i="1"/>
  <c r="AY96" i="1"/>
  <c r="AZ97" i="1" s="1"/>
  <c r="BB97" i="1" s="1"/>
  <c r="AX96" i="1"/>
  <c r="AR96" i="1"/>
  <c r="AS97" i="1" s="1"/>
  <c r="AQ96" i="1"/>
  <c r="AK96" i="1"/>
  <c r="AL97" i="1" s="1"/>
  <c r="AJ96" i="1"/>
  <c r="AD96" i="1"/>
  <c r="AE97" i="1" s="1"/>
  <c r="AC96" i="1"/>
  <c r="AY95" i="1"/>
  <c r="AZ96" i="1" s="1"/>
  <c r="AX95" i="1"/>
  <c r="AR95" i="1"/>
  <c r="AS96" i="1" s="1"/>
  <c r="AQ95" i="1"/>
  <c r="AK95" i="1"/>
  <c r="AL96" i="1" s="1"/>
  <c r="AJ95" i="1"/>
  <c r="AD95" i="1"/>
  <c r="AE96" i="1" s="1"/>
  <c r="AC95" i="1"/>
  <c r="AZ94" i="1"/>
  <c r="AY94" i="1"/>
  <c r="AZ95" i="1" s="1"/>
  <c r="AS94" i="1"/>
  <c r="AR94" i="1"/>
  <c r="AS95" i="1" s="1"/>
  <c r="AL94" i="1"/>
  <c r="AK94" i="1"/>
  <c r="AL95" i="1" s="1"/>
  <c r="AE94" i="1"/>
  <c r="AD94" i="1"/>
  <c r="AE95" i="1" s="1"/>
  <c r="AY88" i="1"/>
  <c r="AX88" i="1"/>
  <c r="AR88" i="1"/>
  <c r="AQ88" i="1"/>
  <c r="AL88" i="1"/>
  <c r="AK88" i="1"/>
  <c r="AJ88" i="1"/>
  <c r="AD88" i="1"/>
  <c r="AC88" i="1"/>
  <c r="AY87" i="1"/>
  <c r="AZ88" i="1" s="1"/>
  <c r="AX87" i="1"/>
  <c r="AS87" i="1"/>
  <c r="AR87" i="1"/>
  <c r="AQ87" i="1"/>
  <c r="AK87" i="1"/>
  <c r="AJ87" i="1"/>
  <c r="AD87" i="1"/>
  <c r="AE88" i="1" s="1"/>
  <c r="AC87" i="1"/>
  <c r="AY86" i="1"/>
  <c r="AX86" i="1"/>
  <c r="AR86" i="1"/>
  <c r="AQ86" i="1"/>
  <c r="AK86" i="1"/>
  <c r="AL87" i="1" s="1"/>
  <c r="AN87" i="1" s="1"/>
  <c r="AJ86" i="1"/>
  <c r="AD86" i="1"/>
  <c r="AC86" i="1"/>
  <c r="AY85" i="1"/>
  <c r="AZ86" i="1" s="1"/>
  <c r="AX85" i="1"/>
  <c r="AR85" i="1"/>
  <c r="AS86" i="1" s="1"/>
  <c r="AU86" i="1" s="1"/>
  <c r="AQ85" i="1"/>
  <c r="AK85" i="1"/>
  <c r="AJ85" i="1"/>
  <c r="AD85" i="1"/>
  <c r="AE86" i="1" s="1"/>
  <c r="AC85" i="1"/>
  <c r="AY84" i="1"/>
  <c r="AZ85" i="1" s="1"/>
  <c r="BB85" i="1" s="1"/>
  <c r="AR84" i="1"/>
  <c r="AS85" i="1" s="1"/>
  <c r="AK84" i="1"/>
  <c r="AL85" i="1" s="1"/>
  <c r="AD84" i="1"/>
  <c r="AE85" i="1" s="1"/>
  <c r="AG85" i="1" s="1"/>
  <c r="AY83" i="1"/>
  <c r="AZ84" i="1" s="1"/>
  <c r="AX83" i="1"/>
  <c r="AR83" i="1"/>
  <c r="AS84" i="1" s="1"/>
  <c r="AQ83" i="1"/>
  <c r="AL83" i="1"/>
  <c r="AK83" i="1"/>
  <c r="AL84" i="1" s="1"/>
  <c r="AJ83" i="1"/>
  <c r="AD83" i="1"/>
  <c r="AE84" i="1" s="1"/>
  <c r="AC83" i="1"/>
  <c r="AY82" i="1"/>
  <c r="AZ83" i="1" s="1"/>
  <c r="AX82" i="1"/>
  <c r="AR82" i="1"/>
  <c r="AS83" i="1" s="1"/>
  <c r="AQ82" i="1"/>
  <c r="AK82" i="1"/>
  <c r="AJ82" i="1"/>
  <c r="AD82" i="1"/>
  <c r="AE83" i="1" s="1"/>
  <c r="AC82" i="1"/>
  <c r="AZ81" i="1"/>
  <c r="AY81" i="1"/>
  <c r="AZ82" i="1" s="1"/>
  <c r="AS81" i="1"/>
  <c r="AR81" i="1"/>
  <c r="AS82" i="1" s="1"/>
  <c r="AL81" i="1"/>
  <c r="AK81" i="1"/>
  <c r="AL82" i="1" s="1"/>
  <c r="AE81" i="1"/>
  <c r="AD81" i="1"/>
  <c r="AE82" i="1" s="1"/>
  <c r="AY75" i="1"/>
  <c r="AX75" i="1"/>
  <c r="BB75" i="1" s="1"/>
  <c r="AS75" i="1"/>
  <c r="AR75" i="1"/>
  <c r="AQ75" i="1"/>
  <c r="AK75" i="1"/>
  <c r="AJ75" i="1"/>
  <c r="AD75" i="1"/>
  <c r="AC75" i="1"/>
  <c r="AZ74" i="1"/>
  <c r="AY74" i="1"/>
  <c r="AZ75" i="1" s="1"/>
  <c r="AX74" i="1"/>
  <c r="AR74" i="1"/>
  <c r="AQ74" i="1"/>
  <c r="AK74" i="1"/>
  <c r="AL75" i="1" s="1"/>
  <c r="AJ74" i="1"/>
  <c r="AD74" i="1"/>
  <c r="AE75" i="1" s="1"/>
  <c r="AC74" i="1"/>
  <c r="AY73" i="1"/>
  <c r="AX73" i="1"/>
  <c r="AR73" i="1"/>
  <c r="AS74" i="1" s="1"/>
  <c r="AQ73" i="1"/>
  <c r="AK73" i="1"/>
  <c r="AL74" i="1" s="1"/>
  <c r="AJ73" i="1"/>
  <c r="AD73" i="1"/>
  <c r="AE74" i="1" s="1"/>
  <c r="AC73" i="1"/>
  <c r="AY72" i="1"/>
  <c r="AZ73" i="1" s="1"/>
  <c r="AX72" i="1"/>
  <c r="AS72" i="1"/>
  <c r="AR72" i="1"/>
  <c r="AS73" i="1" s="1"/>
  <c r="AQ72" i="1"/>
  <c r="AK72" i="1"/>
  <c r="AL73" i="1" s="1"/>
  <c r="AJ72" i="1"/>
  <c r="AD72" i="1"/>
  <c r="AE73" i="1" s="1"/>
  <c r="AC72" i="1"/>
  <c r="AZ71" i="1"/>
  <c r="BB71" i="1" s="1"/>
  <c r="AY71" i="1"/>
  <c r="AZ72" i="1" s="1"/>
  <c r="AR71" i="1"/>
  <c r="AK71" i="1"/>
  <c r="AL72" i="1" s="1"/>
  <c r="AD71" i="1"/>
  <c r="AE72" i="1" s="1"/>
  <c r="AY70" i="1"/>
  <c r="AX70" i="1"/>
  <c r="AS70" i="1"/>
  <c r="AR70" i="1"/>
  <c r="AS71" i="1" s="1"/>
  <c r="AQ70" i="1"/>
  <c r="AK70" i="1"/>
  <c r="AL71" i="1" s="1"/>
  <c r="AN71" i="1" s="1"/>
  <c r="AJ70" i="1"/>
  <c r="AD70" i="1"/>
  <c r="AE71" i="1" s="1"/>
  <c r="AC70" i="1"/>
  <c r="AY69" i="1"/>
  <c r="AZ70" i="1" s="1"/>
  <c r="AX69" i="1"/>
  <c r="AR69" i="1"/>
  <c r="AQ69" i="1"/>
  <c r="AL69" i="1"/>
  <c r="AK69" i="1"/>
  <c r="AL70" i="1" s="1"/>
  <c r="AJ69" i="1"/>
  <c r="AD69" i="1"/>
  <c r="AE70" i="1" s="1"/>
  <c r="AC69" i="1"/>
  <c r="AZ68" i="1"/>
  <c r="AY68" i="1"/>
  <c r="AZ69" i="1" s="1"/>
  <c r="AS68" i="1"/>
  <c r="AR68" i="1"/>
  <c r="AS69" i="1" s="1"/>
  <c r="AL68" i="1"/>
  <c r="AK68" i="1"/>
  <c r="AE68" i="1"/>
  <c r="AD68" i="1"/>
  <c r="AE69" i="1" s="1"/>
  <c r="AY62" i="1"/>
  <c r="AX62" i="1"/>
  <c r="AR62" i="1"/>
  <c r="AQ62" i="1"/>
  <c r="AK62" i="1"/>
  <c r="AJ62" i="1"/>
  <c r="AD62" i="1"/>
  <c r="AC62" i="1"/>
  <c r="AY61" i="1"/>
  <c r="AZ62" i="1" s="1"/>
  <c r="AX61" i="1"/>
  <c r="AR61" i="1"/>
  <c r="AS62" i="1" s="1"/>
  <c r="AQ61" i="1"/>
  <c r="AU61" i="1" s="1"/>
  <c r="AK61" i="1"/>
  <c r="AL62" i="1" s="1"/>
  <c r="AJ61" i="1"/>
  <c r="AN61" i="1" s="1"/>
  <c r="AD61" i="1"/>
  <c r="AE62" i="1" s="1"/>
  <c r="AC61" i="1"/>
  <c r="AY60" i="1"/>
  <c r="AZ61" i="1" s="1"/>
  <c r="AX60" i="1"/>
  <c r="AR60" i="1"/>
  <c r="AS61" i="1" s="1"/>
  <c r="AQ60" i="1"/>
  <c r="AK60" i="1"/>
  <c r="AL61" i="1" s="1"/>
  <c r="AJ60" i="1"/>
  <c r="AD60" i="1"/>
  <c r="AE61" i="1" s="1"/>
  <c r="AC60" i="1"/>
  <c r="AY59" i="1"/>
  <c r="AZ60" i="1" s="1"/>
  <c r="AX59" i="1"/>
  <c r="AR59" i="1"/>
  <c r="AS60" i="1" s="1"/>
  <c r="AQ59" i="1"/>
  <c r="AK59" i="1"/>
  <c r="AL60" i="1" s="1"/>
  <c r="AJ59" i="1"/>
  <c r="AG59" i="1"/>
  <c r="AE59" i="1"/>
  <c r="AD59" i="1"/>
  <c r="AE60" i="1" s="1"/>
  <c r="AC59" i="1"/>
  <c r="AY58" i="1"/>
  <c r="AZ59" i="1" s="1"/>
  <c r="BB59" i="1" s="1"/>
  <c r="AR58" i="1"/>
  <c r="AS59" i="1" s="1"/>
  <c r="AK58" i="1"/>
  <c r="AD58" i="1"/>
  <c r="AY57" i="1"/>
  <c r="AZ58" i="1" s="1"/>
  <c r="AX57" i="1"/>
  <c r="AR57" i="1"/>
  <c r="AS58" i="1" s="1"/>
  <c r="AQ57" i="1"/>
  <c r="AK57" i="1"/>
  <c r="AL58" i="1" s="1"/>
  <c r="AJ57" i="1"/>
  <c r="AD57" i="1"/>
  <c r="AE58" i="1" s="1"/>
  <c r="AC57" i="1"/>
  <c r="AY56" i="1"/>
  <c r="AZ57" i="1" s="1"/>
  <c r="AX56" i="1"/>
  <c r="AR56" i="1"/>
  <c r="AS57" i="1" s="1"/>
  <c r="AQ56" i="1"/>
  <c r="AL56" i="1"/>
  <c r="AK56" i="1"/>
  <c r="AL57" i="1" s="1"/>
  <c r="AJ56" i="1"/>
  <c r="AD56" i="1"/>
  <c r="AE57" i="1" s="1"/>
  <c r="AC56" i="1"/>
  <c r="AZ55" i="1"/>
  <c r="AY55" i="1"/>
  <c r="AZ56" i="1" s="1"/>
  <c r="AS55" i="1"/>
  <c r="AR55" i="1"/>
  <c r="AS56" i="1" s="1"/>
  <c r="AL55" i="1"/>
  <c r="AK55" i="1"/>
  <c r="AE55" i="1"/>
  <c r="AD55" i="1"/>
  <c r="AE56" i="1" s="1"/>
  <c r="AY49" i="1"/>
  <c r="AX49" i="1"/>
  <c r="AR49" i="1"/>
  <c r="AQ49" i="1"/>
  <c r="AK49" i="1"/>
  <c r="AJ49" i="1"/>
  <c r="AD49" i="1"/>
  <c r="AC49" i="1"/>
  <c r="AY48" i="1"/>
  <c r="AZ49" i="1" s="1"/>
  <c r="BB49" i="1" s="1"/>
  <c r="AX48" i="1"/>
  <c r="AR48" i="1"/>
  <c r="AS49" i="1" s="1"/>
  <c r="AQ48" i="1"/>
  <c r="AK48" i="1"/>
  <c r="AL49" i="1" s="1"/>
  <c r="AN49" i="1" s="1"/>
  <c r="AJ48" i="1"/>
  <c r="AD48" i="1"/>
  <c r="AE49" i="1" s="1"/>
  <c r="AG49" i="1" s="1"/>
  <c r="AC48" i="1"/>
  <c r="AY47" i="1"/>
  <c r="AZ48" i="1" s="1"/>
  <c r="AX47" i="1"/>
  <c r="AR47" i="1"/>
  <c r="AS48" i="1" s="1"/>
  <c r="AU48" i="1" s="1"/>
  <c r="AQ47" i="1"/>
  <c r="AL47" i="1"/>
  <c r="AK47" i="1"/>
  <c r="AL48" i="1" s="1"/>
  <c r="AN48" i="1" s="1"/>
  <c r="AJ47" i="1"/>
  <c r="AD47" i="1"/>
  <c r="AE48" i="1" s="1"/>
  <c r="AC47" i="1"/>
  <c r="AY46" i="1"/>
  <c r="AZ47" i="1" s="1"/>
  <c r="BB47" i="1" s="1"/>
  <c r="AX46" i="1"/>
  <c r="AR46" i="1"/>
  <c r="AS47" i="1" s="1"/>
  <c r="AQ46" i="1"/>
  <c r="AU46" i="1" s="1"/>
  <c r="AK46" i="1"/>
  <c r="AJ46" i="1"/>
  <c r="AD46" i="1"/>
  <c r="AE47" i="1" s="1"/>
  <c r="AG47" i="1" s="1"/>
  <c r="AC46" i="1"/>
  <c r="AY45" i="1"/>
  <c r="AZ46" i="1" s="1"/>
  <c r="AR45" i="1"/>
  <c r="AS46" i="1" s="1"/>
  <c r="AK45" i="1"/>
  <c r="AN45" i="1" s="1"/>
  <c r="AD45" i="1"/>
  <c r="AE46" i="1" s="1"/>
  <c r="AY44" i="1"/>
  <c r="AZ45" i="1" s="1"/>
  <c r="AX44" i="1"/>
  <c r="AS44" i="1"/>
  <c r="AR44" i="1"/>
  <c r="AS45" i="1" s="1"/>
  <c r="AU45" i="1" s="1"/>
  <c r="AQ44" i="1"/>
  <c r="AK44" i="1"/>
  <c r="AL45" i="1" s="1"/>
  <c r="AJ44" i="1"/>
  <c r="AD44" i="1"/>
  <c r="AE45" i="1" s="1"/>
  <c r="AC44" i="1"/>
  <c r="AY43" i="1"/>
  <c r="AZ44" i="1" s="1"/>
  <c r="AX43" i="1"/>
  <c r="AR43" i="1"/>
  <c r="AQ43" i="1"/>
  <c r="AK43" i="1"/>
  <c r="AL44" i="1" s="1"/>
  <c r="AJ43" i="1"/>
  <c r="AD43" i="1"/>
  <c r="AE44" i="1" s="1"/>
  <c r="AC43" i="1"/>
  <c r="AZ42" i="1"/>
  <c r="AY42" i="1"/>
  <c r="AZ43" i="1" s="1"/>
  <c r="AS42" i="1"/>
  <c r="AR42" i="1"/>
  <c r="AS43" i="1" s="1"/>
  <c r="AL42" i="1"/>
  <c r="AK42" i="1"/>
  <c r="AL43" i="1" s="1"/>
  <c r="AE42" i="1"/>
  <c r="AD42" i="1"/>
  <c r="AE43" i="1" s="1"/>
  <c r="AY36" i="1"/>
  <c r="AX36" i="1"/>
  <c r="AU36" i="1"/>
  <c r="AR36" i="1"/>
  <c r="AQ36" i="1"/>
  <c r="AK36" i="1"/>
  <c r="AJ36" i="1"/>
  <c r="AD36" i="1"/>
  <c r="AC36" i="1"/>
  <c r="BB35" i="1"/>
  <c r="AY35" i="1"/>
  <c r="AZ36" i="1" s="1"/>
  <c r="AX35" i="1"/>
  <c r="AR35" i="1"/>
  <c r="AS36" i="1" s="1"/>
  <c r="AQ35" i="1"/>
  <c r="AK35" i="1"/>
  <c r="AJ35" i="1"/>
  <c r="AG35" i="1"/>
  <c r="AD35" i="1"/>
  <c r="AE36" i="1" s="1"/>
  <c r="AC35" i="1"/>
  <c r="AY34" i="1"/>
  <c r="AZ35" i="1" s="1"/>
  <c r="AX34" i="1"/>
  <c r="AR34" i="1"/>
  <c r="AQ34" i="1"/>
  <c r="AN34" i="1"/>
  <c r="AK34" i="1"/>
  <c r="AL35" i="1" s="1"/>
  <c r="AJ34" i="1"/>
  <c r="AD34" i="1"/>
  <c r="AE35" i="1" s="1"/>
  <c r="AC34" i="1"/>
  <c r="AY33" i="1"/>
  <c r="AX33" i="1"/>
  <c r="AU33" i="1"/>
  <c r="AR33" i="1"/>
  <c r="AS34" i="1" s="1"/>
  <c r="AQ33" i="1"/>
  <c r="AK33" i="1"/>
  <c r="AL34" i="1" s="1"/>
  <c r="AJ33" i="1"/>
  <c r="AD33" i="1"/>
  <c r="AC33" i="1"/>
  <c r="BB32" i="1"/>
  <c r="AY32" i="1"/>
  <c r="AZ33" i="1" s="1"/>
  <c r="AR32" i="1"/>
  <c r="AS33" i="1" s="1"/>
  <c r="AK32" i="1"/>
  <c r="AL33" i="1" s="1"/>
  <c r="AD32" i="1"/>
  <c r="AE33" i="1" s="1"/>
  <c r="AZ32" i="1"/>
  <c r="AS32" i="1"/>
  <c r="AU32" i="1" s="1"/>
  <c r="AL32" i="1"/>
  <c r="AE32" i="1"/>
  <c r="G52" i="3" l="1"/>
  <c r="G55" i="3"/>
  <c r="BD70" i="3"/>
  <c r="BD57" i="3"/>
  <c r="B52" i="3" s="1"/>
  <c r="AN83" i="3"/>
  <c r="AG83" i="3"/>
  <c r="BB83" i="3"/>
  <c r="BB96" i="3"/>
  <c r="AU83" i="3"/>
  <c r="AG96" i="3"/>
  <c r="BD96" i="3" s="1"/>
  <c r="AK90" i="2"/>
  <c r="AR77" i="2"/>
  <c r="AY77" i="2"/>
  <c r="AD77" i="2"/>
  <c r="AY64" i="2"/>
  <c r="AK64" i="2"/>
  <c r="AY51" i="2"/>
  <c r="AK51" i="2"/>
  <c r="AD51" i="2"/>
  <c r="AY38" i="2"/>
  <c r="AR12" i="2"/>
  <c r="BA12" i="2"/>
  <c r="AK25" i="2"/>
  <c r="AD25" i="2"/>
  <c r="AY90" i="2"/>
  <c r="AK77" i="2"/>
  <c r="AY25" i="2"/>
  <c r="AD38" i="2"/>
  <c r="BA38" i="2" s="1"/>
  <c r="AD90" i="2"/>
  <c r="AR64" i="2"/>
  <c r="AR25" i="2"/>
  <c r="AU71" i="1"/>
  <c r="AG112" i="1"/>
  <c r="AG62" i="1"/>
  <c r="AU99" i="1"/>
  <c r="AG101" i="1"/>
  <c r="AG32" i="1"/>
  <c r="AG36" i="1"/>
  <c r="BB36" i="1"/>
  <c r="BB46" i="1"/>
  <c r="AG58" i="1"/>
  <c r="BB61" i="1"/>
  <c r="AG73" i="1"/>
  <c r="AN74" i="1"/>
  <c r="AN84" i="1"/>
  <c r="BB88" i="1"/>
  <c r="AN88" i="1"/>
  <c r="AN98" i="1"/>
  <c r="AG99" i="1"/>
  <c r="AG110" i="1"/>
  <c r="AU111" i="1"/>
  <c r="AU74" i="1"/>
  <c r="AG46" i="1"/>
  <c r="AL46" i="1"/>
  <c r="AN46" i="1" s="1"/>
  <c r="AN47" i="1"/>
  <c r="AG48" i="1"/>
  <c r="BB48" i="1"/>
  <c r="AU49" i="1"/>
  <c r="AU59" i="1"/>
  <c r="AU73" i="1"/>
  <c r="AG88" i="1"/>
  <c r="AG111" i="1"/>
  <c r="BB113" i="1"/>
  <c r="AU114" i="1"/>
  <c r="AN73" i="1"/>
  <c r="BB98" i="1"/>
  <c r="AN100" i="1"/>
  <c r="BB101" i="1"/>
  <c r="AU47" i="1"/>
  <c r="AU51" i="1" s="1"/>
  <c r="BB62" i="1"/>
  <c r="AU75" i="1"/>
  <c r="BB99" i="1"/>
  <c r="BB103" i="1" s="1"/>
  <c r="AU100" i="1"/>
  <c r="AN101" i="1"/>
  <c r="AN110" i="1"/>
  <c r="AN111" i="1"/>
  <c r="AU112" i="1"/>
  <c r="AU116" i="1" s="1"/>
  <c r="BB114" i="1"/>
  <c r="BB60" i="1"/>
  <c r="BB74" i="1"/>
  <c r="AU85" i="1"/>
  <c r="BB86" i="1"/>
  <c r="AZ87" i="1"/>
  <c r="BB87" i="1" s="1"/>
  <c r="AU97" i="1"/>
  <c r="AN112" i="1"/>
  <c r="AZ34" i="1"/>
  <c r="BB34" i="1" s="1"/>
  <c r="BB33" i="1"/>
  <c r="AE98" i="1"/>
  <c r="AG98" i="1" s="1"/>
  <c r="AG97" i="1"/>
  <c r="AG72" i="1"/>
  <c r="AL86" i="1"/>
  <c r="AN86" i="1" s="1"/>
  <c r="AN85" i="1"/>
  <c r="AN90" i="1" s="1"/>
  <c r="AG33" i="1"/>
  <c r="AE34" i="1"/>
  <c r="AG34" i="1" s="1"/>
  <c r="AL36" i="1"/>
  <c r="AN36" i="1" s="1"/>
  <c r="AN35" i="1"/>
  <c r="AL59" i="1"/>
  <c r="AN59" i="1" s="1"/>
  <c r="AN58" i="1"/>
  <c r="AN72" i="1"/>
  <c r="AN51" i="1"/>
  <c r="AU60" i="1"/>
  <c r="AG61" i="1"/>
  <c r="AG114" i="1"/>
  <c r="AN33" i="1"/>
  <c r="AU72" i="1"/>
  <c r="AU77" i="1" s="1"/>
  <c r="BB73" i="1"/>
  <c r="AG75" i="1"/>
  <c r="AS88" i="1"/>
  <c r="AU87" i="1"/>
  <c r="BB58" i="1"/>
  <c r="AG60" i="1"/>
  <c r="AN62" i="1"/>
  <c r="AU88" i="1"/>
  <c r="AG113" i="1"/>
  <c r="AG116" i="1" s="1"/>
  <c r="AU34" i="1"/>
  <c r="AS35" i="1"/>
  <c r="AU35" i="1" s="1"/>
  <c r="AU38" i="1" s="1"/>
  <c r="AG74" i="1"/>
  <c r="AN75" i="1"/>
  <c r="AG86" i="1"/>
  <c r="AE87" i="1"/>
  <c r="AG87" i="1" s="1"/>
  <c r="AN60" i="1"/>
  <c r="AU62" i="1"/>
  <c r="BB72" i="1"/>
  <c r="AN113" i="1"/>
  <c r="AU84" i="1"/>
  <c r="AN32" i="1"/>
  <c r="AG71" i="1"/>
  <c r="AG77" i="1" s="1"/>
  <c r="BB110" i="1"/>
  <c r="BB116" i="1" s="1"/>
  <c r="BB45" i="1"/>
  <c r="AU58" i="1"/>
  <c r="AN97" i="1"/>
  <c r="AG45" i="1"/>
  <c r="BB84" i="1"/>
  <c r="AG84" i="1"/>
  <c r="BD83" i="3" l="1"/>
  <c r="BA51" i="2"/>
  <c r="BA90" i="2"/>
  <c r="BA77" i="2"/>
  <c r="BA64" i="2"/>
  <c r="BA25" i="2"/>
  <c r="BB51" i="1"/>
  <c r="BB38" i="1"/>
  <c r="AG51" i="1"/>
  <c r="AN77" i="1"/>
  <c r="AN116" i="1"/>
  <c r="BD116" i="1" s="1"/>
  <c r="AG90" i="1"/>
  <c r="AN103" i="1"/>
  <c r="BB77" i="1"/>
  <c r="BD77" i="1" s="1"/>
  <c r="AG64" i="1"/>
  <c r="AG38" i="1"/>
  <c r="BD38" i="1" s="1"/>
  <c r="AU103" i="1"/>
  <c r="AU90" i="1"/>
  <c r="BB90" i="1"/>
  <c r="BB64" i="1"/>
  <c r="AU64" i="1"/>
  <c r="AN64" i="1"/>
  <c r="AN38" i="1"/>
  <c r="AG103" i="1"/>
  <c r="BD51" i="1" l="1"/>
  <c r="BD103" i="1"/>
  <c r="BD90" i="1"/>
  <c r="BD64" i="1"/>
</calcChain>
</file>

<file path=xl/sharedStrings.xml><?xml version="1.0" encoding="utf-8"?>
<sst xmlns="http://schemas.openxmlformats.org/spreadsheetml/2006/main" count="555" uniqueCount="59">
  <si>
    <t>Single rack test 1</t>
  </si>
  <si>
    <r>
      <t>Δp</t>
    </r>
    <r>
      <rPr>
        <vertAlign val="subscript"/>
        <sz val="10"/>
        <color theme="1"/>
        <rFont val="Arial"/>
        <family val="2"/>
      </rPr>
      <t>CH</t>
    </r>
  </si>
  <si>
    <t>Air Speed (m/s)</t>
  </si>
  <si>
    <t>Duct dimensions for single rack tests</t>
  </si>
  <si>
    <t>Height (mm)</t>
  </si>
  <si>
    <t>Width (mm)</t>
  </si>
  <si>
    <t>ΔT (K)</t>
  </si>
  <si>
    <t>Variables assumed for % bypass calculations</t>
  </si>
  <si>
    <t>IT power consumption (kW)</t>
  </si>
  <si>
    <r>
      <t>c</t>
    </r>
    <r>
      <rPr>
        <vertAlign val="subscript"/>
        <sz val="10"/>
        <color theme="1"/>
        <rFont val="Arial"/>
        <family val="2"/>
      </rPr>
      <t>p</t>
    </r>
    <r>
      <rPr>
        <sz val="10"/>
        <color theme="1"/>
        <rFont val="Arial"/>
        <family val="2"/>
      </rPr>
      <t xml:space="preserve"> (kJ.kg</t>
    </r>
    <r>
      <rPr>
        <vertAlign val="superscript"/>
        <sz val="10"/>
        <color theme="1"/>
        <rFont val="Arial"/>
        <family val="2"/>
      </rPr>
      <t>-1</t>
    </r>
    <r>
      <rPr>
        <sz val="10"/>
        <color theme="1"/>
        <rFont val="Arial"/>
        <family val="2"/>
      </rPr>
      <t>.K</t>
    </r>
    <r>
      <rPr>
        <vertAlign val="superscript"/>
        <sz val="10"/>
        <color theme="1"/>
        <rFont val="Arial"/>
        <family val="2"/>
      </rPr>
      <t>-1</t>
    </r>
    <r>
      <rPr>
        <sz val="10"/>
        <color theme="1"/>
        <rFont val="Arial"/>
        <family val="2"/>
      </rPr>
      <t>)</t>
    </r>
  </si>
  <si>
    <r>
      <t>ρ (kg.m</t>
    </r>
    <r>
      <rPr>
        <vertAlign val="superscript"/>
        <sz val="10"/>
        <color theme="1"/>
        <rFont val="Arial"/>
        <family val="2"/>
      </rPr>
      <t>3</t>
    </r>
    <r>
      <rPr>
        <sz val="10"/>
        <color theme="1"/>
        <rFont val="Arial"/>
        <family val="2"/>
      </rPr>
      <t>)</t>
    </r>
  </si>
  <si>
    <r>
      <t>Flow rate required through rack (m</t>
    </r>
    <r>
      <rPr>
        <vertAlign val="superscript"/>
        <sz val="10"/>
        <color theme="1"/>
        <rFont val="Arial"/>
        <family val="2"/>
      </rPr>
      <t>3</t>
    </r>
    <r>
      <rPr>
        <sz val="10"/>
        <color theme="1"/>
        <rFont val="Arial"/>
        <family val="2"/>
      </rPr>
      <t>/s) = IT power consumption/(ΔT x c</t>
    </r>
    <r>
      <rPr>
        <vertAlign val="subscript"/>
        <sz val="10"/>
        <color theme="1"/>
        <rFont val="Arial"/>
        <family val="2"/>
      </rPr>
      <t>p</t>
    </r>
    <r>
      <rPr>
        <sz val="10"/>
        <color theme="1"/>
        <rFont val="Arial"/>
        <family val="2"/>
      </rPr>
      <t xml:space="preserve"> x ρ)</t>
    </r>
  </si>
  <si>
    <r>
      <t>Bypass flow rate (m</t>
    </r>
    <r>
      <rPr>
        <vertAlign val="superscript"/>
        <sz val="10"/>
        <color theme="1"/>
        <rFont val="Arial"/>
        <family val="2"/>
      </rPr>
      <t>3</t>
    </r>
    <r>
      <rPr>
        <sz val="10"/>
        <color theme="1"/>
        <rFont val="Arial"/>
        <family val="2"/>
      </rPr>
      <t>/s) = Air Speed x Width x Height</t>
    </r>
  </si>
  <si>
    <t>Single rack test 2</t>
  </si>
  <si>
    <t>Single rack test 3</t>
  </si>
  <si>
    <t>Test data centre</t>
  </si>
  <si>
    <t>Air speed measurements within supply air duct (m/s)</t>
  </si>
  <si>
    <t>Inner radius of section (m)</t>
  </si>
  <si>
    <t>Outer radius of section (m)</t>
  </si>
  <si>
    <t>Speed at inner radius (m/s)</t>
  </si>
  <si>
    <t>Speed at outer radius (m/s)</t>
  </si>
  <si>
    <r>
      <t>Flow within section (m</t>
    </r>
    <r>
      <rPr>
        <vertAlign val="superscript"/>
        <sz val="10"/>
        <color theme="1"/>
        <rFont val="Arial"/>
        <family val="2"/>
      </rPr>
      <t>3</t>
    </r>
    <r>
      <rPr>
        <sz val="10"/>
        <color theme="1"/>
        <rFont val="Arial"/>
        <family val="2"/>
      </rPr>
      <t>/s)</t>
    </r>
  </si>
  <si>
    <t>Subtotal=&gt;</t>
  </si>
  <si>
    <t>Upper sector</t>
  </si>
  <si>
    <t>Lower sector</t>
  </si>
  <si>
    <t>Left hand sector</t>
  </si>
  <si>
    <t>Right hand sector</t>
  </si>
  <si>
    <r>
      <t>Total flow rate (m</t>
    </r>
    <r>
      <rPr>
        <vertAlign val="superscript"/>
        <sz val="10"/>
        <color theme="1"/>
        <rFont val="Arial"/>
        <family val="2"/>
      </rPr>
      <t>3</t>
    </r>
    <r>
      <rPr>
        <sz val="10"/>
        <color theme="1"/>
        <rFont val="Arial"/>
        <family val="2"/>
      </rPr>
      <t>.s</t>
    </r>
    <r>
      <rPr>
        <vertAlign val="superscript"/>
        <sz val="10"/>
        <color theme="1"/>
        <rFont val="Arial"/>
        <family val="2"/>
      </rPr>
      <t>-1</t>
    </r>
    <r>
      <rPr>
        <sz val="10"/>
        <color theme="1"/>
        <rFont val="Arial"/>
        <family val="2"/>
      </rPr>
      <t>)</t>
    </r>
  </si>
  <si>
    <t>Collated results of cube leakage tests (see raw data starting in cell F4)</t>
  </si>
  <si>
    <r>
      <t>Flow rate (m</t>
    </r>
    <r>
      <rPr>
        <vertAlign val="superscript"/>
        <sz val="10"/>
        <color theme="1"/>
        <rFont val="Arial"/>
        <family val="2"/>
      </rPr>
      <t>3</t>
    </r>
    <r>
      <rPr>
        <sz val="10"/>
        <color theme="1"/>
        <rFont val="Arial"/>
        <family val="2"/>
      </rPr>
      <t>.s</t>
    </r>
    <r>
      <rPr>
        <vertAlign val="superscript"/>
        <sz val="10"/>
        <color theme="1"/>
        <rFont val="Arial"/>
        <family val="2"/>
      </rPr>
      <t>-1</t>
    </r>
    <r>
      <rPr>
        <sz val="10"/>
        <color theme="1"/>
        <rFont val="Arial"/>
        <family val="2"/>
      </rPr>
      <t>)</t>
    </r>
  </si>
  <si>
    <r>
      <t>Estimated cube leakage (m</t>
    </r>
    <r>
      <rPr>
        <vertAlign val="superscript"/>
        <sz val="10"/>
        <color theme="1"/>
        <rFont val="Arial"/>
        <family val="2"/>
      </rPr>
      <t>3</t>
    </r>
    <r>
      <rPr>
        <sz val="10"/>
        <color theme="1"/>
        <rFont val="Arial"/>
        <family val="2"/>
      </rPr>
      <t>.s</t>
    </r>
    <r>
      <rPr>
        <vertAlign val="superscript"/>
        <sz val="10"/>
        <color theme="1"/>
        <rFont val="Arial"/>
        <family val="2"/>
      </rPr>
      <t>-1</t>
    </r>
    <r>
      <rPr>
        <sz val="10"/>
        <color theme="1"/>
        <rFont val="Arial"/>
        <family val="2"/>
      </rPr>
      <t>)</t>
    </r>
  </si>
  <si>
    <r>
      <t>Supply air flow rate to test data centre (m</t>
    </r>
    <r>
      <rPr>
        <vertAlign val="superscript"/>
        <sz val="10"/>
        <color theme="1"/>
        <rFont val="Arial"/>
        <family val="2"/>
      </rPr>
      <t>3</t>
    </r>
    <r>
      <rPr>
        <sz val="10"/>
        <color theme="1"/>
        <rFont val="Arial"/>
        <family val="2"/>
      </rPr>
      <t>.s</t>
    </r>
    <r>
      <rPr>
        <vertAlign val="superscript"/>
        <sz val="10"/>
        <color theme="1"/>
        <rFont val="Arial"/>
        <family val="2"/>
      </rPr>
      <t>-1</t>
    </r>
    <r>
      <rPr>
        <sz val="10"/>
        <color theme="1"/>
        <rFont val="Arial"/>
        <family val="2"/>
      </rPr>
      <t>)</t>
    </r>
  </si>
  <si>
    <r>
      <t>Calculated bypass flow rate (m</t>
    </r>
    <r>
      <rPr>
        <vertAlign val="superscript"/>
        <sz val="10"/>
        <color theme="1"/>
        <rFont val="Arial"/>
        <family val="2"/>
      </rPr>
      <t>3</t>
    </r>
    <r>
      <rPr>
        <sz val="10"/>
        <color theme="1"/>
        <rFont val="Arial"/>
        <family val="2"/>
      </rPr>
      <t>.s</t>
    </r>
    <r>
      <rPr>
        <vertAlign val="superscript"/>
        <sz val="10"/>
        <color theme="1"/>
        <rFont val="Arial"/>
        <family val="2"/>
      </rPr>
      <t>-1</t>
    </r>
    <r>
      <rPr>
        <sz val="10"/>
        <color theme="1"/>
        <rFont val="Arial"/>
        <family val="2"/>
      </rPr>
      <t>)</t>
    </r>
  </si>
  <si>
    <t>Bypass %</t>
  </si>
  <si>
    <r>
      <t>Δp</t>
    </r>
    <r>
      <rPr>
        <vertAlign val="subscript"/>
        <sz val="10"/>
        <color theme="1"/>
        <rFont val="Arial"/>
        <family val="2"/>
      </rPr>
      <t>CH</t>
    </r>
    <r>
      <rPr>
        <sz val="10"/>
        <color theme="1"/>
        <rFont val="Arial"/>
        <family val="2"/>
      </rPr>
      <t xml:space="preserve"> (Pa)</t>
    </r>
  </si>
  <si>
    <r>
      <t>Measured flow rate (m</t>
    </r>
    <r>
      <rPr>
        <vertAlign val="superscript"/>
        <sz val="10"/>
        <color theme="1"/>
        <rFont val="Arial"/>
        <family val="2"/>
      </rPr>
      <t>3</t>
    </r>
    <r>
      <rPr>
        <sz val="10"/>
        <color theme="1"/>
        <rFont val="Arial"/>
        <family val="2"/>
      </rPr>
      <t>.s</t>
    </r>
    <r>
      <rPr>
        <vertAlign val="superscript"/>
        <sz val="10"/>
        <color theme="1"/>
        <rFont val="Arial"/>
        <family val="2"/>
      </rPr>
      <t>-1</t>
    </r>
    <r>
      <rPr>
        <sz val="10"/>
        <color theme="1"/>
        <rFont val="Arial"/>
        <family val="2"/>
      </rPr>
      <t>)</t>
    </r>
  </si>
  <si>
    <t>Original data</t>
  </si>
  <si>
    <t>% Difference</t>
  </si>
  <si>
    <t>Original data interpolated</t>
  </si>
  <si>
    <t>Original test</t>
  </si>
  <si>
    <t>Repeat test</t>
  </si>
  <si>
    <r>
      <t>Measured speed (m</t>
    </r>
    <r>
      <rPr>
        <sz val="10"/>
        <color theme="1"/>
        <rFont val="Arial"/>
        <family val="2"/>
      </rPr>
      <t>.s</t>
    </r>
    <r>
      <rPr>
        <vertAlign val="superscript"/>
        <sz val="10"/>
        <color theme="1"/>
        <rFont val="Arial"/>
        <family val="2"/>
      </rPr>
      <t>-1</t>
    </r>
    <r>
      <rPr>
        <sz val="10"/>
        <color theme="1"/>
        <rFont val="Arial"/>
        <family val="2"/>
      </rPr>
      <t>)</t>
    </r>
  </si>
  <si>
    <r>
      <t>Interpolated speed (m</t>
    </r>
    <r>
      <rPr>
        <sz val="10"/>
        <color theme="1"/>
        <rFont val="Arial"/>
        <family val="2"/>
      </rPr>
      <t>.s</t>
    </r>
    <r>
      <rPr>
        <vertAlign val="superscript"/>
        <sz val="10"/>
        <color theme="1"/>
        <rFont val="Arial"/>
        <family val="2"/>
      </rPr>
      <t>-1</t>
    </r>
    <r>
      <rPr>
        <sz val="10"/>
        <color theme="1"/>
        <rFont val="Arial"/>
        <family val="2"/>
      </rPr>
      <t>)</t>
    </r>
  </si>
  <si>
    <t>RMS % Difference =&gt;</t>
  </si>
  <si>
    <t>Absolute % difference</t>
  </si>
  <si>
    <t>Test A</t>
  </si>
  <si>
    <t>Test B</t>
  </si>
  <si>
    <t>Test C</t>
  </si>
  <si>
    <t>See raw data (air speed measurements) and flow rate calculations in columns I-BD</t>
  </si>
  <si>
    <r>
      <t>Single rack tests</t>
    </r>
    <r>
      <rPr>
        <sz val="12"/>
        <color theme="1"/>
        <rFont val="Arial"/>
        <family val="2"/>
      </rPr>
      <t xml:space="preserve"> (note that the tests which were repeated are not the same tests for which results were reported in the paper, however, the same methods were used)</t>
    </r>
  </si>
  <si>
    <r>
      <t>Total flow rate (m</t>
    </r>
    <r>
      <rPr>
        <b/>
        <vertAlign val="superscript"/>
        <sz val="10"/>
        <color theme="1"/>
        <rFont val="Arial"/>
        <family val="2"/>
      </rPr>
      <t>3</t>
    </r>
    <r>
      <rPr>
        <b/>
        <sz val="10"/>
        <color theme="1"/>
        <rFont val="Arial"/>
        <family val="2"/>
      </rPr>
      <t>.s</t>
    </r>
    <r>
      <rPr>
        <b/>
        <vertAlign val="superscript"/>
        <sz val="10"/>
        <color theme="1"/>
        <rFont val="Arial"/>
        <family val="2"/>
      </rPr>
      <t>-1</t>
    </r>
    <r>
      <rPr>
        <b/>
        <sz val="10"/>
        <color theme="1"/>
        <rFont val="Arial"/>
        <family val="2"/>
      </rPr>
      <t>)</t>
    </r>
  </si>
  <si>
    <t>Air Speed Measurements</t>
  </si>
  <si>
    <r>
      <t>Δp</t>
    </r>
    <r>
      <rPr>
        <b/>
        <vertAlign val="subscript"/>
        <sz val="10"/>
        <rFont val="Arial"/>
        <family val="2"/>
      </rPr>
      <t>CH</t>
    </r>
  </si>
  <si>
    <r>
      <t>Δp</t>
    </r>
    <r>
      <rPr>
        <b/>
        <vertAlign val="subscript"/>
        <sz val="10"/>
        <color theme="1"/>
        <rFont val="Arial"/>
        <family val="2"/>
      </rPr>
      <t>CH</t>
    </r>
  </si>
  <si>
    <t>Repeat readings (see speed measurements starting at cell I49)</t>
  </si>
  <si>
    <t>Calculations to convert speed measurements to flow rates start in cell AB46</t>
  </si>
  <si>
    <t>Calculations to convert speed measurements to flow rates start in cell Y1</t>
  </si>
  <si>
    <t>Calculations to convert speed measurements to flow rates start in cell AB28</t>
  </si>
  <si>
    <t>Interpolating the above results, to estimate the leakage at the pressures at which measurements were taken for the bypass in the test data centre.  This is then halved, since only have of the cube is pressurised during the bypass tests, whereas the entire cube was pressurised during the cube leakage tests.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</si>
</sst>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color theme="1"/>
      <name val="Arial"/>
      <family val="2"/>
    </font>
    <font>
      <b/>
      <sz val="10"/>
      <color theme="1"/>
      <name val="Arial"/>
      <family val="2"/>
    </font>
    <font>
      <vertAlign val="subscript"/>
      <sz val="10"/>
      <color theme="1"/>
      <name val="Arial"/>
      <family val="2"/>
    </font>
    <font>
      <vertAlign val="superscript"/>
      <sz val="10"/>
      <color theme="1"/>
      <name val="Arial"/>
      <family val="2"/>
    </font>
    <font>
      <sz val="16"/>
      <color rgb="FFFF0000"/>
      <name val="Arial"/>
      <family val="2"/>
    </font>
    <font>
      <sz val="10"/>
      <name val="Arial"/>
      <family val="2"/>
    </font>
    <font>
      <b/>
      <sz val="12"/>
      <color theme="1"/>
      <name val="Arial"/>
      <family val="2"/>
    </font>
    <font>
      <sz val="12"/>
      <color theme="1"/>
      <name val="Arial"/>
      <family val="2"/>
    </font>
    <font>
      <b/>
      <vertAlign val="superscript"/>
      <sz val="10"/>
      <color theme="1"/>
      <name val="Arial"/>
      <family val="2"/>
    </font>
    <font>
      <b/>
      <sz val="10"/>
      <name val="Arial"/>
      <family val="2"/>
    </font>
    <font>
      <b/>
      <vertAlign val="subscript"/>
      <sz val="10"/>
      <name val="Arial"/>
      <family val="2"/>
    </font>
    <font>
      <b/>
      <vertAlign val="subscript"/>
      <sz val="10"/>
      <color theme="1"/>
      <name val="Arial"/>
      <family val="2"/>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164" fontId="0" fillId="0" borderId="0" xfId="0" applyNumberFormat="1"/>
    <xf numFmtId="0" fontId="1" fillId="0" borderId="0" xfId="0" applyFont="1"/>
    <xf numFmtId="0" fontId="4" fillId="0" borderId="0" xfId="0" applyFont="1"/>
    <xf numFmtId="0" fontId="0" fillId="0" borderId="0" xfId="0" applyAlignment="1">
      <alignment horizontal="center"/>
    </xf>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0" fillId="0" borderId="3" xfId="0" applyBorder="1"/>
    <xf numFmtId="0" fontId="0" fillId="0" borderId="5" xfId="0" applyBorder="1"/>
    <xf numFmtId="0" fontId="0" fillId="0" borderId="4" xfId="0" applyBorder="1"/>
    <xf numFmtId="0" fontId="5" fillId="0" borderId="0" xfId="0" applyFont="1" applyBorder="1"/>
    <xf numFmtId="0" fontId="0" fillId="0" borderId="6" xfId="0" applyBorder="1"/>
    <xf numFmtId="0" fontId="0" fillId="0" borderId="7" xfId="0" applyBorder="1"/>
    <xf numFmtId="0" fontId="5" fillId="0" borderId="7" xfId="0" applyFont="1" applyBorder="1"/>
    <xf numFmtId="0" fontId="0" fillId="0" borderId="8" xfId="0" applyBorder="1"/>
    <xf numFmtId="0" fontId="6" fillId="0" borderId="0" xfId="0" applyFont="1"/>
    <xf numFmtId="0" fontId="9" fillId="0" borderId="0" xfId="0" applyFont="1"/>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0" xfId="0" applyAlignment="1">
      <alignment horizontal="left"/>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1"/>
  <sheetViews>
    <sheetView tabSelected="1" topLeftCell="A7" workbookViewId="0">
      <selection activeCell="A35" sqref="A35"/>
    </sheetView>
  </sheetViews>
  <sheetFormatPr defaultRowHeight="12.75" x14ac:dyDescent="0.2"/>
  <cols>
    <col min="1" max="1" width="18" customWidth="1"/>
    <col min="2" max="2" width="28.28515625" bestFit="1" customWidth="1"/>
    <col min="3" max="3" width="40" bestFit="1" customWidth="1"/>
    <col min="4" max="4" width="31.140625" bestFit="1" customWidth="1"/>
    <col min="5" max="5" width="12.85546875" bestFit="1" customWidth="1"/>
    <col min="28" max="28" width="22.85546875" bestFit="1" customWidth="1"/>
    <col min="29" max="29" width="23.42578125" bestFit="1" customWidth="1"/>
    <col min="30" max="30" width="23.85546875" bestFit="1" customWidth="1"/>
    <col min="31" max="31" width="24" bestFit="1" customWidth="1"/>
    <col min="32" max="32" width="10.140625" bestFit="1" customWidth="1"/>
    <col min="33" max="33" width="22.7109375" bestFit="1" customWidth="1"/>
    <col min="53" max="53" width="10.140625" bestFit="1" customWidth="1"/>
  </cols>
  <sheetData>
    <row r="1" spans="1:7" x14ac:dyDescent="0.2">
      <c r="A1" s="23" t="s">
        <v>3</v>
      </c>
      <c r="B1" s="23"/>
      <c r="C1" s="23" t="s">
        <v>7</v>
      </c>
      <c r="D1" s="23"/>
      <c r="E1" s="23"/>
      <c r="F1" s="23"/>
    </row>
    <row r="2" spans="1:7" ht="15.75" x14ac:dyDescent="0.3">
      <c r="A2" t="s">
        <v>5</v>
      </c>
      <c r="B2" t="s">
        <v>4</v>
      </c>
      <c r="C2" t="s">
        <v>8</v>
      </c>
      <c r="D2" t="s">
        <v>6</v>
      </c>
      <c r="E2" t="s">
        <v>9</v>
      </c>
      <c r="F2" t="s">
        <v>10</v>
      </c>
      <c r="G2" t="s">
        <v>11</v>
      </c>
    </row>
    <row r="3" spans="1:7" x14ac:dyDescent="0.2">
      <c r="A3">
        <v>232</v>
      </c>
      <c r="B3">
        <v>97</v>
      </c>
      <c r="C3">
        <v>12</v>
      </c>
      <c r="D3">
        <v>12.5</v>
      </c>
      <c r="E3">
        <v>1.0049999999999999</v>
      </c>
      <c r="F3">
        <v>1.2</v>
      </c>
      <c r="G3">
        <v>0.79600000000000004</v>
      </c>
    </row>
    <row r="5" spans="1:7" x14ac:dyDescent="0.2">
      <c r="A5" s="2" t="s">
        <v>0</v>
      </c>
    </row>
    <row r="6" spans="1:7" ht="15.75" x14ac:dyDescent="0.3">
      <c r="A6" t="s">
        <v>1</v>
      </c>
      <c r="B6" t="s">
        <v>2</v>
      </c>
      <c r="C6" t="s">
        <v>12</v>
      </c>
      <c r="D6" t="s">
        <v>33</v>
      </c>
    </row>
    <row r="7" spans="1:7" x14ac:dyDescent="0.2">
      <c r="A7">
        <v>10</v>
      </c>
      <c r="B7">
        <v>5.9</v>
      </c>
      <c r="C7">
        <v>0.13277359999999999</v>
      </c>
      <c r="D7">
        <v>14.3</v>
      </c>
    </row>
    <row r="8" spans="1:7" x14ac:dyDescent="0.2">
      <c r="A8">
        <v>18</v>
      </c>
      <c r="B8">
        <v>7.9</v>
      </c>
      <c r="C8">
        <v>0.17778160000000001</v>
      </c>
      <c r="D8">
        <v>18.3</v>
      </c>
    </row>
    <row r="9" spans="1:7" x14ac:dyDescent="0.2">
      <c r="A9">
        <v>23</v>
      </c>
      <c r="B9">
        <v>9.3000000000000007</v>
      </c>
      <c r="C9">
        <v>0.20928720000000003</v>
      </c>
      <c r="D9">
        <v>20.8</v>
      </c>
    </row>
    <row r="11" spans="1:7" x14ac:dyDescent="0.2">
      <c r="A11" s="2" t="s">
        <v>13</v>
      </c>
    </row>
    <row r="12" spans="1:7" ht="15.75" x14ac:dyDescent="0.3">
      <c r="A12" t="s">
        <v>1</v>
      </c>
      <c r="B12" t="s">
        <v>2</v>
      </c>
      <c r="C12" t="s">
        <v>12</v>
      </c>
      <c r="D12" t="s">
        <v>33</v>
      </c>
    </row>
    <row r="13" spans="1:7" x14ac:dyDescent="0.2">
      <c r="A13">
        <v>2.6</v>
      </c>
      <c r="B13">
        <v>1.1000000000000001</v>
      </c>
      <c r="C13">
        <v>2.4754400000000003E-2</v>
      </c>
      <c r="D13" s="1">
        <v>3.0160544981543813</v>
      </c>
      <c r="F13" s="1"/>
    </row>
    <row r="14" spans="1:7" x14ac:dyDescent="0.2">
      <c r="A14">
        <v>4.7</v>
      </c>
      <c r="B14">
        <v>1.5</v>
      </c>
      <c r="C14">
        <v>3.3756000000000001E-2</v>
      </c>
      <c r="D14" s="1">
        <v>4.0681838998452555</v>
      </c>
      <c r="F14" s="1"/>
    </row>
    <row r="15" spans="1:7" x14ac:dyDescent="0.2">
      <c r="A15">
        <v>6.8</v>
      </c>
      <c r="B15">
        <v>1.7</v>
      </c>
      <c r="C15">
        <v>3.8256800000000001E-2</v>
      </c>
      <c r="D15" s="1">
        <v>4.5857342727083559</v>
      </c>
      <c r="F15" s="1"/>
    </row>
    <row r="16" spans="1:7" x14ac:dyDescent="0.2">
      <c r="A16">
        <v>9.9</v>
      </c>
      <c r="B16">
        <v>2.2000000000000002</v>
      </c>
      <c r="C16">
        <v>4.9508800000000006E-2</v>
      </c>
      <c r="D16" s="1">
        <v>5.855503810250112</v>
      </c>
      <c r="F16" s="1"/>
    </row>
    <row r="17" spans="1:56" x14ac:dyDescent="0.2">
      <c r="A17">
        <v>14.9</v>
      </c>
      <c r="B17">
        <v>3</v>
      </c>
      <c r="C17">
        <v>6.7512000000000003E-2</v>
      </c>
      <c r="D17" s="1">
        <v>7.8183047832572097</v>
      </c>
      <c r="F17" s="1"/>
    </row>
    <row r="18" spans="1:56" x14ac:dyDescent="0.2">
      <c r="A18">
        <v>20.6</v>
      </c>
      <c r="B18">
        <v>4</v>
      </c>
      <c r="C18">
        <v>9.0016000000000013E-2</v>
      </c>
      <c r="D18" s="1">
        <v>10.15963594336897</v>
      </c>
      <c r="F18" s="1"/>
    </row>
    <row r="20" spans="1:56" x14ac:dyDescent="0.2">
      <c r="A20" s="2" t="s">
        <v>14</v>
      </c>
    </row>
    <row r="21" spans="1:56" ht="15.75" x14ac:dyDescent="0.3">
      <c r="A21" t="s">
        <v>1</v>
      </c>
      <c r="B21" t="s">
        <v>2</v>
      </c>
      <c r="C21" t="s">
        <v>12</v>
      </c>
      <c r="D21" t="s">
        <v>33</v>
      </c>
    </row>
    <row r="22" spans="1:56" x14ac:dyDescent="0.2">
      <c r="A22">
        <v>3</v>
      </c>
      <c r="B22">
        <v>0.35</v>
      </c>
      <c r="C22">
        <v>7.8763999999999987E-3</v>
      </c>
      <c r="D22" s="1">
        <v>0.97980236762765993</v>
      </c>
    </row>
    <row r="23" spans="1:56" x14ac:dyDescent="0.2">
      <c r="A23">
        <v>6.5</v>
      </c>
      <c r="B23">
        <v>0.55000000000000004</v>
      </c>
      <c r="C23">
        <v>1.23772E-2</v>
      </c>
      <c r="D23" s="1">
        <v>1.5311169092844279</v>
      </c>
    </row>
    <row r="24" spans="1:56" x14ac:dyDescent="0.2">
      <c r="A24">
        <v>11.5</v>
      </c>
      <c r="B24">
        <v>0.7</v>
      </c>
      <c r="C24">
        <v>1.5752799999999997E-2</v>
      </c>
      <c r="D24" s="1">
        <v>1.9405907808386984</v>
      </c>
    </row>
    <row r="25" spans="1:56" x14ac:dyDescent="0.2">
      <c r="A25">
        <v>19</v>
      </c>
      <c r="B25">
        <v>0.9</v>
      </c>
      <c r="C25">
        <v>2.02536E-2</v>
      </c>
      <c r="D25" s="1">
        <v>2.4812876782411739</v>
      </c>
    </row>
    <row r="27" spans="1:56" x14ac:dyDescent="0.2">
      <c r="A27" s="2" t="s">
        <v>15</v>
      </c>
      <c r="B27" t="s">
        <v>48</v>
      </c>
      <c r="AB27" s="21" t="s">
        <v>23</v>
      </c>
      <c r="AC27" s="21"/>
      <c r="AD27" s="21"/>
      <c r="AE27" s="21"/>
      <c r="AF27" s="21"/>
      <c r="AG27" s="21"/>
      <c r="AI27" s="21" t="s">
        <v>24</v>
      </c>
      <c r="AJ27" s="21"/>
      <c r="AK27" s="21"/>
      <c r="AL27" s="21"/>
      <c r="AM27" s="21"/>
      <c r="AN27" s="21"/>
      <c r="AP27" s="21" t="s">
        <v>25</v>
      </c>
      <c r="AQ27" s="21"/>
      <c r="AR27" s="21"/>
      <c r="AS27" s="21"/>
      <c r="AT27" s="21"/>
      <c r="AU27" s="21"/>
      <c r="AW27" s="21" t="s">
        <v>26</v>
      </c>
      <c r="AX27" s="21"/>
      <c r="AY27" s="21"/>
      <c r="AZ27" s="21"/>
      <c r="BA27" s="21"/>
      <c r="BB27" s="21"/>
    </row>
    <row r="28" spans="1:56" ht="15.75" x14ac:dyDescent="0.3">
      <c r="A28" t="s">
        <v>1</v>
      </c>
      <c r="B28" t="s">
        <v>30</v>
      </c>
      <c r="C28" t="s">
        <v>31</v>
      </c>
      <c r="D28" t="s">
        <v>32</v>
      </c>
      <c r="E28" t="s">
        <v>33</v>
      </c>
      <c r="AB28" t="s">
        <v>17</v>
      </c>
      <c r="AC28" t="s">
        <v>18</v>
      </c>
      <c r="AD28" t="s">
        <v>19</v>
      </c>
      <c r="AE28" t="s">
        <v>20</v>
      </c>
      <c r="AG28" t="s">
        <v>21</v>
      </c>
      <c r="AI28" t="s">
        <v>17</v>
      </c>
      <c r="AJ28" t="s">
        <v>18</v>
      </c>
      <c r="AK28" t="s">
        <v>19</v>
      </c>
      <c r="AL28" t="s">
        <v>20</v>
      </c>
      <c r="AN28" t="s">
        <v>21</v>
      </c>
      <c r="AP28" t="s">
        <v>17</v>
      </c>
      <c r="AQ28" t="s">
        <v>18</v>
      </c>
      <c r="AR28" t="s">
        <v>19</v>
      </c>
      <c r="AS28" t="s">
        <v>20</v>
      </c>
      <c r="AU28" t="s">
        <v>21</v>
      </c>
      <c r="AW28" t="s">
        <v>17</v>
      </c>
      <c r="AX28" t="s">
        <v>18</v>
      </c>
      <c r="AY28" t="s">
        <v>19</v>
      </c>
      <c r="AZ28" t="s">
        <v>20</v>
      </c>
      <c r="BB28" t="s">
        <v>21</v>
      </c>
      <c r="BD28" t="s">
        <v>27</v>
      </c>
    </row>
    <row r="29" spans="1:56" x14ac:dyDescent="0.2">
      <c r="A29">
        <v>1.1000000000000001</v>
      </c>
      <c r="B29">
        <f>'Test DC Leakage data'!B13</f>
        <v>0</v>
      </c>
      <c r="C29">
        <f>BD51</f>
        <v>1.3574893850993143E-2</v>
      </c>
      <c r="D29">
        <f>C29-B29</f>
        <v>1.3574893850993143E-2</v>
      </c>
      <c r="E29" s="1">
        <f>100*D29/(4*$G$3+D29)</f>
        <v>0.42453716649758427</v>
      </c>
      <c r="I29" t="s">
        <v>57</v>
      </c>
    </row>
    <row r="30" spans="1:56" ht="15.75" x14ac:dyDescent="0.3">
      <c r="A30">
        <v>3.1</v>
      </c>
      <c r="B30">
        <f>'Test DC Leakage data'!B14</f>
        <v>9.5882352941176462E-5</v>
      </c>
      <c r="C30">
        <f>BD64</f>
        <v>4.0396149501230272E-2</v>
      </c>
      <c r="D30">
        <f>C30-B30</f>
        <v>4.0300267148289097E-2</v>
      </c>
      <c r="E30" s="1">
        <f t="shared" ref="E30:E33" si="0">100*D30/(4*$G$3+D30)</f>
        <v>1.2498918775927899</v>
      </c>
      <c r="I30" t="s">
        <v>1</v>
      </c>
      <c r="J30" s="21" t="s">
        <v>16</v>
      </c>
      <c r="K30" s="21"/>
      <c r="L30" s="21"/>
      <c r="M30" s="21"/>
      <c r="N30" s="21"/>
      <c r="O30" s="21"/>
      <c r="P30" s="21"/>
      <c r="Q30" s="21"/>
      <c r="R30" s="21"/>
    </row>
    <row r="31" spans="1:56" x14ac:dyDescent="0.2">
      <c r="A31">
        <v>7.2</v>
      </c>
      <c r="B31">
        <f>'Test DC Leakage data'!B15</f>
        <v>8.8211764705882348E-4</v>
      </c>
      <c r="C31">
        <f>BD77</f>
        <v>5.7633741142242706E-2</v>
      </c>
      <c r="D31">
        <f>C31-B31</f>
        <v>5.6751623495183881E-2</v>
      </c>
      <c r="E31" s="1">
        <f t="shared" si="0"/>
        <v>1.7511870728919567</v>
      </c>
      <c r="I31" s="22">
        <v>30.5</v>
      </c>
      <c r="N31">
        <v>3.8</v>
      </c>
    </row>
    <row r="32" spans="1:56" x14ac:dyDescent="0.2">
      <c r="A32">
        <v>13</v>
      </c>
      <c r="B32">
        <f>'Test DC Leakage data'!B16</f>
        <v>4.4460256410256416E-3</v>
      </c>
      <c r="C32">
        <f>BD90</f>
        <v>8.6935388912244116E-2</v>
      </c>
      <c r="D32">
        <f>C32-B32</f>
        <v>8.2489363271218474E-2</v>
      </c>
      <c r="E32" s="1">
        <f t="shared" si="0"/>
        <v>2.5253216556814277</v>
      </c>
      <c r="I32" s="22"/>
      <c r="N32">
        <v>3.5</v>
      </c>
      <c r="AB32">
        <v>0.14349999999999999</v>
      </c>
      <c r="AC32">
        <v>0.1525</v>
      </c>
      <c r="AD32">
        <f t="shared" ref="AD32:AD36" si="1">N31</f>
        <v>3.8</v>
      </c>
      <c r="AE32">
        <f t="shared" ref="AE32:AE36" si="2">AD31</f>
        <v>0</v>
      </c>
      <c r="AG32">
        <f t="shared" ref="AG32:AG36" si="3">0.5*PI()*(0.5*(AC32^2-AB32^2)*(AD32-(AB32*(AE32-AD32)/(AC32-AB32)))+((AC32^3-AB32^3)/3)*(AE32-AD32)/(AC32-AB32))</f>
        <v>3.9350804180702534E-3</v>
      </c>
      <c r="AI32">
        <v>0.14349999999999999</v>
      </c>
      <c r="AJ32">
        <v>0.1525</v>
      </c>
      <c r="AK32">
        <f>N39</f>
        <v>3</v>
      </c>
      <c r="AL32">
        <f t="shared" ref="AL32:AL36" si="4">AK31</f>
        <v>0</v>
      </c>
      <c r="AN32">
        <f t="shared" ref="AN32:AN36" si="5">0.5*PI()*(0.5*(AJ32^2-AI32^2)*(AK32-(AI32*(AL32-AK32)/(AJ32-AI32)))+((AJ32^3-AI32^3)/3)*(AL32-AK32)/(AJ32-AI32))</f>
        <v>3.1066424353186073E-3</v>
      </c>
      <c r="AP32">
        <v>0.14349999999999999</v>
      </c>
      <c r="AQ32">
        <v>0.1525</v>
      </c>
      <c r="AR32">
        <f>J35</f>
        <v>3.4</v>
      </c>
      <c r="AS32">
        <f t="shared" ref="AS32:AS36" si="6">AR31</f>
        <v>0</v>
      </c>
      <c r="AU32">
        <f t="shared" ref="AU32:AU36" si="7">0.5*PI()*(0.5*(AQ32^2-AP32^2)*(AR32-(AP32*(AS32-AR32)/(AQ32-AP32)))+((AQ32^3-AP32^3)/3)*(AS32-AR32)/(AQ32-AP32))</f>
        <v>3.5208614266944304E-3</v>
      </c>
      <c r="AW32">
        <v>0.14349999999999999</v>
      </c>
      <c r="AX32">
        <v>0.1525</v>
      </c>
      <c r="AY32">
        <f>R35</f>
        <v>2.2999999999999998</v>
      </c>
      <c r="AZ32">
        <f t="shared" ref="AZ32:AZ36" si="8">AY31</f>
        <v>0</v>
      </c>
      <c r="BB32">
        <f t="shared" ref="BB32:BB36" si="9">0.5*PI()*(0.5*(AX32^2-AW32^2)*(AY32-(AW32*(AZ32-AY32)/(AX32-AW32)))+((AX32^3-AW32^3)/3)*(AZ32-AY32)/(AX32-AW32))</f>
        <v>2.3817592004109277E-3</v>
      </c>
    </row>
    <row r="33" spans="1:56" x14ac:dyDescent="0.2">
      <c r="A33">
        <v>19.7</v>
      </c>
      <c r="B33">
        <f>'Test DC Leakage data'!B17</f>
        <v>7.4511474358974353E-3</v>
      </c>
      <c r="C33">
        <f>BD103</f>
        <v>0.11375703071657821</v>
      </c>
      <c r="D33">
        <f>C33-B33</f>
        <v>0.10630588328068077</v>
      </c>
      <c r="E33" s="1">
        <f t="shared" si="0"/>
        <v>3.2308814758184687</v>
      </c>
      <c r="I33" s="22"/>
      <c r="N33">
        <v>3.1</v>
      </c>
      <c r="AB33">
        <v>0.105</v>
      </c>
      <c r="AC33">
        <f t="shared" ref="AC33:AC36" si="10">AB32</f>
        <v>0.14349999999999999</v>
      </c>
      <c r="AD33">
        <f t="shared" si="1"/>
        <v>3.5</v>
      </c>
      <c r="AE33">
        <f t="shared" si="2"/>
        <v>3.8</v>
      </c>
      <c r="AG33">
        <f t="shared" si="3"/>
        <v>2.7484674933874249E-2</v>
      </c>
      <c r="AI33">
        <v>0.105</v>
      </c>
      <c r="AJ33">
        <f t="shared" ref="AJ33:AJ36" si="11">AI32</f>
        <v>0.14349999999999999</v>
      </c>
      <c r="AK33">
        <f>N38</f>
        <v>2.2999999999999998</v>
      </c>
      <c r="AL33">
        <f t="shared" si="4"/>
        <v>3</v>
      </c>
      <c r="AN33">
        <f t="shared" si="5"/>
        <v>2.0048184783623076E-2</v>
      </c>
      <c r="AP33">
        <v>0.105</v>
      </c>
      <c r="AQ33">
        <f t="shared" ref="AQ33:AQ36" si="12">AP32</f>
        <v>0.14349999999999999</v>
      </c>
      <c r="AR33">
        <f>K35</f>
        <v>2.6</v>
      </c>
      <c r="AS33">
        <f t="shared" si="6"/>
        <v>3.4</v>
      </c>
      <c r="AU33">
        <f t="shared" si="7"/>
        <v>2.2697522593318819E-2</v>
      </c>
      <c r="AW33">
        <v>0.105</v>
      </c>
      <c r="AX33">
        <f t="shared" ref="AX33:AX36" si="13">AW32</f>
        <v>0.14349999999999999</v>
      </c>
      <c r="AY33">
        <f>Q35</f>
        <v>1.3</v>
      </c>
      <c r="AZ33">
        <f t="shared" si="8"/>
        <v>2.2999999999999998</v>
      </c>
      <c r="BB33">
        <f t="shared" si="9"/>
        <v>1.3719407113058269E-2</v>
      </c>
    </row>
    <row r="34" spans="1:56" x14ac:dyDescent="0.2">
      <c r="I34" s="22"/>
      <c r="N34">
        <v>2.4</v>
      </c>
      <c r="AB34">
        <v>7.0000000000000007E-2</v>
      </c>
      <c r="AC34">
        <f t="shared" si="10"/>
        <v>0.105</v>
      </c>
      <c r="AD34">
        <f t="shared" si="1"/>
        <v>3.1</v>
      </c>
      <c r="AE34">
        <f t="shared" si="2"/>
        <v>3.5</v>
      </c>
      <c r="AG34">
        <f t="shared" si="3"/>
        <v>1.5939001227681708E-2</v>
      </c>
      <c r="AI34">
        <v>7.0000000000000007E-2</v>
      </c>
      <c r="AJ34">
        <f t="shared" si="11"/>
        <v>0.105</v>
      </c>
      <c r="AK34">
        <f>N37</f>
        <v>2.1</v>
      </c>
      <c r="AL34">
        <f t="shared" si="4"/>
        <v>2.2999999999999998</v>
      </c>
      <c r="AN34">
        <f t="shared" si="5"/>
        <v>1.0615310676786007E-2</v>
      </c>
      <c r="AP34">
        <v>7.0000000000000007E-2</v>
      </c>
      <c r="AQ34">
        <f t="shared" si="12"/>
        <v>0.105</v>
      </c>
      <c r="AR34">
        <f>L35</f>
        <v>2.2999999999999998</v>
      </c>
      <c r="AS34">
        <f t="shared" si="6"/>
        <v>2.6</v>
      </c>
      <c r="AU34">
        <f t="shared" si="7"/>
        <v>1.1833986826991048E-2</v>
      </c>
      <c r="AW34">
        <v>7.0000000000000007E-2</v>
      </c>
      <c r="AX34">
        <f t="shared" si="13"/>
        <v>0.105</v>
      </c>
      <c r="AY34">
        <f>P35</f>
        <v>2.1</v>
      </c>
      <c r="AZ34">
        <f t="shared" si="8"/>
        <v>1.3</v>
      </c>
      <c r="BB34">
        <f t="shared" si="9"/>
        <v>8.0496766763543462E-3</v>
      </c>
    </row>
    <row r="35" spans="1:56" x14ac:dyDescent="0.2">
      <c r="I35" s="22"/>
      <c r="J35">
        <v>3.4</v>
      </c>
      <c r="K35">
        <v>2.6</v>
      </c>
      <c r="L35">
        <v>2.2999999999999998</v>
      </c>
      <c r="M35">
        <v>2.2999999999999998</v>
      </c>
      <c r="N35">
        <v>2.6</v>
      </c>
      <c r="O35">
        <v>2.6</v>
      </c>
      <c r="P35">
        <v>2.1</v>
      </c>
      <c r="Q35">
        <v>1.3</v>
      </c>
      <c r="R35">
        <v>2.2999999999999998</v>
      </c>
      <c r="AB35">
        <v>3.5000000000000003E-2</v>
      </c>
      <c r="AC35">
        <f t="shared" si="10"/>
        <v>7.0000000000000007E-2</v>
      </c>
      <c r="AD35">
        <f t="shared" si="1"/>
        <v>2.4</v>
      </c>
      <c r="AE35">
        <f t="shared" si="2"/>
        <v>3.1</v>
      </c>
      <c r="AG35">
        <f t="shared" si="3"/>
        <v>8.0496766763543479E-3</v>
      </c>
      <c r="AI35">
        <v>3.5000000000000003E-2</v>
      </c>
      <c r="AJ35">
        <f t="shared" si="11"/>
        <v>7.0000000000000007E-2</v>
      </c>
      <c r="AK35">
        <f>N36</f>
        <v>1.5</v>
      </c>
      <c r="AL35">
        <f t="shared" si="4"/>
        <v>2.1</v>
      </c>
      <c r="AN35">
        <f t="shared" si="5"/>
        <v>5.2916201258903089E-3</v>
      </c>
      <c r="AP35">
        <v>3.5000000000000003E-2</v>
      </c>
      <c r="AQ35">
        <f t="shared" si="12"/>
        <v>7.0000000000000007E-2</v>
      </c>
      <c r="AR35">
        <f>M35</f>
        <v>2.2999999999999998</v>
      </c>
      <c r="AS35">
        <f t="shared" si="6"/>
        <v>2.2999999999999998</v>
      </c>
      <c r="AU35">
        <f t="shared" si="7"/>
        <v>6.6385779761169317E-3</v>
      </c>
      <c r="AW35">
        <v>3.5000000000000003E-2</v>
      </c>
      <c r="AX35">
        <f t="shared" si="13"/>
        <v>7.0000000000000007E-2</v>
      </c>
      <c r="AY35">
        <f>O35</f>
        <v>2.6</v>
      </c>
      <c r="AZ35">
        <f t="shared" si="8"/>
        <v>2.1</v>
      </c>
      <c r="BB35">
        <f t="shared" si="9"/>
        <v>6.7027188261277234E-3</v>
      </c>
    </row>
    <row r="36" spans="1:56" x14ac:dyDescent="0.2">
      <c r="I36" s="22"/>
      <c r="N36">
        <v>1.5</v>
      </c>
      <c r="AB36">
        <v>0</v>
      </c>
      <c r="AC36">
        <f t="shared" si="10"/>
        <v>3.5000000000000003E-2</v>
      </c>
      <c r="AD36">
        <f t="shared" si="1"/>
        <v>2.6</v>
      </c>
      <c r="AE36">
        <f t="shared" si="2"/>
        <v>2.4</v>
      </c>
      <c r="AG36">
        <f t="shared" si="3"/>
        <v>2.37321145039929E-3</v>
      </c>
      <c r="AI36">
        <v>0</v>
      </c>
      <c r="AJ36">
        <f t="shared" si="11"/>
        <v>3.5000000000000003E-2</v>
      </c>
      <c r="AK36">
        <f>N35</f>
        <v>2.6</v>
      </c>
      <c r="AL36">
        <f t="shared" si="4"/>
        <v>1.5</v>
      </c>
      <c r="AN36">
        <f t="shared" si="5"/>
        <v>1.7959438003021652E-3</v>
      </c>
      <c r="AP36">
        <v>0</v>
      </c>
      <c r="AQ36">
        <f t="shared" si="12"/>
        <v>3.5000000000000003E-2</v>
      </c>
      <c r="AR36">
        <f>N35</f>
        <v>2.6</v>
      </c>
      <c r="AS36">
        <f t="shared" si="6"/>
        <v>2.2999999999999998</v>
      </c>
      <c r="AU36">
        <f t="shared" si="7"/>
        <v>2.3090706003884983E-3</v>
      </c>
      <c r="AW36">
        <v>0</v>
      </c>
      <c r="AX36">
        <f t="shared" si="13"/>
        <v>3.5000000000000003E-2</v>
      </c>
      <c r="AY36">
        <f>N35</f>
        <v>2.6</v>
      </c>
      <c r="AZ36">
        <f t="shared" si="8"/>
        <v>2.6</v>
      </c>
      <c r="BB36">
        <f t="shared" si="9"/>
        <v>2.5014931504208733E-3</v>
      </c>
    </row>
    <row r="37" spans="1:56" x14ac:dyDescent="0.2">
      <c r="I37" s="22"/>
      <c r="N37">
        <v>2.1</v>
      </c>
    </row>
    <row r="38" spans="1:56" x14ac:dyDescent="0.2">
      <c r="I38" s="22"/>
      <c r="N38">
        <v>2.2999999999999998</v>
      </c>
      <c r="AF38" t="s">
        <v>22</v>
      </c>
      <c r="AG38">
        <f>SUM(AG29:AG37)</f>
        <v>5.7781644706379844E-2</v>
      </c>
      <c r="AM38" t="s">
        <v>22</v>
      </c>
      <c r="AN38">
        <f>SUM(AN29:AN37)</f>
        <v>4.0857701821920167E-2</v>
      </c>
      <c r="AT38" t="s">
        <v>22</v>
      </c>
      <c r="AU38">
        <f>SUM(AU29:AU37)</f>
        <v>4.7000019423509724E-2</v>
      </c>
      <c r="BA38" t="s">
        <v>22</v>
      </c>
      <c r="BB38">
        <f>SUM(BB29:BB37)</f>
        <v>3.3355054966372137E-2</v>
      </c>
      <c r="BD38">
        <f>SUM(AG38:BB38)</f>
        <v>0.17899442091818188</v>
      </c>
    </row>
    <row r="39" spans="1:56" x14ac:dyDescent="0.2">
      <c r="I39" s="22"/>
      <c r="N39">
        <v>3</v>
      </c>
    </row>
    <row r="41" spans="1:56" ht="14.25" x14ac:dyDescent="0.2">
      <c r="AB41" t="s">
        <v>17</v>
      </c>
      <c r="AC41" t="s">
        <v>18</v>
      </c>
      <c r="AD41" t="s">
        <v>19</v>
      </c>
      <c r="AE41" t="s">
        <v>20</v>
      </c>
      <c r="AG41" t="s">
        <v>21</v>
      </c>
      <c r="AI41" t="s">
        <v>17</v>
      </c>
      <c r="AJ41" t="s">
        <v>18</v>
      </c>
      <c r="AK41" t="s">
        <v>19</v>
      </c>
      <c r="AL41" t="s">
        <v>20</v>
      </c>
      <c r="AN41" t="s">
        <v>21</v>
      </c>
      <c r="AP41" t="s">
        <v>17</v>
      </c>
      <c r="AQ41" t="s">
        <v>18</v>
      </c>
      <c r="AR41" t="s">
        <v>19</v>
      </c>
      <c r="AS41" t="s">
        <v>20</v>
      </c>
      <c r="AU41" t="s">
        <v>21</v>
      </c>
      <c r="AW41" t="s">
        <v>17</v>
      </c>
      <c r="AX41" t="s">
        <v>18</v>
      </c>
      <c r="AY41" t="s">
        <v>19</v>
      </c>
      <c r="AZ41" t="s">
        <v>20</v>
      </c>
      <c r="BB41" t="s">
        <v>21</v>
      </c>
      <c r="BD41" t="s">
        <v>27</v>
      </c>
    </row>
    <row r="42" spans="1:56" x14ac:dyDescent="0.2">
      <c r="AB42">
        <v>0</v>
      </c>
      <c r="AC42">
        <v>0</v>
      </c>
      <c r="AD42">
        <f t="shared" ref="AD42:AD49" si="14">N41</f>
        <v>0</v>
      </c>
      <c r="AE42">
        <f>0</f>
        <v>0</v>
      </c>
      <c r="AI42">
        <v>0</v>
      </c>
      <c r="AJ42">
        <v>0</v>
      </c>
      <c r="AK42">
        <f t="shared" ref="AK42" si="15">N56</f>
        <v>0</v>
      </c>
      <c r="AL42">
        <f>0</f>
        <v>0</v>
      </c>
      <c r="AP42">
        <v>0</v>
      </c>
      <c r="AQ42">
        <v>0</v>
      </c>
      <c r="AR42">
        <f t="shared" ref="AR42" si="16">G48</f>
        <v>0</v>
      </c>
      <c r="AS42">
        <f>0</f>
        <v>0</v>
      </c>
      <c r="AW42">
        <v>0</v>
      </c>
      <c r="AX42">
        <v>0</v>
      </c>
      <c r="AY42">
        <f t="shared" ref="AY42" si="17">V48</f>
        <v>0</v>
      </c>
      <c r="AZ42">
        <f>0</f>
        <v>0</v>
      </c>
    </row>
    <row r="43" spans="1:56" x14ac:dyDescent="0.2">
      <c r="AB43">
        <v>0</v>
      </c>
      <c r="AC43">
        <f>AB42</f>
        <v>0</v>
      </c>
      <c r="AD43">
        <f t="shared" si="14"/>
        <v>0</v>
      </c>
      <c r="AE43">
        <f t="shared" ref="AE43:AE49" si="18">AD42</f>
        <v>0</v>
      </c>
      <c r="AI43">
        <v>0</v>
      </c>
      <c r="AJ43">
        <f>AI42</f>
        <v>0</v>
      </c>
      <c r="AK43">
        <f t="shared" ref="AK43" si="19">N55</f>
        <v>0</v>
      </c>
      <c r="AL43">
        <f t="shared" ref="AL43:AL49" si="20">AK42</f>
        <v>0</v>
      </c>
      <c r="AP43">
        <v>0</v>
      </c>
      <c r="AQ43">
        <f>AP42</f>
        <v>0</v>
      </c>
      <c r="AR43">
        <f t="shared" ref="AR43" si="21">H48</f>
        <v>0</v>
      </c>
      <c r="AS43">
        <f t="shared" ref="AS43:AS49" si="22">AR42</f>
        <v>0</v>
      </c>
      <c r="AW43">
        <v>0</v>
      </c>
      <c r="AX43">
        <f>AW42</f>
        <v>0</v>
      </c>
      <c r="AY43">
        <f t="shared" ref="AY43" si="23">U48</f>
        <v>0</v>
      </c>
      <c r="AZ43">
        <f t="shared" ref="AZ43:AZ49" si="24">AY42</f>
        <v>0</v>
      </c>
    </row>
    <row r="44" spans="1:56" x14ac:dyDescent="0.2">
      <c r="I44" s="22">
        <v>1.1000000000000001</v>
      </c>
      <c r="N44">
        <v>0.1</v>
      </c>
      <c r="AB44">
        <v>0</v>
      </c>
      <c r="AC44">
        <f t="shared" ref="AC44:AC49" si="25">AB43</f>
        <v>0</v>
      </c>
      <c r="AD44">
        <f t="shared" si="14"/>
        <v>0</v>
      </c>
      <c r="AE44">
        <f t="shared" si="18"/>
        <v>0</v>
      </c>
      <c r="AI44">
        <v>0</v>
      </c>
      <c r="AJ44">
        <f t="shared" ref="AJ44" si="26">AI43</f>
        <v>0</v>
      </c>
      <c r="AK44">
        <f t="shared" ref="AK44" si="27">N54</f>
        <v>0</v>
      </c>
      <c r="AL44">
        <f t="shared" si="20"/>
        <v>0</v>
      </c>
      <c r="AP44">
        <v>0</v>
      </c>
      <c r="AQ44">
        <f t="shared" ref="AQ44" si="28">AP43</f>
        <v>0</v>
      </c>
      <c r="AR44">
        <f t="shared" ref="AR44" si="29">I48</f>
        <v>0</v>
      </c>
      <c r="AS44">
        <f t="shared" si="22"/>
        <v>0</v>
      </c>
      <c r="AW44">
        <v>0</v>
      </c>
      <c r="AX44">
        <f t="shared" ref="AX44" si="30">AW43</f>
        <v>0</v>
      </c>
      <c r="AY44">
        <f t="shared" ref="AY44" si="31">T48</f>
        <v>0</v>
      </c>
      <c r="AZ44">
        <f t="shared" si="24"/>
        <v>0</v>
      </c>
    </row>
    <row r="45" spans="1:56" x14ac:dyDescent="0.2">
      <c r="I45" s="22"/>
      <c r="N45">
        <v>0.2</v>
      </c>
      <c r="AB45">
        <v>0.14349999999999999</v>
      </c>
      <c r="AC45">
        <v>0.1525</v>
      </c>
      <c r="AD45">
        <f t="shared" si="14"/>
        <v>0.1</v>
      </c>
      <c r="AE45">
        <f t="shared" si="18"/>
        <v>0</v>
      </c>
      <c r="AG45">
        <f t="shared" ref="AG45:AG49" si="32">0.5*PI()*(0.5*(AC45^2-AB45^2)*(AD45-(AB45*(AE45-AD45)/(AC45-AB45)))+((AC45^3-AB45^3)/3)*(AE45-AD45)/(AC45-AB45))</f>
        <v>1.0355474784395371E-4</v>
      </c>
      <c r="AI45">
        <v>0.14349999999999999</v>
      </c>
      <c r="AJ45">
        <v>0.1525</v>
      </c>
      <c r="AK45">
        <f t="shared" ref="AK45" si="33">N52</f>
        <v>0.3</v>
      </c>
      <c r="AL45">
        <f t="shared" si="20"/>
        <v>0</v>
      </c>
      <c r="AN45">
        <f t="shared" ref="AN45:AN49" si="34">0.5*PI()*(0.5*(AJ45^2-AI45^2)*(AK45-(AI45*(AL45-AK45)/(AJ45-AI45)))+((AJ45^3-AI45^3)/3)*(AL45-AK45)/(AJ45-AI45))</f>
        <v>3.1066424353186182E-4</v>
      </c>
      <c r="AP45">
        <v>0.14349999999999999</v>
      </c>
      <c r="AQ45">
        <v>0.1525</v>
      </c>
      <c r="AR45">
        <f t="shared" ref="AR45" si="35">J48</f>
        <v>0.1</v>
      </c>
      <c r="AS45">
        <f t="shared" si="22"/>
        <v>0</v>
      </c>
      <c r="AU45">
        <f t="shared" ref="AU45:AU49" si="36">0.5*PI()*(0.5*(AQ45^2-AP45^2)*(AR45-(AP45*(AS45-AR45)/(AQ45-AP45)))+((AQ45^3-AP45^3)/3)*(AS45-AR45)/(AQ45-AP45))</f>
        <v>1.0355474784395371E-4</v>
      </c>
      <c r="AW45">
        <v>0.14349999999999999</v>
      </c>
      <c r="AX45">
        <v>0.1525</v>
      </c>
      <c r="AY45">
        <f t="shared" ref="AY45" si="37">R48</f>
        <v>0.1</v>
      </c>
      <c r="AZ45">
        <f t="shared" si="24"/>
        <v>0</v>
      </c>
      <c r="BB45">
        <f t="shared" ref="BB45:BB49" si="38">0.5*PI()*(0.5*(AX45^2-AW45^2)*(AY45-(AW45*(AZ45-AY45)/(AX45-AW45)))+((AX45^3-AW45^3)/3)*(AZ45-AY45)/(AX45-AW45))</f>
        <v>1.0355474784395371E-4</v>
      </c>
    </row>
    <row r="46" spans="1:56" x14ac:dyDescent="0.2">
      <c r="I46" s="22"/>
      <c r="N46">
        <v>0.1</v>
      </c>
      <c r="AB46">
        <v>0.105</v>
      </c>
      <c r="AC46">
        <f t="shared" si="25"/>
        <v>0.14349999999999999</v>
      </c>
      <c r="AD46">
        <f t="shared" si="14"/>
        <v>0.2</v>
      </c>
      <c r="AE46">
        <f t="shared" si="18"/>
        <v>0.1</v>
      </c>
      <c r="AG46">
        <f t="shared" si="32"/>
        <v>1.1077124796863716E-3</v>
      </c>
      <c r="AI46">
        <v>0.105</v>
      </c>
      <c r="AJ46">
        <f t="shared" ref="AJ46:AJ49" si="39">AI45</f>
        <v>0.14349999999999999</v>
      </c>
      <c r="AK46">
        <f t="shared" ref="AK46" si="40">N51</f>
        <v>0.3</v>
      </c>
      <c r="AL46">
        <f t="shared" si="20"/>
        <v>0.3</v>
      </c>
      <c r="AN46">
        <f t="shared" si="34"/>
        <v>2.2542301736292705E-3</v>
      </c>
      <c r="AP46">
        <v>0.105</v>
      </c>
      <c r="AQ46">
        <f t="shared" ref="AQ46:AQ49" si="41">AP45</f>
        <v>0.14349999999999999</v>
      </c>
      <c r="AR46">
        <f t="shared" ref="AR46" si="42">K48</f>
        <v>0.2</v>
      </c>
      <c r="AS46">
        <f t="shared" si="22"/>
        <v>0.1</v>
      </c>
      <c r="AU46">
        <f t="shared" si="36"/>
        <v>1.1077124796863716E-3</v>
      </c>
      <c r="AW46">
        <v>0.105</v>
      </c>
      <c r="AX46">
        <f t="shared" ref="AX46:AX49" si="43">AW45</f>
        <v>0.14349999999999999</v>
      </c>
      <c r="AY46">
        <f t="shared" ref="AY46" si="44">Q48</f>
        <v>0.2</v>
      </c>
      <c r="AZ46">
        <f t="shared" si="24"/>
        <v>0.1</v>
      </c>
      <c r="BB46">
        <f t="shared" si="38"/>
        <v>1.1077124796863716E-3</v>
      </c>
    </row>
    <row r="47" spans="1:56" x14ac:dyDescent="0.2">
      <c r="I47" s="22"/>
      <c r="N47">
        <v>0.2</v>
      </c>
      <c r="AB47">
        <v>7.0000000000000007E-2</v>
      </c>
      <c r="AC47">
        <f t="shared" si="25"/>
        <v>0.105</v>
      </c>
      <c r="AD47">
        <f t="shared" si="14"/>
        <v>0.1</v>
      </c>
      <c r="AE47">
        <f t="shared" si="18"/>
        <v>0.2</v>
      </c>
      <c r="AG47">
        <f t="shared" si="32"/>
        <v>7.3761977512410326E-4</v>
      </c>
      <c r="AI47">
        <v>7.0000000000000007E-2</v>
      </c>
      <c r="AJ47">
        <f t="shared" si="39"/>
        <v>0.105</v>
      </c>
      <c r="AK47">
        <f t="shared" ref="AK47" si="45">N50</f>
        <v>0.3</v>
      </c>
      <c r="AL47">
        <f t="shared" si="20"/>
        <v>0.3</v>
      </c>
      <c r="AN47">
        <f t="shared" si="34"/>
        <v>1.4431691252428107E-3</v>
      </c>
      <c r="AP47">
        <v>7.0000000000000007E-2</v>
      </c>
      <c r="AQ47">
        <f t="shared" si="41"/>
        <v>0.105</v>
      </c>
      <c r="AR47">
        <f t="shared" ref="AR47" si="46">L48</f>
        <v>0.2</v>
      </c>
      <c r="AS47">
        <f t="shared" si="22"/>
        <v>0.2</v>
      </c>
      <c r="AU47">
        <f t="shared" si="36"/>
        <v>9.621127501618738E-4</v>
      </c>
      <c r="AW47">
        <v>7.0000000000000007E-2</v>
      </c>
      <c r="AX47">
        <f t="shared" si="43"/>
        <v>0.105</v>
      </c>
      <c r="AY47">
        <f t="shared" ref="AY47" si="47">P48</f>
        <v>0.2</v>
      </c>
      <c r="AZ47">
        <f t="shared" si="24"/>
        <v>0.2</v>
      </c>
      <c r="BB47">
        <f t="shared" si="38"/>
        <v>9.621127501618738E-4</v>
      </c>
    </row>
    <row r="48" spans="1:56" x14ac:dyDescent="0.2">
      <c r="I48" s="22"/>
      <c r="J48">
        <v>0.1</v>
      </c>
      <c r="K48">
        <v>0.2</v>
      </c>
      <c r="L48">
        <v>0.2</v>
      </c>
      <c r="M48">
        <v>0.2</v>
      </c>
      <c r="N48">
        <v>0.2</v>
      </c>
      <c r="O48">
        <v>0.2</v>
      </c>
      <c r="P48">
        <v>0.2</v>
      </c>
      <c r="Q48">
        <v>0.2</v>
      </c>
      <c r="R48">
        <v>0.1</v>
      </c>
      <c r="AB48">
        <v>3.5000000000000003E-2</v>
      </c>
      <c r="AC48">
        <f t="shared" si="25"/>
        <v>7.0000000000000007E-2</v>
      </c>
      <c r="AD48">
        <f t="shared" si="14"/>
        <v>0.2</v>
      </c>
      <c r="AE48">
        <f t="shared" si="18"/>
        <v>0.1</v>
      </c>
      <c r="AG48">
        <f t="shared" si="32"/>
        <v>4.1691552507014547E-4</v>
      </c>
      <c r="AI48">
        <v>3.5000000000000003E-2</v>
      </c>
      <c r="AJ48">
        <f t="shared" si="39"/>
        <v>7.0000000000000007E-2</v>
      </c>
      <c r="AK48">
        <f t="shared" ref="AK48" si="48">N49</f>
        <v>0.3</v>
      </c>
      <c r="AL48">
        <f t="shared" si="20"/>
        <v>0.3</v>
      </c>
      <c r="AN48">
        <f t="shared" si="34"/>
        <v>8.6590147514568666E-4</v>
      </c>
      <c r="AP48">
        <v>3.5000000000000003E-2</v>
      </c>
      <c r="AQ48">
        <f t="shared" si="41"/>
        <v>7.0000000000000007E-2</v>
      </c>
      <c r="AR48">
        <f t="shared" ref="AR48" si="49">M48</f>
        <v>0.2</v>
      </c>
      <c r="AS48">
        <f t="shared" si="22"/>
        <v>0.2</v>
      </c>
      <c r="AU48">
        <f t="shared" si="36"/>
        <v>5.7726765009712458E-4</v>
      </c>
      <c r="AW48">
        <v>3.5000000000000003E-2</v>
      </c>
      <c r="AX48">
        <f t="shared" si="43"/>
        <v>7.0000000000000007E-2</v>
      </c>
      <c r="AY48">
        <f t="shared" ref="AY48" si="50">O48</f>
        <v>0.2</v>
      </c>
      <c r="AZ48">
        <f t="shared" si="24"/>
        <v>0.2</v>
      </c>
      <c r="BB48">
        <f t="shared" si="38"/>
        <v>5.7726765009712458E-4</v>
      </c>
    </row>
    <row r="49" spans="9:56" x14ac:dyDescent="0.2">
      <c r="I49" s="22"/>
      <c r="N49">
        <v>0.3</v>
      </c>
      <c r="AB49">
        <v>0</v>
      </c>
      <c r="AC49">
        <f t="shared" si="25"/>
        <v>3.5000000000000003E-2</v>
      </c>
      <c r="AD49">
        <f t="shared" si="14"/>
        <v>0.2</v>
      </c>
      <c r="AE49">
        <f t="shared" si="18"/>
        <v>0.2</v>
      </c>
      <c r="AG49">
        <f t="shared" si="32"/>
        <v>1.9242255003237485E-4</v>
      </c>
      <c r="AI49">
        <v>0</v>
      </c>
      <c r="AJ49">
        <f t="shared" si="39"/>
        <v>3.5000000000000003E-2</v>
      </c>
      <c r="AK49">
        <f t="shared" ref="AK49" si="51">N48</f>
        <v>0.2</v>
      </c>
      <c r="AL49">
        <f t="shared" si="20"/>
        <v>0.3</v>
      </c>
      <c r="AN49">
        <f t="shared" si="34"/>
        <v>2.5656340004316647E-4</v>
      </c>
      <c r="AP49">
        <v>0</v>
      </c>
      <c r="AQ49">
        <f t="shared" si="41"/>
        <v>3.5000000000000003E-2</v>
      </c>
      <c r="AR49">
        <f t="shared" ref="AR49" si="52">N48</f>
        <v>0.2</v>
      </c>
      <c r="AS49">
        <f t="shared" si="22"/>
        <v>0.2</v>
      </c>
      <c r="AU49">
        <f t="shared" si="36"/>
        <v>1.9242255003237485E-4</v>
      </c>
      <c r="AW49">
        <v>0</v>
      </c>
      <c r="AX49">
        <f t="shared" si="43"/>
        <v>3.5000000000000003E-2</v>
      </c>
      <c r="AY49">
        <f t="shared" ref="AY49" si="53">N48</f>
        <v>0.2</v>
      </c>
      <c r="AZ49">
        <f t="shared" si="24"/>
        <v>0.2</v>
      </c>
      <c r="BB49">
        <f t="shared" si="38"/>
        <v>1.9242255003237485E-4</v>
      </c>
    </row>
    <row r="50" spans="9:56" x14ac:dyDescent="0.2">
      <c r="I50" s="22"/>
      <c r="N50">
        <v>0.3</v>
      </c>
    </row>
    <row r="51" spans="9:56" x14ac:dyDescent="0.2">
      <c r="I51" s="22"/>
      <c r="N51">
        <v>0.3</v>
      </c>
      <c r="AF51" t="s">
        <v>22</v>
      </c>
      <c r="AG51">
        <f>SUM(AG42:AG50)</f>
        <v>2.5582250777569492E-3</v>
      </c>
      <c r="AM51" t="s">
        <v>22</v>
      </c>
      <c r="AN51">
        <f>SUM(AN42:AN50)</f>
        <v>5.1305284175927959E-3</v>
      </c>
      <c r="AT51" t="s">
        <v>22</v>
      </c>
      <c r="AU51">
        <f>SUM(AU42:AU50)</f>
        <v>2.9430701778216991E-3</v>
      </c>
      <c r="BA51" t="s">
        <v>22</v>
      </c>
      <c r="BB51">
        <f>SUM(BB42:BB50)</f>
        <v>2.9430701778216991E-3</v>
      </c>
      <c r="BD51">
        <f>SUM(AG51:BB51)</f>
        <v>1.3574893850993143E-2</v>
      </c>
    </row>
    <row r="52" spans="9:56" x14ac:dyDescent="0.2">
      <c r="I52" s="22"/>
      <c r="N52">
        <v>0.3</v>
      </c>
    </row>
    <row r="54" spans="9:56" ht="14.25" x14ac:dyDescent="0.2">
      <c r="AB54" t="s">
        <v>17</v>
      </c>
      <c r="AC54" t="s">
        <v>18</v>
      </c>
      <c r="AD54" t="s">
        <v>19</v>
      </c>
      <c r="AE54" t="s">
        <v>20</v>
      </c>
      <c r="AG54" t="s">
        <v>21</v>
      </c>
      <c r="AI54" t="s">
        <v>17</v>
      </c>
      <c r="AJ54" t="s">
        <v>18</v>
      </c>
      <c r="AK54" t="s">
        <v>19</v>
      </c>
      <c r="AL54" t="s">
        <v>20</v>
      </c>
      <c r="AN54" t="s">
        <v>21</v>
      </c>
      <c r="AP54" t="s">
        <v>17</v>
      </c>
      <c r="AQ54" t="s">
        <v>18</v>
      </c>
      <c r="AR54" t="s">
        <v>19</v>
      </c>
      <c r="AS54" t="s">
        <v>20</v>
      </c>
      <c r="AU54" t="s">
        <v>21</v>
      </c>
      <c r="AW54" t="s">
        <v>17</v>
      </c>
      <c r="AX54" t="s">
        <v>18</v>
      </c>
      <c r="AY54" t="s">
        <v>19</v>
      </c>
      <c r="AZ54" t="s">
        <v>20</v>
      </c>
      <c r="BB54" t="s">
        <v>21</v>
      </c>
      <c r="BD54" t="s">
        <v>27</v>
      </c>
    </row>
    <row r="55" spans="9:56" x14ac:dyDescent="0.2">
      <c r="AB55">
        <v>0</v>
      </c>
      <c r="AC55">
        <v>0</v>
      </c>
      <c r="AD55">
        <f t="shared" ref="AD55:AD62" si="54">N54</f>
        <v>0</v>
      </c>
      <c r="AE55">
        <f>0</f>
        <v>0</v>
      </c>
      <c r="AI55">
        <v>0</v>
      </c>
      <c r="AJ55">
        <v>0</v>
      </c>
      <c r="AK55">
        <f t="shared" ref="AK55" si="55">N69</f>
        <v>0</v>
      </c>
      <c r="AL55">
        <f>0</f>
        <v>0</v>
      </c>
      <c r="AP55">
        <v>0</v>
      </c>
      <c r="AQ55">
        <v>0</v>
      </c>
      <c r="AR55">
        <f t="shared" ref="AR55" si="56">G61</f>
        <v>0</v>
      </c>
      <c r="AS55">
        <f>0</f>
        <v>0</v>
      </c>
      <c r="AW55">
        <v>0</v>
      </c>
      <c r="AX55">
        <v>0</v>
      </c>
      <c r="AY55">
        <f t="shared" ref="AY55" si="57">V61</f>
        <v>0</v>
      </c>
      <c r="AZ55">
        <f>0</f>
        <v>0</v>
      </c>
    </row>
    <row r="56" spans="9:56" x14ac:dyDescent="0.2">
      <c r="AB56">
        <v>0</v>
      </c>
      <c r="AC56">
        <f>AB55</f>
        <v>0</v>
      </c>
      <c r="AD56">
        <f t="shared" si="54"/>
        <v>0</v>
      </c>
      <c r="AE56">
        <f t="shared" ref="AE56:AE62" si="58">AD55</f>
        <v>0</v>
      </c>
      <c r="AI56">
        <v>0</v>
      </c>
      <c r="AJ56">
        <f>AI55</f>
        <v>0</v>
      </c>
      <c r="AK56">
        <f t="shared" ref="AK56" si="59">N68</f>
        <v>0</v>
      </c>
      <c r="AL56">
        <f t="shared" ref="AL56:AL62" si="60">AK55</f>
        <v>0</v>
      </c>
      <c r="AP56">
        <v>0</v>
      </c>
      <c r="AQ56">
        <f>AP55</f>
        <v>0</v>
      </c>
      <c r="AR56">
        <f t="shared" ref="AR56" si="61">H61</f>
        <v>0</v>
      </c>
      <c r="AS56">
        <f t="shared" ref="AS56:AS62" si="62">AR55</f>
        <v>0</v>
      </c>
      <c r="AW56">
        <v>0</v>
      </c>
      <c r="AX56">
        <f>AW55</f>
        <v>0</v>
      </c>
      <c r="AY56">
        <f t="shared" ref="AY56" si="63">U61</f>
        <v>0</v>
      </c>
      <c r="AZ56">
        <f t="shared" ref="AZ56:AZ62" si="64">AY55</f>
        <v>0</v>
      </c>
    </row>
    <row r="57" spans="9:56" x14ac:dyDescent="0.2">
      <c r="I57" s="22">
        <v>3.1</v>
      </c>
      <c r="N57">
        <v>0.6</v>
      </c>
      <c r="AB57">
        <v>0</v>
      </c>
      <c r="AC57">
        <f t="shared" ref="AC57:AC62" si="65">AB56</f>
        <v>0</v>
      </c>
      <c r="AD57">
        <f t="shared" si="54"/>
        <v>0</v>
      </c>
      <c r="AE57">
        <f t="shared" si="58"/>
        <v>0</v>
      </c>
      <c r="AI57">
        <v>0</v>
      </c>
      <c r="AJ57">
        <f t="shared" ref="AJ57" si="66">AI56</f>
        <v>0</v>
      </c>
      <c r="AK57">
        <f t="shared" ref="AK57" si="67">N67</f>
        <v>0</v>
      </c>
      <c r="AL57">
        <f t="shared" si="60"/>
        <v>0</v>
      </c>
      <c r="AP57">
        <v>0</v>
      </c>
      <c r="AQ57">
        <f t="shared" ref="AQ57" si="68">AP56</f>
        <v>0</v>
      </c>
      <c r="AR57">
        <f t="shared" ref="AR57" si="69">I61</f>
        <v>0</v>
      </c>
      <c r="AS57">
        <f t="shared" si="62"/>
        <v>0</v>
      </c>
      <c r="AW57">
        <v>0</v>
      </c>
      <c r="AX57">
        <f t="shared" ref="AX57" si="70">AW56</f>
        <v>0</v>
      </c>
      <c r="AY57">
        <f t="shared" ref="AY57" si="71">T61</f>
        <v>0</v>
      </c>
      <c r="AZ57">
        <f t="shared" si="64"/>
        <v>0</v>
      </c>
    </row>
    <row r="58" spans="9:56" x14ac:dyDescent="0.2">
      <c r="I58" s="22"/>
      <c r="N58">
        <v>0.6</v>
      </c>
      <c r="AB58">
        <v>0.14349999999999999</v>
      </c>
      <c r="AC58">
        <v>0.1525</v>
      </c>
      <c r="AD58">
        <f t="shared" si="54"/>
        <v>0.6</v>
      </c>
      <c r="AE58">
        <f t="shared" si="58"/>
        <v>0</v>
      </c>
      <c r="AG58">
        <f t="shared" ref="AG58:AG62" si="72">0.5*PI()*(0.5*(AC58^2-AB58^2)*(AD58-(AB58*(AE58-AD58)/(AC58-AB58)))+((AC58^3-AB58^3)/3)*(AE58-AD58)/(AC58-AB58))</f>
        <v>6.2132848706372365E-4</v>
      </c>
      <c r="AI58">
        <v>0.14349999999999999</v>
      </c>
      <c r="AJ58">
        <v>0.1525</v>
      </c>
      <c r="AK58">
        <f t="shared" ref="AK58" si="73">N65</f>
        <v>0.5</v>
      </c>
      <c r="AL58">
        <f t="shared" si="60"/>
        <v>0</v>
      </c>
      <c r="AN58">
        <f t="shared" ref="AN58:AN62" si="74">0.5*PI()*(0.5*(AJ58^2-AI58^2)*(AK58-(AI58*(AL58-AK58)/(AJ58-AI58)))+((AJ58^3-AI58^3)/3)*(AL58-AK58)/(AJ58-AI58))</f>
        <v>5.1777373921977059E-4</v>
      </c>
      <c r="AP58">
        <v>0.14349999999999999</v>
      </c>
      <c r="AQ58">
        <v>0.1525</v>
      </c>
      <c r="AR58">
        <f t="shared" ref="AR58" si="75">J61</f>
        <v>0.5</v>
      </c>
      <c r="AS58">
        <f t="shared" si="62"/>
        <v>0</v>
      </c>
      <c r="AU58">
        <f t="shared" ref="AU58:AU62" si="76">0.5*PI()*(0.5*(AQ58^2-AP58^2)*(AR58-(AP58*(AS58-AR58)/(AQ58-AP58)))+((AQ58^3-AP58^3)/3)*(AS58-AR58)/(AQ58-AP58))</f>
        <v>5.1777373921977059E-4</v>
      </c>
      <c r="AW58">
        <v>0.14349999999999999</v>
      </c>
      <c r="AX58">
        <v>0.1525</v>
      </c>
      <c r="AY58">
        <f t="shared" ref="AY58" si="77">R61</f>
        <v>0.6</v>
      </c>
      <c r="AZ58">
        <f t="shared" si="64"/>
        <v>0</v>
      </c>
      <c r="BB58">
        <f t="shared" ref="BB58:BB62" si="78">0.5*PI()*(0.5*(AX58^2-AW58^2)*(AY58-(AW58*(AZ58-AY58)/(AX58-AW58)))+((AX58^3-AW58^3)/3)*(AZ58-AY58)/(AX58-AW58))</f>
        <v>6.2132848706372365E-4</v>
      </c>
    </row>
    <row r="59" spans="9:56" x14ac:dyDescent="0.2">
      <c r="I59" s="22"/>
      <c r="N59">
        <v>0.6</v>
      </c>
      <c r="AB59">
        <v>0.105</v>
      </c>
      <c r="AC59">
        <f t="shared" si="65"/>
        <v>0.14349999999999999</v>
      </c>
      <c r="AD59">
        <f t="shared" si="54"/>
        <v>0.6</v>
      </c>
      <c r="AE59">
        <f t="shared" si="58"/>
        <v>0.6</v>
      </c>
      <c r="AG59">
        <f t="shared" si="72"/>
        <v>4.5084603472585411E-3</v>
      </c>
      <c r="AI59">
        <v>0.105</v>
      </c>
      <c r="AJ59">
        <f t="shared" ref="AJ59:AJ62" si="79">AI58</f>
        <v>0.14349999999999999</v>
      </c>
      <c r="AK59">
        <f t="shared" ref="AK59" si="80">N64</f>
        <v>0.5</v>
      </c>
      <c r="AL59">
        <f t="shared" si="60"/>
        <v>0.5</v>
      </c>
      <c r="AN59">
        <f t="shared" si="74"/>
        <v>3.7570502893821177E-3</v>
      </c>
      <c r="AP59">
        <v>0.105</v>
      </c>
      <c r="AQ59">
        <f t="shared" ref="AQ59:AQ62" si="81">AP58</f>
        <v>0.14349999999999999</v>
      </c>
      <c r="AR59">
        <f t="shared" ref="AR59" si="82">K61</f>
        <v>0.6</v>
      </c>
      <c r="AS59">
        <f t="shared" si="62"/>
        <v>0.5</v>
      </c>
      <c r="AU59">
        <f t="shared" si="76"/>
        <v>4.1133527111920651E-3</v>
      </c>
      <c r="AW59">
        <v>0.105</v>
      </c>
      <c r="AX59">
        <f t="shared" ref="AX59:AX62" si="83">AW58</f>
        <v>0.14349999999999999</v>
      </c>
      <c r="AY59">
        <f t="shared" ref="AY59" si="84">Q61</f>
        <v>0.6</v>
      </c>
      <c r="AZ59">
        <f t="shared" si="64"/>
        <v>0.6</v>
      </c>
      <c r="BB59">
        <f t="shared" si="78"/>
        <v>4.5084603472585411E-3</v>
      </c>
    </row>
    <row r="60" spans="9:56" x14ac:dyDescent="0.2">
      <c r="I60" s="22"/>
      <c r="N60">
        <v>0.6</v>
      </c>
      <c r="AB60">
        <v>7.0000000000000007E-2</v>
      </c>
      <c r="AC60">
        <f t="shared" si="65"/>
        <v>0.105</v>
      </c>
      <c r="AD60">
        <f t="shared" si="54"/>
        <v>0.6</v>
      </c>
      <c r="AE60">
        <f t="shared" si="58"/>
        <v>0.6</v>
      </c>
      <c r="AG60">
        <f t="shared" si="72"/>
        <v>2.8863382504856214E-3</v>
      </c>
      <c r="AI60">
        <v>7.0000000000000007E-2</v>
      </c>
      <c r="AJ60">
        <f t="shared" si="79"/>
        <v>0.105</v>
      </c>
      <c r="AK60">
        <f t="shared" ref="AK60" si="85">N63</f>
        <v>0.6</v>
      </c>
      <c r="AL60">
        <f t="shared" si="60"/>
        <v>0.5</v>
      </c>
      <c r="AN60">
        <f t="shared" si="74"/>
        <v>2.6297748504424548E-3</v>
      </c>
      <c r="AP60">
        <v>7.0000000000000007E-2</v>
      </c>
      <c r="AQ60">
        <f t="shared" si="81"/>
        <v>0.105</v>
      </c>
      <c r="AR60">
        <f t="shared" ref="AR60" si="86">L61</f>
        <v>0.6</v>
      </c>
      <c r="AS60">
        <f t="shared" si="62"/>
        <v>0.6</v>
      </c>
      <c r="AU60">
        <f t="shared" si="76"/>
        <v>2.8863382504856214E-3</v>
      </c>
      <c r="AW60">
        <v>7.0000000000000007E-2</v>
      </c>
      <c r="AX60">
        <f t="shared" si="83"/>
        <v>0.105</v>
      </c>
      <c r="AY60">
        <f t="shared" ref="AY60" si="87">P61</f>
        <v>0.7</v>
      </c>
      <c r="AZ60">
        <f t="shared" si="64"/>
        <v>0.6</v>
      </c>
      <c r="BB60">
        <f t="shared" si="78"/>
        <v>3.1108312255233917E-3</v>
      </c>
    </row>
    <row r="61" spans="9:56" x14ac:dyDescent="0.2">
      <c r="I61" s="22"/>
      <c r="J61">
        <v>0.5</v>
      </c>
      <c r="K61">
        <v>0.6</v>
      </c>
      <c r="L61">
        <v>0.6</v>
      </c>
      <c r="M61">
        <v>0.6</v>
      </c>
      <c r="N61">
        <v>0.7</v>
      </c>
      <c r="O61">
        <v>0.7</v>
      </c>
      <c r="P61">
        <v>0.7</v>
      </c>
      <c r="Q61">
        <v>0.6</v>
      </c>
      <c r="R61">
        <v>0.6</v>
      </c>
      <c r="AB61">
        <v>3.5000000000000003E-2</v>
      </c>
      <c r="AC61">
        <f t="shared" si="65"/>
        <v>7.0000000000000007E-2</v>
      </c>
      <c r="AD61">
        <f t="shared" si="54"/>
        <v>0.6</v>
      </c>
      <c r="AE61">
        <f t="shared" si="58"/>
        <v>0.6</v>
      </c>
      <c r="AG61">
        <f t="shared" si="72"/>
        <v>1.7318029502913733E-3</v>
      </c>
      <c r="AI61">
        <v>3.5000000000000003E-2</v>
      </c>
      <c r="AJ61">
        <f t="shared" si="79"/>
        <v>7.0000000000000007E-2</v>
      </c>
      <c r="AK61">
        <f t="shared" ref="AK61" si="88">N62</f>
        <v>0.6</v>
      </c>
      <c r="AL61">
        <f t="shared" si="60"/>
        <v>0.6</v>
      </c>
      <c r="AN61">
        <f t="shared" si="74"/>
        <v>1.7318029502913733E-3</v>
      </c>
      <c r="AP61">
        <v>3.5000000000000003E-2</v>
      </c>
      <c r="AQ61">
        <f t="shared" si="81"/>
        <v>7.0000000000000007E-2</v>
      </c>
      <c r="AR61">
        <f t="shared" ref="AR61" si="89">M61</f>
        <v>0.6</v>
      </c>
      <c r="AS61">
        <f t="shared" si="62"/>
        <v>0.6</v>
      </c>
      <c r="AU61">
        <f t="shared" si="76"/>
        <v>1.7318029502913733E-3</v>
      </c>
      <c r="AW61">
        <v>3.5000000000000003E-2</v>
      </c>
      <c r="AX61">
        <f t="shared" si="83"/>
        <v>7.0000000000000007E-2</v>
      </c>
      <c r="AY61">
        <f t="shared" ref="AY61" si="90">O61</f>
        <v>0.7</v>
      </c>
      <c r="AZ61">
        <f t="shared" si="64"/>
        <v>0.7</v>
      </c>
      <c r="BB61">
        <f t="shared" si="78"/>
        <v>2.0204367753399359E-3</v>
      </c>
    </row>
    <row r="62" spans="9:56" x14ac:dyDescent="0.2">
      <c r="I62" s="22"/>
      <c r="N62">
        <v>0.6</v>
      </c>
      <c r="AB62">
        <v>0</v>
      </c>
      <c r="AC62">
        <f t="shared" si="65"/>
        <v>3.5000000000000003E-2</v>
      </c>
      <c r="AD62">
        <f t="shared" si="54"/>
        <v>0.7</v>
      </c>
      <c r="AE62">
        <f t="shared" si="58"/>
        <v>0.6</v>
      </c>
      <c r="AG62">
        <f t="shared" si="72"/>
        <v>6.0933807510252041E-4</v>
      </c>
      <c r="AI62">
        <v>0</v>
      </c>
      <c r="AJ62">
        <f t="shared" si="79"/>
        <v>3.5000000000000003E-2</v>
      </c>
      <c r="AK62">
        <f t="shared" ref="AK62" si="91">N61</f>
        <v>0.7</v>
      </c>
      <c r="AL62">
        <f t="shared" si="60"/>
        <v>0.6</v>
      </c>
      <c r="AN62">
        <f t="shared" si="74"/>
        <v>6.0933807510252041E-4</v>
      </c>
      <c r="AP62">
        <v>0</v>
      </c>
      <c r="AQ62">
        <f t="shared" si="81"/>
        <v>3.5000000000000003E-2</v>
      </c>
      <c r="AR62">
        <f t="shared" ref="AR62" si="92">N61</f>
        <v>0.7</v>
      </c>
      <c r="AS62">
        <f t="shared" si="62"/>
        <v>0.6</v>
      </c>
      <c r="AU62">
        <f t="shared" si="76"/>
        <v>6.0933807510252041E-4</v>
      </c>
      <c r="AW62">
        <v>0</v>
      </c>
      <c r="AX62">
        <f t="shared" si="83"/>
        <v>3.5000000000000003E-2</v>
      </c>
      <c r="AY62">
        <f t="shared" ref="AY62" si="93">N61</f>
        <v>0.7</v>
      </c>
      <c r="AZ62">
        <f t="shared" si="64"/>
        <v>0.7</v>
      </c>
      <c r="BB62">
        <f t="shared" si="78"/>
        <v>6.7347892511331194E-4</v>
      </c>
    </row>
    <row r="63" spans="9:56" x14ac:dyDescent="0.2">
      <c r="I63" s="22"/>
      <c r="N63">
        <v>0.6</v>
      </c>
    </row>
    <row r="64" spans="9:56" x14ac:dyDescent="0.2">
      <c r="I64" s="22"/>
      <c r="N64">
        <v>0.5</v>
      </c>
      <c r="AF64" t="s">
        <v>22</v>
      </c>
      <c r="AG64">
        <f>SUM(AG55:AG63)</f>
        <v>1.0357268110201779E-2</v>
      </c>
      <c r="AM64" t="s">
        <v>22</v>
      </c>
      <c r="AN64">
        <f>SUM(AN55:AN63)</f>
        <v>9.2457399044382372E-3</v>
      </c>
      <c r="AT64" t="s">
        <v>22</v>
      </c>
      <c r="AU64">
        <f>SUM(AU55:AU63)</f>
        <v>9.8586057262913512E-3</v>
      </c>
      <c r="BA64" t="s">
        <v>22</v>
      </c>
      <c r="BB64">
        <f>SUM(BB55:BB63)</f>
        <v>1.0934535760298904E-2</v>
      </c>
      <c r="BD64">
        <f>SUM(AG64:BB64)</f>
        <v>4.0396149501230272E-2</v>
      </c>
    </row>
    <row r="65" spans="9:56" x14ac:dyDescent="0.2">
      <c r="I65" s="22"/>
      <c r="N65">
        <v>0.5</v>
      </c>
    </row>
    <row r="67" spans="9:56" ht="14.25" x14ac:dyDescent="0.2">
      <c r="AB67" t="s">
        <v>17</v>
      </c>
      <c r="AC67" t="s">
        <v>18</v>
      </c>
      <c r="AD67" t="s">
        <v>19</v>
      </c>
      <c r="AE67" t="s">
        <v>20</v>
      </c>
      <c r="AG67" t="s">
        <v>21</v>
      </c>
      <c r="AI67" t="s">
        <v>17</v>
      </c>
      <c r="AJ67" t="s">
        <v>18</v>
      </c>
      <c r="AK67" t="s">
        <v>19</v>
      </c>
      <c r="AL67" t="s">
        <v>20</v>
      </c>
      <c r="AN67" t="s">
        <v>21</v>
      </c>
      <c r="AP67" t="s">
        <v>17</v>
      </c>
      <c r="AQ67" t="s">
        <v>18</v>
      </c>
      <c r="AR67" t="s">
        <v>19</v>
      </c>
      <c r="AS67" t="s">
        <v>20</v>
      </c>
      <c r="AU67" t="s">
        <v>21</v>
      </c>
      <c r="AW67" t="s">
        <v>17</v>
      </c>
      <c r="AX67" t="s">
        <v>18</v>
      </c>
      <c r="AY67" t="s">
        <v>19</v>
      </c>
      <c r="AZ67" t="s">
        <v>20</v>
      </c>
      <c r="BB67" t="s">
        <v>21</v>
      </c>
      <c r="BD67" t="s">
        <v>27</v>
      </c>
    </row>
    <row r="68" spans="9:56" x14ac:dyDescent="0.2">
      <c r="AB68">
        <v>0</v>
      </c>
      <c r="AC68">
        <v>0</v>
      </c>
      <c r="AD68">
        <f t="shared" ref="AD68:AD75" si="94">N67</f>
        <v>0</v>
      </c>
      <c r="AE68">
        <f>0</f>
        <v>0</v>
      </c>
      <c r="AI68">
        <v>0</v>
      </c>
      <c r="AJ68">
        <v>0</v>
      </c>
      <c r="AK68">
        <f t="shared" ref="AK68" si="95">N82</f>
        <v>0</v>
      </c>
      <c r="AL68">
        <f>0</f>
        <v>0</v>
      </c>
      <c r="AP68">
        <v>0</v>
      </c>
      <c r="AQ68">
        <v>0</v>
      </c>
      <c r="AR68">
        <f t="shared" ref="AR68" si="96">G74</f>
        <v>0</v>
      </c>
      <c r="AS68">
        <f>0</f>
        <v>0</v>
      </c>
      <c r="AW68">
        <v>0</v>
      </c>
      <c r="AX68">
        <v>0</v>
      </c>
      <c r="AY68">
        <f t="shared" ref="AY68" si="97">V74</f>
        <v>0</v>
      </c>
      <c r="AZ68">
        <f>0</f>
        <v>0</v>
      </c>
    </row>
    <row r="69" spans="9:56" x14ac:dyDescent="0.2">
      <c r="AB69">
        <v>0</v>
      </c>
      <c r="AC69">
        <f>AB68</f>
        <v>0</v>
      </c>
      <c r="AD69">
        <f t="shared" si="94"/>
        <v>0</v>
      </c>
      <c r="AE69">
        <f t="shared" ref="AE69:AE75" si="98">AD68</f>
        <v>0</v>
      </c>
      <c r="AI69">
        <v>0</v>
      </c>
      <c r="AJ69">
        <f>AI68</f>
        <v>0</v>
      </c>
      <c r="AK69">
        <f t="shared" ref="AK69" si="99">N81</f>
        <v>0</v>
      </c>
      <c r="AL69">
        <f t="shared" ref="AL69:AL75" si="100">AK68</f>
        <v>0</v>
      </c>
      <c r="AP69">
        <v>0</v>
      </c>
      <c r="AQ69">
        <f>AP68</f>
        <v>0</v>
      </c>
      <c r="AR69">
        <f t="shared" ref="AR69" si="101">H74</f>
        <v>0</v>
      </c>
      <c r="AS69">
        <f t="shared" ref="AS69:AS75" si="102">AR68</f>
        <v>0</v>
      </c>
      <c r="AW69">
        <v>0</v>
      </c>
      <c r="AX69">
        <f>AW68</f>
        <v>0</v>
      </c>
      <c r="AY69">
        <f t="shared" ref="AY69" si="103">U74</f>
        <v>0</v>
      </c>
      <c r="AZ69">
        <f t="shared" ref="AZ69:AZ75" si="104">AY68</f>
        <v>0</v>
      </c>
    </row>
    <row r="70" spans="9:56" x14ac:dyDescent="0.2">
      <c r="I70" s="22">
        <v>7.2</v>
      </c>
      <c r="N70">
        <v>0.7</v>
      </c>
      <c r="AB70">
        <v>0</v>
      </c>
      <c r="AC70">
        <f t="shared" ref="AC70:AC75" si="105">AB69</f>
        <v>0</v>
      </c>
      <c r="AD70">
        <f t="shared" si="94"/>
        <v>0</v>
      </c>
      <c r="AE70">
        <f t="shared" si="98"/>
        <v>0</v>
      </c>
      <c r="AI70">
        <v>0</v>
      </c>
      <c r="AJ70">
        <f t="shared" ref="AJ70" si="106">AI69</f>
        <v>0</v>
      </c>
      <c r="AK70">
        <f t="shared" ref="AK70" si="107">N80</f>
        <v>0</v>
      </c>
      <c r="AL70">
        <f t="shared" si="100"/>
        <v>0</v>
      </c>
      <c r="AP70">
        <v>0</v>
      </c>
      <c r="AQ70">
        <f t="shared" ref="AQ70" si="108">AP69</f>
        <v>0</v>
      </c>
      <c r="AR70">
        <f t="shared" ref="AR70" si="109">I74</f>
        <v>0</v>
      </c>
      <c r="AS70">
        <f t="shared" si="102"/>
        <v>0</v>
      </c>
      <c r="AW70">
        <v>0</v>
      </c>
      <c r="AX70">
        <f t="shared" ref="AX70" si="110">AW69</f>
        <v>0</v>
      </c>
      <c r="AY70">
        <f t="shared" ref="AY70" si="111">T74</f>
        <v>0</v>
      </c>
      <c r="AZ70">
        <f t="shared" si="104"/>
        <v>0</v>
      </c>
    </row>
    <row r="71" spans="9:56" x14ac:dyDescent="0.2">
      <c r="I71" s="22"/>
      <c r="N71">
        <v>0.8</v>
      </c>
      <c r="AB71">
        <v>0.14349999999999999</v>
      </c>
      <c r="AC71">
        <v>0.1525</v>
      </c>
      <c r="AD71">
        <f t="shared" si="94"/>
        <v>0.7</v>
      </c>
      <c r="AE71">
        <f t="shared" si="98"/>
        <v>0</v>
      </c>
      <c r="AG71">
        <f t="shared" ref="AG71:AG75" si="112">0.5*PI()*(0.5*(AC71^2-AB71^2)*(AD71-(AB71*(AE71-AD71)/(AC71-AB71)))+((AC71^3-AB71^3)/3)*(AE71-AD71)/(AC71-AB71))</f>
        <v>7.2488323490767117E-4</v>
      </c>
      <c r="AI71">
        <v>0.14349999999999999</v>
      </c>
      <c r="AJ71">
        <v>0.1525</v>
      </c>
      <c r="AK71">
        <f t="shared" ref="AK71" si="113">N78</f>
        <v>0.8</v>
      </c>
      <c r="AL71">
        <f t="shared" si="100"/>
        <v>0</v>
      </c>
      <c r="AN71">
        <f t="shared" ref="AN71:AN75" si="114">0.5*PI()*(0.5*(AJ71^2-AI71^2)*(AK71-(AI71*(AL71-AK71)/(AJ71-AI71)))+((AJ71^3-AI71^3)/3)*(AL71-AK71)/(AJ71-AI71))</f>
        <v>8.2843798275162965E-4</v>
      </c>
      <c r="AP71">
        <v>0.14349999999999999</v>
      </c>
      <c r="AQ71">
        <v>0.1525</v>
      </c>
      <c r="AR71">
        <f t="shared" ref="AR71" si="115">J74</f>
        <v>0.7</v>
      </c>
      <c r="AS71">
        <f t="shared" si="102"/>
        <v>0</v>
      </c>
      <c r="AU71">
        <f t="shared" ref="AU71:AU75" si="116">0.5*PI()*(0.5*(AQ71^2-AP71^2)*(AR71-(AP71*(AS71-AR71)/(AQ71-AP71)))+((AQ71^3-AP71^3)/3)*(AS71-AR71)/(AQ71-AP71))</f>
        <v>7.2488323490767117E-4</v>
      </c>
      <c r="AW71">
        <v>0.14349999999999999</v>
      </c>
      <c r="AX71">
        <v>0.1525</v>
      </c>
      <c r="AY71">
        <f t="shared" ref="AY71" si="117">R74</f>
        <v>0.8</v>
      </c>
      <c r="AZ71">
        <f t="shared" si="104"/>
        <v>0</v>
      </c>
      <c r="BB71">
        <f t="shared" ref="BB71:BB75" si="118">0.5*PI()*(0.5*(AX71^2-AW71^2)*(AY71-(AW71*(AZ71-AY71)/(AX71-AW71)))+((AX71^3-AW71^3)/3)*(AZ71-AY71)/(AX71-AW71))</f>
        <v>8.2843798275162965E-4</v>
      </c>
    </row>
    <row r="72" spans="9:56" x14ac:dyDescent="0.2">
      <c r="I72" s="22"/>
      <c r="N72">
        <v>1</v>
      </c>
      <c r="AB72">
        <v>0.105</v>
      </c>
      <c r="AC72">
        <f t="shared" si="105"/>
        <v>0.14349999999999999</v>
      </c>
      <c r="AD72">
        <f t="shared" si="94"/>
        <v>0.8</v>
      </c>
      <c r="AE72">
        <f t="shared" si="98"/>
        <v>0.7</v>
      </c>
      <c r="AG72">
        <f t="shared" si="112"/>
        <v>5.6161728269449145E-3</v>
      </c>
      <c r="AI72">
        <v>0.105</v>
      </c>
      <c r="AJ72">
        <f t="shared" ref="AJ72:AJ75" si="119">AI71</f>
        <v>0.14349999999999999</v>
      </c>
      <c r="AK72">
        <f t="shared" ref="AK72" si="120">N77</f>
        <v>0.9</v>
      </c>
      <c r="AL72">
        <f t="shared" si="100"/>
        <v>0.8</v>
      </c>
      <c r="AN72">
        <f t="shared" si="114"/>
        <v>6.367582884821337E-3</v>
      </c>
      <c r="AP72">
        <v>0.105</v>
      </c>
      <c r="AQ72">
        <f t="shared" ref="AQ72:AQ75" si="121">AP71</f>
        <v>0.14349999999999999</v>
      </c>
      <c r="AR72">
        <f t="shared" ref="AR72" si="122">K74</f>
        <v>0.8</v>
      </c>
      <c r="AS72">
        <f t="shared" si="102"/>
        <v>0.7</v>
      </c>
      <c r="AU72">
        <f t="shared" si="116"/>
        <v>5.6161728269449145E-3</v>
      </c>
      <c r="AW72">
        <v>0.105</v>
      </c>
      <c r="AX72">
        <f t="shared" ref="AX72:AX75" si="123">AW71</f>
        <v>0.14349999999999999</v>
      </c>
      <c r="AY72">
        <f t="shared" ref="AY72" si="124">Q74</f>
        <v>0.8</v>
      </c>
      <c r="AZ72">
        <f t="shared" si="104"/>
        <v>0.8</v>
      </c>
      <c r="BB72">
        <f t="shared" si="118"/>
        <v>6.0112804630113887E-3</v>
      </c>
    </row>
    <row r="73" spans="9:56" x14ac:dyDescent="0.2">
      <c r="I73" s="22"/>
      <c r="N73">
        <v>0.9</v>
      </c>
      <c r="AB73">
        <v>7.0000000000000007E-2</v>
      </c>
      <c r="AC73">
        <f t="shared" si="105"/>
        <v>0.105</v>
      </c>
      <c r="AD73">
        <f t="shared" si="94"/>
        <v>1</v>
      </c>
      <c r="AE73">
        <f t="shared" si="98"/>
        <v>0.8</v>
      </c>
      <c r="AG73">
        <f t="shared" si="112"/>
        <v>4.2974369507230359E-3</v>
      </c>
      <c r="AI73">
        <v>7.0000000000000007E-2</v>
      </c>
      <c r="AJ73">
        <f t="shared" si="119"/>
        <v>0.105</v>
      </c>
      <c r="AK73">
        <f t="shared" ref="AK73" si="125">N76</f>
        <v>0.9</v>
      </c>
      <c r="AL73">
        <f t="shared" si="100"/>
        <v>0.9</v>
      </c>
      <c r="AN73">
        <f t="shared" si="114"/>
        <v>4.3295073757284325E-3</v>
      </c>
      <c r="AP73">
        <v>7.0000000000000007E-2</v>
      </c>
      <c r="AQ73">
        <f t="shared" si="121"/>
        <v>0.105</v>
      </c>
      <c r="AR73">
        <f t="shared" ref="AR73" si="126">L74</f>
        <v>0.9</v>
      </c>
      <c r="AS73">
        <f t="shared" si="102"/>
        <v>0.8</v>
      </c>
      <c r="AU73">
        <f t="shared" si="116"/>
        <v>4.072943975685266E-3</v>
      </c>
      <c r="AW73">
        <v>7.0000000000000007E-2</v>
      </c>
      <c r="AX73">
        <f t="shared" si="123"/>
        <v>0.105</v>
      </c>
      <c r="AY73">
        <f t="shared" ref="AY73" si="127">P74</f>
        <v>0.8</v>
      </c>
      <c r="AZ73">
        <f t="shared" si="104"/>
        <v>0.8</v>
      </c>
      <c r="BB73">
        <f t="shared" si="118"/>
        <v>3.8484510006474952E-3</v>
      </c>
    </row>
    <row r="74" spans="9:56" x14ac:dyDescent="0.2">
      <c r="I74" s="22"/>
      <c r="J74">
        <v>0.7</v>
      </c>
      <c r="K74">
        <v>0.8</v>
      </c>
      <c r="L74">
        <v>0.9</v>
      </c>
      <c r="M74">
        <v>1</v>
      </c>
      <c r="N74">
        <v>1</v>
      </c>
      <c r="O74">
        <v>0.9</v>
      </c>
      <c r="P74">
        <v>0.8</v>
      </c>
      <c r="Q74">
        <v>0.8</v>
      </c>
      <c r="R74">
        <v>0.8</v>
      </c>
      <c r="AB74">
        <v>3.5000000000000003E-2</v>
      </c>
      <c r="AC74">
        <f t="shared" si="105"/>
        <v>7.0000000000000007E-2</v>
      </c>
      <c r="AD74">
        <f t="shared" si="94"/>
        <v>0.9</v>
      </c>
      <c r="AE74">
        <f t="shared" si="98"/>
        <v>1</v>
      </c>
      <c r="AG74">
        <f t="shared" si="112"/>
        <v>2.7580565504640394E-3</v>
      </c>
      <c r="AI74">
        <v>3.5000000000000003E-2</v>
      </c>
      <c r="AJ74">
        <f t="shared" si="119"/>
        <v>7.0000000000000007E-2</v>
      </c>
      <c r="AK74">
        <f t="shared" ref="AK74" si="128">N75</f>
        <v>1</v>
      </c>
      <c r="AL74">
        <f t="shared" si="100"/>
        <v>0.9</v>
      </c>
      <c r="AN74">
        <f t="shared" si="114"/>
        <v>2.7259861254586445E-3</v>
      </c>
      <c r="AP74">
        <v>3.5000000000000003E-2</v>
      </c>
      <c r="AQ74">
        <f t="shared" si="121"/>
        <v>7.0000000000000007E-2</v>
      </c>
      <c r="AR74">
        <f t="shared" ref="AR74" si="129">M74</f>
        <v>1</v>
      </c>
      <c r="AS74">
        <f t="shared" si="102"/>
        <v>0.9</v>
      </c>
      <c r="AU74">
        <f t="shared" si="116"/>
        <v>2.7259861254586445E-3</v>
      </c>
      <c r="AW74">
        <v>3.5000000000000003E-2</v>
      </c>
      <c r="AX74">
        <f t="shared" si="123"/>
        <v>7.0000000000000007E-2</v>
      </c>
      <c r="AY74">
        <f t="shared" ref="AY74" si="130">O74</f>
        <v>0.9</v>
      </c>
      <c r="AZ74">
        <f t="shared" si="104"/>
        <v>0.8</v>
      </c>
      <c r="BB74">
        <f t="shared" si="118"/>
        <v>2.4373523004100816E-3</v>
      </c>
    </row>
    <row r="75" spans="9:56" x14ac:dyDescent="0.2">
      <c r="I75" s="22"/>
      <c r="N75">
        <v>1</v>
      </c>
      <c r="AB75">
        <v>0</v>
      </c>
      <c r="AC75">
        <f t="shared" si="105"/>
        <v>3.5000000000000003E-2</v>
      </c>
      <c r="AD75">
        <f t="shared" si="94"/>
        <v>1</v>
      </c>
      <c r="AE75">
        <f t="shared" si="98"/>
        <v>0.9</v>
      </c>
      <c r="AG75">
        <f t="shared" si="112"/>
        <v>8.9797190015108259E-4</v>
      </c>
      <c r="AI75">
        <v>0</v>
      </c>
      <c r="AJ75">
        <f t="shared" si="119"/>
        <v>3.5000000000000003E-2</v>
      </c>
      <c r="AK75">
        <f t="shared" ref="AK75" si="131">N74</f>
        <v>1</v>
      </c>
      <c r="AL75">
        <f t="shared" si="100"/>
        <v>1</v>
      </c>
      <c r="AN75">
        <f t="shared" si="114"/>
        <v>9.6211275016187424E-4</v>
      </c>
      <c r="AP75">
        <v>0</v>
      </c>
      <c r="AQ75">
        <f t="shared" si="121"/>
        <v>3.5000000000000003E-2</v>
      </c>
      <c r="AR75">
        <f t="shared" ref="AR75" si="132">N74</f>
        <v>1</v>
      </c>
      <c r="AS75">
        <f t="shared" si="102"/>
        <v>1</v>
      </c>
      <c r="AU75">
        <f t="shared" si="116"/>
        <v>9.6211275016187424E-4</v>
      </c>
      <c r="AW75">
        <v>0</v>
      </c>
      <c r="AX75">
        <f t="shared" si="123"/>
        <v>3.5000000000000003E-2</v>
      </c>
      <c r="AY75">
        <f t="shared" ref="AY75" si="133">N74</f>
        <v>1</v>
      </c>
      <c r="AZ75">
        <f t="shared" si="104"/>
        <v>0.9</v>
      </c>
      <c r="BB75">
        <f t="shared" si="118"/>
        <v>8.9797190015108259E-4</v>
      </c>
    </row>
    <row r="76" spans="9:56" x14ac:dyDescent="0.2">
      <c r="I76" s="22"/>
      <c r="N76">
        <v>0.9</v>
      </c>
    </row>
    <row r="77" spans="9:56" x14ac:dyDescent="0.2">
      <c r="I77" s="22"/>
      <c r="N77">
        <v>0.9</v>
      </c>
      <c r="AF77" t="s">
        <v>22</v>
      </c>
      <c r="AG77">
        <f>SUM(AG68:AG76)</f>
        <v>1.4294521463190744E-2</v>
      </c>
      <c r="AM77" t="s">
        <v>22</v>
      </c>
      <c r="AN77">
        <f>SUM(AN68:AN76)</f>
        <v>1.521362711892192E-2</v>
      </c>
      <c r="AT77" t="s">
        <v>22</v>
      </c>
      <c r="AU77">
        <f>SUM(AU68:AU76)</f>
        <v>1.4102098913158371E-2</v>
      </c>
      <c r="BA77" t="s">
        <v>22</v>
      </c>
      <c r="BB77">
        <f>SUM(BB68:BB76)</f>
        <v>1.4023493646971679E-2</v>
      </c>
      <c r="BD77">
        <f>SUM(AG77:BB77)</f>
        <v>5.7633741142242706E-2</v>
      </c>
    </row>
    <row r="78" spans="9:56" x14ac:dyDescent="0.2">
      <c r="I78" s="22"/>
      <c r="N78">
        <v>0.8</v>
      </c>
    </row>
    <row r="80" spans="9:56" ht="14.25" x14ac:dyDescent="0.2">
      <c r="AB80" t="s">
        <v>17</v>
      </c>
      <c r="AC80" t="s">
        <v>18</v>
      </c>
      <c r="AD80" t="s">
        <v>19</v>
      </c>
      <c r="AE80" t="s">
        <v>20</v>
      </c>
      <c r="AG80" t="s">
        <v>21</v>
      </c>
      <c r="AI80" t="s">
        <v>17</v>
      </c>
      <c r="AJ80" t="s">
        <v>18</v>
      </c>
      <c r="AK80" t="s">
        <v>19</v>
      </c>
      <c r="AL80" t="s">
        <v>20</v>
      </c>
      <c r="AN80" t="s">
        <v>21</v>
      </c>
      <c r="AP80" t="s">
        <v>17</v>
      </c>
      <c r="AQ80" t="s">
        <v>18</v>
      </c>
      <c r="AR80" t="s">
        <v>19</v>
      </c>
      <c r="AS80" t="s">
        <v>20</v>
      </c>
      <c r="AU80" t="s">
        <v>21</v>
      </c>
      <c r="AW80" t="s">
        <v>17</v>
      </c>
      <c r="AX80" t="s">
        <v>18</v>
      </c>
      <c r="AY80" t="s">
        <v>19</v>
      </c>
      <c r="AZ80" t="s">
        <v>20</v>
      </c>
      <c r="BB80" t="s">
        <v>21</v>
      </c>
      <c r="BD80" t="s">
        <v>27</v>
      </c>
    </row>
    <row r="81" spans="9:56" x14ac:dyDescent="0.2">
      <c r="AB81">
        <v>0</v>
      </c>
      <c r="AC81">
        <v>0</v>
      </c>
      <c r="AD81">
        <f t="shared" ref="AD81:AD88" si="134">N80</f>
        <v>0</v>
      </c>
      <c r="AE81">
        <f>0</f>
        <v>0</v>
      </c>
      <c r="AI81">
        <v>0</v>
      </c>
      <c r="AJ81">
        <v>0</v>
      </c>
      <c r="AK81">
        <f t="shared" ref="AK81" si="135">N95</f>
        <v>0</v>
      </c>
      <c r="AL81">
        <f>0</f>
        <v>0</v>
      </c>
      <c r="AP81">
        <v>0</v>
      </c>
      <c r="AQ81">
        <v>0</v>
      </c>
      <c r="AR81">
        <f t="shared" ref="AR81" si="136">G87</f>
        <v>0</v>
      </c>
      <c r="AS81">
        <f>0</f>
        <v>0</v>
      </c>
      <c r="AW81">
        <v>0</v>
      </c>
      <c r="AX81">
        <v>0</v>
      </c>
      <c r="AY81">
        <f t="shared" ref="AY81" si="137">V87</f>
        <v>0</v>
      </c>
      <c r="AZ81">
        <f>0</f>
        <v>0</v>
      </c>
    </row>
    <row r="82" spans="9:56" x14ac:dyDescent="0.2">
      <c r="AB82">
        <v>0</v>
      </c>
      <c r="AC82">
        <f>AB81</f>
        <v>0</v>
      </c>
      <c r="AD82">
        <f t="shared" si="134"/>
        <v>0</v>
      </c>
      <c r="AE82">
        <f t="shared" ref="AE82:AE88" si="138">AD81</f>
        <v>0</v>
      </c>
      <c r="AI82">
        <v>0</v>
      </c>
      <c r="AJ82">
        <f>AI81</f>
        <v>0</v>
      </c>
      <c r="AK82">
        <f t="shared" ref="AK82" si="139">N94</f>
        <v>0</v>
      </c>
      <c r="AL82">
        <f t="shared" ref="AL82:AL88" si="140">AK81</f>
        <v>0</v>
      </c>
      <c r="AP82">
        <v>0</v>
      </c>
      <c r="AQ82">
        <f>AP81</f>
        <v>0</v>
      </c>
      <c r="AR82">
        <f t="shared" ref="AR82" si="141">H87</f>
        <v>0</v>
      </c>
      <c r="AS82">
        <f t="shared" ref="AS82:AS88" si="142">AR81</f>
        <v>0</v>
      </c>
      <c r="AW82">
        <v>0</v>
      </c>
      <c r="AX82">
        <f>AW81</f>
        <v>0</v>
      </c>
      <c r="AY82">
        <f t="shared" ref="AY82" si="143">U87</f>
        <v>0</v>
      </c>
      <c r="AZ82">
        <f t="shared" ref="AZ82:AZ88" si="144">AY81</f>
        <v>0</v>
      </c>
    </row>
    <row r="83" spans="9:56" x14ac:dyDescent="0.2">
      <c r="I83" s="22">
        <v>13</v>
      </c>
      <c r="N83">
        <v>1</v>
      </c>
      <c r="AB83">
        <v>0</v>
      </c>
      <c r="AC83">
        <f t="shared" ref="AC83:AC88" si="145">AB82</f>
        <v>0</v>
      </c>
      <c r="AD83">
        <f t="shared" si="134"/>
        <v>0</v>
      </c>
      <c r="AE83">
        <f t="shared" si="138"/>
        <v>0</v>
      </c>
      <c r="AI83">
        <v>0</v>
      </c>
      <c r="AJ83">
        <f t="shared" ref="AJ83" si="146">AI82</f>
        <v>0</v>
      </c>
      <c r="AK83">
        <f t="shared" ref="AK83" si="147">N93</f>
        <v>0</v>
      </c>
      <c r="AL83">
        <f t="shared" si="140"/>
        <v>0</v>
      </c>
      <c r="AP83">
        <v>0</v>
      </c>
      <c r="AQ83">
        <f t="shared" ref="AQ83" si="148">AP82</f>
        <v>0</v>
      </c>
      <c r="AR83">
        <f t="shared" ref="AR83" si="149">I87</f>
        <v>0</v>
      </c>
      <c r="AS83">
        <f t="shared" si="142"/>
        <v>0</v>
      </c>
      <c r="AW83">
        <v>0</v>
      </c>
      <c r="AX83">
        <f t="shared" ref="AX83" si="150">AW82</f>
        <v>0</v>
      </c>
      <c r="AY83">
        <f t="shared" ref="AY83" si="151">T87</f>
        <v>0</v>
      </c>
      <c r="AZ83">
        <f t="shared" si="144"/>
        <v>0</v>
      </c>
    </row>
    <row r="84" spans="9:56" x14ac:dyDescent="0.2">
      <c r="I84" s="22"/>
      <c r="N84">
        <v>1.3</v>
      </c>
      <c r="AB84">
        <v>0.14349999999999999</v>
      </c>
      <c r="AC84">
        <v>0.1525</v>
      </c>
      <c r="AD84">
        <f t="shared" si="134"/>
        <v>1</v>
      </c>
      <c r="AE84">
        <f t="shared" si="138"/>
        <v>0</v>
      </c>
      <c r="AG84">
        <f t="shared" ref="AG84:AG88" si="152">0.5*PI()*(0.5*(AC84^2-AB84^2)*(AD84-(AB84*(AE84-AD84)/(AC84-AB84)))+((AC84^3-AB84^3)/3)*(AE84-AD84)/(AC84-AB84))</f>
        <v>1.0355474784395412E-3</v>
      </c>
      <c r="AI84">
        <v>0.14349999999999999</v>
      </c>
      <c r="AJ84">
        <v>0.1525</v>
      </c>
      <c r="AK84">
        <f t="shared" ref="AK84" si="153">N91</f>
        <v>1.3</v>
      </c>
      <c r="AL84">
        <f t="shared" si="140"/>
        <v>0</v>
      </c>
      <c r="AN84">
        <f t="shared" ref="AN84:AN88" si="154">0.5*PI()*(0.5*(AJ84^2-AI84^2)*(AK84-(AI84*(AL84-AK84)/(AJ84-AI84)))+((AJ84^3-AI84^3)/3)*(AL84-AK84)/(AJ84-AI84))</f>
        <v>1.346211721971403E-3</v>
      </c>
      <c r="AP84">
        <v>0.14349999999999999</v>
      </c>
      <c r="AQ84">
        <v>0.1525</v>
      </c>
      <c r="AR84">
        <f t="shared" ref="AR84" si="155">J87</f>
        <v>1.1000000000000001</v>
      </c>
      <c r="AS84">
        <f t="shared" si="142"/>
        <v>0</v>
      </c>
      <c r="AU84">
        <f t="shared" ref="AU84:AU88" si="156">0.5*PI()*(0.5*(AQ84^2-AP84^2)*(AR84-(AP84*(AS84-AR84)/(AQ84-AP84)))+((AQ84^3-AP84^3)/3)*(AS84-AR84)/(AQ84-AP84))</f>
        <v>1.1391022262834968E-3</v>
      </c>
      <c r="AW84">
        <v>0.14349999999999999</v>
      </c>
      <c r="AX84">
        <v>0.1525</v>
      </c>
      <c r="AY84">
        <f t="shared" ref="AY84" si="157">R87</f>
        <v>1</v>
      </c>
      <c r="AZ84">
        <f t="shared" si="144"/>
        <v>0</v>
      </c>
      <c r="BB84">
        <f t="shared" ref="BB84:BB88" si="158">0.5*PI()*(0.5*(AX84^2-AW84^2)*(AY84-(AW84*(AZ84-AY84)/(AX84-AW84)))+((AX84^3-AW84^3)/3)*(AZ84-AY84)/(AX84-AW84))</f>
        <v>1.0355474784395412E-3</v>
      </c>
    </row>
    <row r="85" spans="9:56" x14ac:dyDescent="0.2">
      <c r="I85" s="22"/>
      <c r="N85">
        <v>1.4</v>
      </c>
      <c r="AB85">
        <v>0.105</v>
      </c>
      <c r="AC85">
        <f t="shared" si="145"/>
        <v>0.14349999999999999</v>
      </c>
      <c r="AD85">
        <f t="shared" si="134"/>
        <v>1.3</v>
      </c>
      <c r="AE85">
        <f t="shared" si="138"/>
        <v>1</v>
      </c>
      <c r="AG85">
        <f t="shared" si="152"/>
        <v>8.5830078441940759E-3</v>
      </c>
      <c r="AI85">
        <v>0.105</v>
      </c>
      <c r="AJ85">
        <f t="shared" ref="AJ85:AJ88" si="159">AI84</f>
        <v>0.14349999999999999</v>
      </c>
      <c r="AK85">
        <f t="shared" ref="AK85" si="160">N90</f>
        <v>1.4</v>
      </c>
      <c r="AL85">
        <f t="shared" si="140"/>
        <v>1.3</v>
      </c>
      <c r="AN85">
        <f t="shared" si="154"/>
        <v>1.0124633174203455E-2</v>
      </c>
      <c r="AP85">
        <v>0.105</v>
      </c>
      <c r="AQ85">
        <f t="shared" ref="AQ85:AQ88" si="161">AP84</f>
        <v>0.14349999999999999</v>
      </c>
      <c r="AR85">
        <f t="shared" ref="AR85" si="162">K87</f>
        <v>1.3</v>
      </c>
      <c r="AS85">
        <f t="shared" si="142"/>
        <v>1.1000000000000001</v>
      </c>
      <c r="AU85">
        <f t="shared" si="156"/>
        <v>8.9781154802605553E-3</v>
      </c>
      <c r="AW85">
        <v>0.105</v>
      </c>
      <c r="AX85">
        <f t="shared" ref="AX85:AX88" si="163">AW84</f>
        <v>0.14349999999999999</v>
      </c>
      <c r="AY85">
        <f t="shared" ref="AY85" si="164">Q87</f>
        <v>1.1000000000000001</v>
      </c>
      <c r="AZ85">
        <f t="shared" si="144"/>
        <v>1</v>
      </c>
      <c r="BB85">
        <f t="shared" si="158"/>
        <v>7.8704030005741828E-3</v>
      </c>
    </row>
    <row r="86" spans="9:56" x14ac:dyDescent="0.2">
      <c r="I86" s="22"/>
      <c r="N86">
        <v>1.4</v>
      </c>
      <c r="AB86">
        <v>7.0000000000000007E-2</v>
      </c>
      <c r="AC86">
        <f t="shared" si="145"/>
        <v>0.105</v>
      </c>
      <c r="AD86">
        <f t="shared" si="134"/>
        <v>1.4</v>
      </c>
      <c r="AE86">
        <f t="shared" si="138"/>
        <v>1.3</v>
      </c>
      <c r="AG86">
        <f t="shared" si="152"/>
        <v>6.47822585108995E-3</v>
      </c>
      <c r="AI86">
        <v>7.0000000000000007E-2</v>
      </c>
      <c r="AJ86">
        <f t="shared" si="159"/>
        <v>0.105</v>
      </c>
      <c r="AK86">
        <f t="shared" ref="AK86" si="165">N89</f>
        <v>1.4</v>
      </c>
      <c r="AL86">
        <f t="shared" si="140"/>
        <v>1.4</v>
      </c>
      <c r="AN86">
        <f t="shared" si="154"/>
        <v>6.7347892511331157E-3</v>
      </c>
      <c r="AP86">
        <v>7.0000000000000007E-2</v>
      </c>
      <c r="AQ86">
        <f t="shared" si="161"/>
        <v>0.105</v>
      </c>
      <c r="AR86">
        <f t="shared" ref="AR86" si="166">L87</f>
        <v>1.5</v>
      </c>
      <c r="AS86">
        <f t="shared" si="142"/>
        <v>1.3</v>
      </c>
      <c r="AU86">
        <f t="shared" si="156"/>
        <v>6.7027188261277208E-3</v>
      </c>
      <c r="AW86">
        <v>7.0000000000000007E-2</v>
      </c>
      <c r="AX86">
        <f t="shared" si="163"/>
        <v>0.105</v>
      </c>
      <c r="AY86">
        <f t="shared" ref="AY86" si="167">P87</f>
        <v>1.2</v>
      </c>
      <c r="AZ86">
        <f t="shared" si="144"/>
        <v>1.1000000000000001</v>
      </c>
      <c r="BB86">
        <f t="shared" si="158"/>
        <v>5.5161131009280754E-3</v>
      </c>
    </row>
    <row r="87" spans="9:56" x14ac:dyDescent="0.2">
      <c r="I87" s="22"/>
      <c r="J87">
        <v>1.1000000000000001</v>
      </c>
      <c r="K87">
        <v>1.3</v>
      </c>
      <c r="L87">
        <v>1.5</v>
      </c>
      <c r="M87">
        <v>1.4</v>
      </c>
      <c r="N87">
        <v>1.4</v>
      </c>
      <c r="O87">
        <v>1.3</v>
      </c>
      <c r="P87">
        <v>1.2</v>
      </c>
      <c r="Q87">
        <v>1.1000000000000001</v>
      </c>
      <c r="R87">
        <v>1</v>
      </c>
      <c r="AB87">
        <v>3.5000000000000003E-2</v>
      </c>
      <c r="AC87">
        <f t="shared" si="145"/>
        <v>7.0000000000000007E-2</v>
      </c>
      <c r="AD87">
        <f t="shared" si="134"/>
        <v>1.4</v>
      </c>
      <c r="AE87">
        <f t="shared" si="138"/>
        <v>1.4</v>
      </c>
      <c r="AG87">
        <f t="shared" si="152"/>
        <v>4.0408735506798719E-3</v>
      </c>
      <c r="AI87">
        <v>3.5000000000000003E-2</v>
      </c>
      <c r="AJ87">
        <f t="shared" si="159"/>
        <v>7.0000000000000007E-2</v>
      </c>
      <c r="AK87">
        <f t="shared" ref="AK87" si="168">N88</f>
        <v>1.5</v>
      </c>
      <c r="AL87">
        <f t="shared" si="140"/>
        <v>1.4</v>
      </c>
      <c r="AN87">
        <f t="shared" si="154"/>
        <v>4.1691552507014543E-3</v>
      </c>
      <c r="AP87">
        <v>3.5000000000000003E-2</v>
      </c>
      <c r="AQ87">
        <f t="shared" si="161"/>
        <v>7.0000000000000007E-2</v>
      </c>
      <c r="AR87">
        <f t="shared" ref="AR87" si="169">M87</f>
        <v>1.4</v>
      </c>
      <c r="AS87">
        <f t="shared" si="142"/>
        <v>1.5</v>
      </c>
      <c r="AU87">
        <f t="shared" si="156"/>
        <v>4.201225675706851E-3</v>
      </c>
      <c r="AW87">
        <v>3.5000000000000003E-2</v>
      </c>
      <c r="AX87">
        <f t="shared" si="163"/>
        <v>7.0000000000000007E-2</v>
      </c>
      <c r="AY87">
        <f t="shared" ref="AY87" si="170">O87</f>
        <v>1.3</v>
      </c>
      <c r="AZ87">
        <f t="shared" si="144"/>
        <v>1.2</v>
      </c>
      <c r="BB87">
        <f t="shared" si="158"/>
        <v>3.5918876006043304E-3</v>
      </c>
    </row>
    <row r="88" spans="9:56" x14ac:dyDescent="0.2">
      <c r="I88" s="22"/>
      <c r="N88">
        <v>1.5</v>
      </c>
      <c r="AB88">
        <v>0</v>
      </c>
      <c r="AC88">
        <f t="shared" si="145"/>
        <v>3.5000000000000003E-2</v>
      </c>
      <c r="AD88">
        <f t="shared" si="134"/>
        <v>1.4</v>
      </c>
      <c r="AE88">
        <f t="shared" si="138"/>
        <v>1.4</v>
      </c>
      <c r="AG88">
        <f t="shared" si="152"/>
        <v>1.3469578502266239E-3</v>
      </c>
      <c r="AI88">
        <v>0</v>
      </c>
      <c r="AJ88">
        <f t="shared" si="159"/>
        <v>3.5000000000000003E-2</v>
      </c>
      <c r="AK88">
        <f t="shared" ref="AK88" si="171">N87</f>
        <v>1.4</v>
      </c>
      <c r="AL88">
        <f t="shared" si="140"/>
        <v>1.5</v>
      </c>
      <c r="AN88">
        <f t="shared" si="154"/>
        <v>1.4110987002374155E-3</v>
      </c>
      <c r="AP88">
        <v>0</v>
      </c>
      <c r="AQ88">
        <f t="shared" si="161"/>
        <v>3.5000000000000003E-2</v>
      </c>
      <c r="AR88">
        <f t="shared" ref="AR88" si="172">N87</f>
        <v>1.4</v>
      </c>
      <c r="AS88">
        <f t="shared" si="142"/>
        <v>1.4</v>
      </c>
      <c r="AU88">
        <f t="shared" si="156"/>
        <v>1.3469578502266239E-3</v>
      </c>
      <c r="AW88">
        <v>0</v>
      </c>
      <c r="AX88">
        <f t="shared" si="163"/>
        <v>3.5000000000000003E-2</v>
      </c>
      <c r="AY88">
        <f t="shared" ref="AY88" si="173">N87</f>
        <v>1.4</v>
      </c>
      <c r="AZ88">
        <f t="shared" si="144"/>
        <v>1.3</v>
      </c>
      <c r="BB88">
        <f t="shared" si="158"/>
        <v>1.2828170002158325E-3</v>
      </c>
    </row>
    <row r="89" spans="9:56" x14ac:dyDescent="0.2">
      <c r="I89" s="22"/>
      <c r="N89">
        <v>1.4</v>
      </c>
    </row>
    <row r="90" spans="9:56" x14ac:dyDescent="0.2">
      <c r="I90" s="22"/>
      <c r="N90">
        <v>1.4</v>
      </c>
      <c r="AF90" t="s">
        <v>22</v>
      </c>
      <c r="AG90">
        <f>SUM(AG81:AG89)</f>
        <v>2.1484612574630062E-2</v>
      </c>
      <c r="AM90" t="s">
        <v>22</v>
      </c>
      <c r="AN90">
        <f>SUM(AN81:AN89)</f>
        <v>2.3785888098246843E-2</v>
      </c>
      <c r="AT90" t="s">
        <v>22</v>
      </c>
      <c r="AU90">
        <f>SUM(AU81:AU89)</f>
        <v>2.2368120058605247E-2</v>
      </c>
      <c r="BA90" t="s">
        <v>22</v>
      </c>
      <c r="BB90">
        <f>SUM(BB81:BB89)</f>
        <v>1.929676818076196E-2</v>
      </c>
      <c r="BD90">
        <f>SUM(AG90:BB90)</f>
        <v>8.6935388912244116E-2</v>
      </c>
    </row>
    <row r="91" spans="9:56" x14ac:dyDescent="0.2">
      <c r="I91" s="22"/>
      <c r="N91">
        <v>1.3</v>
      </c>
    </row>
    <row r="93" spans="9:56" ht="14.25" x14ac:dyDescent="0.2">
      <c r="AB93" t="s">
        <v>17</v>
      </c>
      <c r="AC93" t="s">
        <v>18</v>
      </c>
      <c r="AD93" t="s">
        <v>19</v>
      </c>
      <c r="AE93" t="s">
        <v>20</v>
      </c>
      <c r="AG93" t="s">
        <v>21</v>
      </c>
      <c r="AI93" t="s">
        <v>17</v>
      </c>
      <c r="AJ93" t="s">
        <v>18</v>
      </c>
      <c r="AK93" t="s">
        <v>19</v>
      </c>
      <c r="AL93" t="s">
        <v>20</v>
      </c>
      <c r="AN93" t="s">
        <v>21</v>
      </c>
      <c r="AP93" t="s">
        <v>17</v>
      </c>
      <c r="AQ93" t="s">
        <v>18</v>
      </c>
      <c r="AR93" t="s">
        <v>19</v>
      </c>
      <c r="AS93" t="s">
        <v>20</v>
      </c>
      <c r="AU93" t="s">
        <v>21</v>
      </c>
      <c r="AW93" t="s">
        <v>17</v>
      </c>
      <c r="AX93" t="s">
        <v>18</v>
      </c>
      <c r="AY93" t="s">
        <v>19</v>
      </c>
      <c r="AZ93" t="s">
        <v>20</v>
      </c>
      <c r="BB93" t="s">
        <v>21</v>
      </c>
      <c r="BD93" t="s">
        <v>27</v>
      </c>
    </row>
    <row r="94" spans="9:56" x14ac:dyDescent="0.2">
      <c r="AB94">
        <v>0</v>
      </c>
      <c r="AC94">
        <v>0</v>
      </c>
      <c r="AD94">
        <f t="shared" ref="AD94:AD101" si="174">N93</f>
        <v>0</v>
      </c>
      <c r="AE94">
        <f>0</f>
        <v>0</v>
      </c>
      <c r="AI94">
        <v>0</v>
      </c>
      <c r="AJ94">
        <v>0</v>
      </c>
      <c r="AK94">
        <f t="shared" ref="AK94" si="175">N108</f>
        <v>0</v>
      </c>
      <c r="AL94">
        <f>0</f>
        <v>0</v>
      </c>
      <c r="AP94">
        <v>0</v>
      </c>
      <c r="AQ94">
        <v>0</v>
      </c>
      <c r="AR94">
        <f t="shared" ref="AR94" si="176">G100</f>
        <v>0</v>
      </c>
      <c r="AS94">
        <f>0</f>
        <v>0</v>
      </c>
      <c r="AW94">
        <v>0</v>
      </c>
      <c r="AX94">
        <v>0</v>
      </c>
      <c r="AY94">
        <f t="shared" ref="AY94" si="177">V100</f>
        <v>0</v>
      </c>
      <c r="AZ94">
        <f>0</f>
        <v>0</v>
      </c>
    </row>
    <row r="95" spans="9:56" x14ac:dyDescent="0.2">
      <c r="AB95">
        <v>0</v>
      </c>
      <c r="AC95">
        <f>AB94</f>
        <v>0</v>
      </c>
      <c r="AD95">
        <f t="shared" si="174"/>
        <v>0</v>
      </c>
      <c r="AE95">
        <f t="shared" ref="AE95:AE101" si="178">AD94</f>
        <v>0</v>
      </c>
      <c r="AI95">
        <v>0</v>
      </c>
      <c r="AJ95">
        <f>AI94</f>
        <v>0</v>
      </c>
      <c r="AK95">
        <f t="shared" ref="AK95" si="179">N107</f>
        <v>0</v>
      </c>
      <c r="AL95">
        <f t="shared" ref="AL95:AL101" si="180">AK94</f>
        <v>0</v>
      </c>
      <c r="AP95">
        <v>0</v>
      </c>
      <c r="AQ95">
        <f>AP94</f>
        <v>0</v>
      </c>
      <c r="AR95">
        <f t="shared" ref="AR95" si="181">H100</f>
        <v>0</v>
      </c>
      <c r="AS95">
        <f t="shared" ref="AS95:AS101" si="182">AR94</f>
        <v>0</v>
      </c>
      <c r="AW95">
        <v>0</v>
      </c>
      <c r="AX95">
        <f>AW94</f>
        <v>0</v>
      </c>
      <c r="AY95">
        <f t="shared" ref="AY95" si="183">U100</f>
        <v>0</v>
      </c>
      <c r="AZ95">
        <f t="shared" ref="AZ95:AZ101" si="184">AY94</f>
        <v>0</v>
      </c>
    </row>
    <row r="96" spans="9:56" x14ac:dyDescent="0.2">
      <c r="I96" s="22">
        <v>19.7</v>
      </c>
      <c r="N96">
        <v>1.1000000000000001</v>
      </c>
      <c r="AB96">
        <v>0</v>
      </c>
      <c r="AC96">
        <f t="shared" ref="AC96:AC101" si="185">AB95</f>
        <v>0</v>
      </c>
      <c r="AD96">
        <f t="shared" si="174"/>
        <v>0</v>
      </c>
      <c r="AE96">
        <f t="shared" si="178"/>
        <v>0</v>
      </c>
      <c r="AI96">
        <v>0</v>
      </c>
      <c r="AJ96">
        <f t="shared" ref="AJ96" si="186">AI95</f>
        <v>0</v>
      </c>
      <c r="AK96">
        <f t="shared" ref="AK96" si="187">N106</f>
        <v>0</v>
      </c>
      <c r="AL96">
        <f t="shared" si="180"/>
        <v>0</v>
      </c>
      <c r="AP96">
        <v>0</v>
      </c>
      <c r="AQ96">
        <f t="shared" ref="AQ96" si="188">AP95</f>
        <v>0</v>
      </c>
      <c r="AR96">
        <f t="shared" ref="AR96" si="189">I100</f>
        <v>0</v>
      </c>
      <c r="AS96">
        <f t="shared" si="182"/>
        <v>0</v>
      </c>
      <c r="AW96">
        <v>0</v>
      </c>
      <c r="AX96">
        <f t="shared" ref="AX96" si="190">AW95</f>
        <v>0</v>
      </c>
      <c r="AY96">
        <f t="shared" ref="AY96" si="191">T100</f>
        <v>0</v>
      </c>
      <c r="AZ96">
        <f t="shared" si="184"/>
        <v>0</v>
      </c>
    </row>
    <row r="97" spans="9:56" x14ac:dyDescent="0.2">
      <c r="I97" s="22"/>
      <c r="N97">
        <v>1.4</v>
      </c>
      <c r="AB97">
        <v>0.14349999999999999</v>
      </c>
      <c r="AC97">
        <v>0.1525</v>
      </c>
      <c r="AD97">
        <f t="shared" si="174"/>
        <v>1.1000000000000001</v>
      </c>
      <c r="AE97">
        <f t="shared" si="178"/>
        <v>0</v>
      </c>
      <c r="AG97">
        <f t="shared" ref="AG97:AG101" si="192">0.5*PI()*(0.5*(AC97^2-AB97^2)*(AD97-(AB97*(AE97-AD97)/(AC97-AB97)))+((AC97^3-AB97^3)/3)*(AE97-AD97)/(AC97-AB97))</f>
        <v>1.1391022262834968E-3</v>
      </c>
      <c r="AI97">
        <v>0.14349999999999999</v>
      </c>
      <c r="AJ97">
        <v>0.1525</v>
      </c>
      <c r="AK97">
        <f t="shared" ref="AK97" si="193">N104</f>
        <v>1.8</v>
      </c>
      <c r="AL97">
        <f t="shared" si="180"/>
        <v>0</v>
      </c>
      <c r="AN97">
        <f t="shared" ref="AN97:AN101" si="194">0.5*PI()*(0.5*(AJ97^2-AI97^2)*(AK97-(AI97*(AL97-AK97)/(AJ97-AI97)))+((AJ97^3-AI97^3)/3)*(AL97-AK97)/(AJ97-AI97))</f>
        <v>1.86398546119116E-3</v>
      </c>
      <c r="AP97">
        <v>0.14349999999999999</v>
      </c>
      <c r="AQ97">
        <v>0.1525</v>
      </c>
      <c r="AR97">
        <f t="shared" ref="AR97" si="195">J100</f>
        <v>1.4</v>
      </c>
      <c r="AS97">
        <f t="shared" si="182"/>
        <v>0</v>
      </c>
      <c r="AU97">
        <f t="shared" ref="AU97:AU101" si="196">0.5*PI()*(0.5*(AQ97^2-AP97^2)*(AR97-(AP97*(AS97-AR97)/(AQ97-AP97)))+((AQ97^3-AP97^3)/3)*(AS97-AR97)/(AQ97-AP97))</f>
        <v>1.4497664698153423E-3</v>
      </c>
      <c r="AW97">
        <v>0.14349999999999999</v>
      </c>
      <c r="AX97">
        <v>0.1525</v>
      </c>
      <c r="AY97">
        <f t="shared" ref="AY97" si="197">R100</f>
        <v>1.5</v>
      </c>
      <c r="AZ97">
        <f t="shared" si="184"/>
        <v>0</v>
      </c>
      <c r="BB97">
        <f t="shared" ref="BB97:BB101" si="198">0.5*PI()*(0.5*(AX97^2-AW97^2)*(AY97-(AW97*(AZ97-AY97)/(AX97-AW97)))+((AX97^3-AW97^3)/3)*(AZ97-AY97)/(AX97-AW97))</f>
        <v>1.5533212176593036E-3</v>
      </c>
    </row>
    <row r="98" spans="9:56" x14ac:dyDescent="0.2">
      <c r="I98" s="22"/>
      <c r="N98">
        <v>1.4</v>
      </c>
      <c r="AB98">
        <v>0.105</v>
      </c>
      <c r="AC98">
        <f t="shared" si="185"/>
        <v>0.14349999999999999</v>
      </c>
      <c r="AD98">
        <f t="shared" si="174"/>
        <v>1.4</v>
      </c>
      <c r="AE98">
        <f t="shared" si="178"/>
        <v>1.1000000000000001</v>
      </c>
      <c r="AG98">
        <f t="shared" si="192"/>
        <v>9.334417902070501E-3</v>
      </c>
      <c r="AI98">
        <v>0.105</v>
      </c>
      <c r="AJ98">
        <f t="shared" ref="AJ98:AJ101" si="199">AI97</f>
        <v>0.14349999999999999</v>
      </c>
      <c r="AK98">
        <f t="shared" ref="AK98" si="200">N103</f>
        <v>1.8</v>
      </c>
      <c r="AL98">
        <f t="shared" si="180"/>
        <v>1.8</v>
      </c>
      <c r="AN98">
        <f t="shared" si="194"/>
        <v>1.3525381041775622E-2</v>
      </c>
      <c r="AP98">
        <v>0.105</v>
      </c>
      <c r="AQ98">
        <f t="shared" ref="AQ98:AQ101" si="201">AP97</f>
        <v>0.14349999999999999</v>
      </c>
      <c r="AR98">
        <f t="shared" ref="AR98" si="202">K100</f>
        <v>1.7</v>
      </c>
      <c r="AS98">
        <f t="shared" si="182"/>
        <v>1.4</v>
      </c>
      <c r="AU98">
        <f t="shared" si="196"/>
        <v>1.1588648075699773E-2</v>
      </c>
      <c r="AW98">
        <v>0.105</v>
      </c>
      <c r="AX98">
        <f t="shared" ref="AX98:AX101" si="203">AW97</f>
        <v>0.14349999999999999</v>
      </c>
      <c r="AY98">
        <f t="shared" ref="AY98" si="204">Q100</f>
        <v>1.7</v>
      </c>
      <c r="AZ98">
        <f t="shared" si="184"/>
        <v>1.5</v>
      </c>
      <c r="BB98">
        <f t="shared" si="198"/>
        <v>1.1983755711766245E-2</v>
      </c>
    </row>
    <row r="99" spans="9:56" x14ac:dyDescent="0.2">
      <c r="I99" s="22"/>
      <c r="N99">
        <v>1.5</v>
      </c>
      <c r="AB99">
        <v>7.0000000000000007E-2</v>
      </c>
      <c r="AC99">
        <f t="shared" si="185"/>
        <v>0.105</v>
      </c>
      <c r="AD99">
        <f t="shared" si="174"/>
        <v>1.4</v>
      </c>
      <c r="AE99">
        <f t="shared" si="178"/>
        <v>1.4</v>
      </c>
      <c r="AG99">
        <f t="shared" si="192"/>
        <v>6.7347892511331157E-3</v>
      </c>
      <c r="AI99">
        <v>7.0000000000000007E-2</v>
      </c>
      <c r="AJ99">
        <f t="shared" si="199"/>
        <v>0.105</v>
      </c>
      <c r="AK99">
        <f t="shared" ref="AK99" si="205">N102</f>
        <v>2.1</v>
      </c>
      <c r="AL99">
        <f t="shared" si="180"/>
        <v>1.8</v>
      </c>
      <c r="AN99">
        <f t="shared" si="194"/>
        <v>9.3324936765701739E-3</v>
      </c>
      <c r="AP99">
        <v>7.0000000000000007E-2</v>
      </c>
      <c r="AQ99">
        <f t="shared" si="201"/>
        <v>0.105</v>
      </c>
      <c r="AR99">
        <f t="shared" ref="AR99" si="206">L100</f>
        <v>1.8</v>
      </c>
      <c r="AS99">
        <f t="shared" si="182"/>
        <v>1.7</v>
      </c>
      <c r="AU99">
        <f t="shared" si="196"/>
        <v>8.4024513514136985E-3</v>
      </c>
      <c r="AW99">
        <v>7.0000000000000007E-2</v>
      </c>
      <c r="AX99">
        <f t="shared" si="203"/>
        <v>0.105</v>
      </c>
      <c r="AY99">
        <f t="shared" ref="AY99" si="207">P100</f>
        <v>1.9</v>
      </c>
      <c r="AZ99">
        <f t="shared" si="184"/>
        <v>1.7</v>
      </c>
      <c r="BB99">
        <f t="shared" si="198"/>
        <v>8.6269443264514675E-3</v>
      </c>
    </row>
    <row r="100" spans="9:56" x14ac:dyDescent="0.2">
      <c r="I100" s="22"/>
      <c r="J100">
        <v>1.4</v>
      </c>
      <c r="K100">
        <v>1.7</v>
      </c>
      <c r="L100">
        <v>1.8</v>
      </c>
      <c r="M100">
        <v>2</v>
      </c>
      <c r="N100">
        <v>1.9</v>
      </c>
      <c r="O100">
        <v>1.9</v>
      </c>
      <c r="P100">
        <v>1.9</v>
      </c>
      <c r="Q100">
        <v>1.7</v>
      </c>
      <c r="R100">
        <v>1.5</v>
      </c>
      <c r="AB100">
        <v>3.5000000000000003E-2</v>
      </c>
      <c r="AC100">
        <f t="shared" si="185"/>
        <v>7.0000000000000007E-2</v>
      </c>
      <c r="AD100">
        <f t="shared" si="174"/>
        <v>1.5</v>
      </c>
      <c r="AE100">
        <f t="shared" si="178"/>
        <v>1.4</v>
      </c>
      <c r="AG100">
        <f t="shared" si="192"/>
        <v>4.1691552507014543E-3</v>
      </c>
      <c r="AI100">
        <v>3.5000000000000003E-2</v>
      </c>
      <c r="AJ100">
        <f t="shared" si="199"/>
        <v>7.0000000000000007E-2</v>
      </c>
      <c r="AK100">
        <f t="shared" ref="AK100" si="208">N101</f>
        <v>2</v>
      </c>
      <c r="AL100">
        <f t="shared" si="180"/>
        <v>2.1</v>
      </c>
      <c r="AN100">
        <f t="shared" si="194"/>
        <v>5.9330286259982245E-3</v>
      </c>
      <c r="AP100">
        <v>3.5000000000000003E-2</v>
      </c>
      <c r="AQ100">
        <f t="shared" si="201"/>
        <v>7.0000000000000007E-2</v>
      </c>
      <c r="AR100">
        <f t="shared" ref="AR100" si="209">M100</f>
        <v>2</v>
      </c>
      <c r="AS100">
        <f t="shared" si="182"/>
        <v>1.8</v>
      </c>
      <c r="AU100">
        <f t="shared" si="196"/>
        <v>5.4519722509172889E-3</v>
      </c>
      <c r="AW100">
        <v>3.5000000000000003E-2</v>
      </c>
      <c r="AX100">
        <f t="shared" si="203"/>
        <v>7.0000000000000007E-2</v>
      </c>
      <c r="AY100">
        <f t="shared" ref="AY100" si="210">O100</f>
        <v>1.9</v>
      </c>
      <c r="AZ100">
        <f t="shared" si="184"/>
        <v>1.9</v>
      </c>
      <c r="BB100">
        <f t="shared" si="198"/>
        <v>5.484042675922683E-3</v>
      </c>
    </row>
    <row r="101" spans="9:56" x14ac:dyDescent="0.2">
      <c r="I101" s="22"/>
      <c r="N101">
        <v>2</v>
      </c>
      <c r="AB101">
        <v>0</v>
      </c>
      <c r="AC101">
        <f t="shared" si="185"/>
        <v>3.5000000000000003E-2</v>
      </c>
      <c r="AD101">
        <f t="shared" si="174"/>
        <v>1.9</v>
      </c>
      <c r="AE101">
        <f t="shared" si="178"/>
        <v>1.5</v>
      </c>
      <c r="AG101">
        <f t="shared" si="192"/>
        <v>1.5714508252643946E-3</v>
      </c>
      <c r="AI101">
        <v>0</v>
      </c>
      <c r="AJ101">
        <f t="shared" si="199"/>
        <v>3.5000000000000003E-2</v>
      </c>
      <c r="AK101">
        <f t="shared" ref="AK101" si="211">N100</f>
        <v>1.9</v>
      </c>
      <c r="AL101">
        <f t="shared" si="180"/>
        <v>2</v>
      </c>
      <c r="AN101">
        <f t="shared" si="194"/>
        <v>1.8921550753183529E-3</v>
      </c>
      <c r="AP101">
        <v>0</v>
      </c>
      <c r="AQ101">
        <f t="shared" si="201"/>
        <v>3.5000000000000003E-2</v>
      </c>
      <c r="AR101">
        <f t="shared" ref="AR101" si="212">N100</f>
        <v>1.9</v>
      </c>
      <c r="AS101">
        <f t="shared" si="182"/>
        <v>2</v>
      </c>
      <c r="AU101">
        <f t="shared" si="196"/>
        <v>1.8921550753183529E-3</v>
      </c>
      <c r="AW101">
        <v>0</v>
      </c>
      <c r="AX101">
        <f t="shared" si="203"/>
        <v>3.5000000000000003E-2</v>
      </c>
      <c r="AY101">
        <f t="shared" ref="AY101" si="213">N100</f>
        <v>1.9</v>
      </c>
      <c r="AZ101">
        <f t="shared" si="184"/>
        <v>1.9</v>
      </c>
      <c r="BB101">
        <f t="shared" si="198"/>
        <v>1.828014225307561E-3</v>
      </c>
    </row>
    <row r="102" spans="9:56" x14ac:dyDescent="0.2">
      <c r="I102" s="22"/>
      <c r="N102">
        <v>2.1</v>
      </c>
    </row>
    <row r="103" spans="9:56" x14ac:dyDescent="0.2">
      <c r="I103" s="22"/>
      <c r="N103">
        <v>1.8</v>
      </c>
      <c r="AF103" t="s">
        <v>22</v>
      </c>
      <c r="AG103">
        <f>SUM(AG94:AG102)</f>
        <v>2.294891545545296E-2</v>
      </c>
      <c r="AM103" t="s">
        <v>22</v>
      </c>
      <c r="AN103">
        <f>SUM(AN94:AN102)</f>
        <v>3.2547043880853534E-2</v>
      </c>
      <c r="AT103" t="s">
        <v>22</v>
      </c>
      <c r="AU103">
        <f>SUM(AU94:AU102)</f>
        <v>2.8784993223164454E-2</v>
      </c>
      <c r="BA103" t="s">
        <v>22</v>
      </c>
      <c r="BB103">
        <f>SUM(BB94:BB102)</f>
        <v>2.9476078157107261E-2</v>
      </c>
      <c r="BD103">
        <f>SUM(AG103:BB103)</f>
        <v>0.11375703071657821</v>
      </c>
    </row>
    <row r="104" spans="9:56" x14ac:dyDescent="0.2">
      <c r="I104" s="22"/>
      <c r="N104">
        <v>1.8</v>
      </c>
    </row>
    <row r="106" spans="9:56" ht="14.25" x14ac:dyDescent="0.2">
      <c r="AB106" t="s">
        <v>17</v>
      </c>
      <c r="AC106" t="s">
        <v>18</v>
      </c>
      <c r="AD106" t="s">
        <v>19</v>
      </c>
      <c r="AE106" t="s">
        <v>20</v>
      </c>
      <c r="AG106" t="s">
        <v>21</v>
      </c>
      <c r="AI106" t="s">
        <v>17</v>
      </c>
      <c r="AJ106" t="s">
        <v>18</v>
      </c>
      <c r="AK106" t="s">
        <v>19</v>
      </c>
      <c r="AL106" t="s">
        <v>20</v>
      </c>
      <c r="AN106" t="s">
        <v>21</v>
      </c>
      <c r="AP106" t="s">
        <v>17</v>
      </c>
      <c r="AQ106" t="s">
        <v>18</v>
      </c>
      <c r="AR106" t="s">
        <v>19</v>
      </c>
      <c r="AS106" t="s">
        <v>20</v>
      </c>
      <c r="AU106" t="s">
        <v>21</v>
      </c>
      <c r="AW106" t="s">
        <v>17</v>
      </c>
      <c r="AX106" t="s">
        <v>18</v>
      </c>
      <c r="AY106" t="s">
        <v>19</v>
      </c>
      <c r="AZ106" t="s">
        <v>20</v>
      </c>
      <c r="BB106" t="s">
        <v>21</v>
      </c>
      <c r="BD106" t="s">
        <v>27</v>
      </c>
    </row>
    <row r="107" spans="9:56" x14ac:dyDescent="0.2">
      <c r="AB107">
        <v>0</v>
      </c>
      <c r="AC107">
        <v>0</v>
      </c>
      <c r="AD107">
        <f t="shared" ref="AD107:AD114" si="214">N106</f>
        <v>0</v>
      </c>
      <c r="AE107">
        <f>0</f>
        <v>0</v>
      </c>
      <c r="AI107">
        <v>0</v>
      </c>
      <c r="AJ107">
        <v>0</v>
      </c>
      <c r="AK107">
        <f t="shared" ref="AK107" si="215">N121</f>
        <v>0</v>
      </c>
      <c r="AL107">
        <f>0</f>
        <v>0</v>
      </c>
      <c r="AP107">
        <v>0</v>
      </c>
      <c r="AQ107">
        <v>0</v>
      </c>
      <c r="AR107">
        <f t="shared" ref="AR107" si="216">G113</f>
        <v>0</v>
      </c>
      <c r="AS107">
        <f>0</f>
        <v>0</v>
      </c>
      <c r="AW107">
        <v>0</v>
      </c>
      <c r="AX107">
        <v>0</v>
      </c>
      <c r="AY107">
        <f t="shared" ref="AY107" si="217">V113</f>
        <v>0</v>
      </c>
      <c r="AZ107">
        <f>0</f>
        <v>0</v>
      </c>
    </row>
    <row r="108" spans="9:56" x14ac:dyDescent="0.2">
      <c r="AB108">
        <v>0</v>
      </c>
      <c r="AC108">
        <f>AB107</f>
        <v>0</v>
      </c>
      <c r="AD108">
        <f t="shared" si="214"/>
        <v>0</v>
      </c>
      <c r="AE108">
        <f t="shared" ref="AE108:AE114" si="218">AD107</f>
        <v>0</v>
      </c>
      <c r="AI108">
        <v>0</v>
      </c>
      <c r="AJ108">
        <f>AI107</f>
        <v>0</v>
      </c>
      <c r="AK108">
        <f t="shared" ref="AK108" si="219">N120</f>
        <v>0</v>
      </c>
      <c r="AL108">
        <f t="shared" ref="AL108:AL114" si="220">AK107</f>
        <v>0</v>
      </c>
      <c r="AP108">
        <v>0</v>
      </c>
      <c r="AQ108">
        <f>AP107</f>
        <v>0</v>
      </c>
      <c r="AR108">
        <f t="shared" ref="AR108" si="221">H113</f>
        <v>0</v>
      </c>
      <c r="AS108">
        <f t="shared" ref="AS108:AS114" si="222">AR107</f>
        <v>0</v>
      </c>
      <c r="AW108">
        <v>0</v>
      </c>
      <c r="AX108">
        <f>AW107</f>
        <v>0</v>
      </c>
      <c r="AY108">
        <f t="shared" ref="AY108" si="223">U113</f>
        <v>0</v>
      </c>
      <c r="AZ108">
        <f t="shared" ref="AZ108:AZ114" si="224">AY107</f>
        <v>0</v>
      </c>
    </row>
    <row r="109" spans="9:56" x14ac:dyDescent="0.2">
      <c r="I109" s="22">
        <v>40.9</v>
      </c>
      <c r="N109">
        <v>3.4</v>
      </c>
      <c r="AB109">
        <v>0</v>
      </c>
      <c r="AC109">
        <f t="shared" ref="AC109:AC114" si="225">AB108</f>
        <v>0</v>
      </c>
      <c r="AD109">
        <f t="shared" si="214"/>
        <v>0</v>
      </c>
      <c r="AE109">
        <f t="shared" si="218"/>
        <v>0</v>
      </c>
      <c r="AI109">
        <v>0</v>
      </c>
      <c r="AJ109">
        <f t="shared" ref="AJ109" si="226">AI108</f>
        <v>0</v>
      </c>
      <c r="AK109">
        <f t="shared" ref="AK109" si="227">N119</f>
        <v>0</v>
      </c>
      <c r="AL109">
        <f t="shared" si="220"/>
        <v>0</v>
      </c>
      <c r="AP109">
        <v>0</v>
      </c>
      <c r="AQ109">
        <f t="shared" ref="AQ109" si="228">AP108</f>
        <v>0</v>
      </c>
      <c r="AR109">
        <f t="shared" ref="AR109" si="229">I113</f>
        <v>0</v>
      </c>
      <c r="AS109">
        <f t="shared" si="222"/>
        <v>0</v>
      </c>
      <c r="AW109">
        <v>0</v>
      </c>
      <c r="AX109">
        <f t="shared" ref="AX109" si="230">AW108</f>
        <v>0</v>
      </c>
      <c r="AY109">
        <f t="shared" ref="AY109" si="231">T113</f>
        <v>0</v>
      </c>
      <c r="AZ109">
        <f t="shared" si="224"/>
        <v>0</v>
      </c>
    </row>
    <row r="110" spans="9:56" x14ac:dyDescent="0.2">
      <c r="I110" s="22"/>
      <c r="N110">
        <v>3.7</v>
      </c>
      <c r="AB110">
        <v>0.14349999999999999</v>
      </c>
      <c r="AC110">
        <v>0.1525</v>
      </c>
      <c r="AD110">
        <f t="shared" si="214"/>
        <v>3.4</v>
      </c>
      <c r="AE110">
        <f t="shared" si="218"/>
        <v>0</v>
      </c>
      <c r="AG110">
        <f t="shared" ref="AG110:AG114" si="232">0.5*PI()*(0.5*(AC110^2-AB110^2)*(AD110-(AB110*(AE110-AD110)/(AC110-AB110)))+((AC110^3-AB110^3)/3)*(AE110-AD110)/(AC110-AB110))</f>
        <v>3.5208614266944304E-3</v>
      </c>
      <c r="AI110">
        <v>0.14349999999999999</v>
      </c>
      <c r="AJ110">
        <v>0.1525</v>
      </c>
      <c r="AK110">
        <f t="shared" ref="AK110" si="233">N117</f>
        <v>2.7</v>
      </c>
      <c r="AL110">
        <f t="shared" si="220"/>
        <v>0</v>
      </c>
      <c r="AN110">
        <f t="shared" ref="AN110:AN114" si="234">0.5*PI()*(0.5*(AJ110^2-AI110^2)*(AK110-(AI110*(AL110-AK110)/(AJ110-AI110)))+((AJ110^3-AI110^3)/3)*(AL110-AK110)/(AJ110-AI110))</f>
        <v>2.7959781917867616E-3</v>
      </c>
      <c r="AP110">
        <v>0.14349999999999999</v>
      </c>
      <c r="AQ110">
        <v>0.1525</v>
      </c>
      <c r="AR110">
        <f t="shared" ref="AR110" si="235">J113</f>
        <v>3.3</v>
      </c>
      <c r="AS110">
        <f t="shared" si="222"/>
        <v>0</v>
      </c>
      <c r="AU110">
        <f t="shared" ref="AU110:AU114" si="236">0.5*PI()*(0.5*(AQ110^2-AP110^2)*(AR110-(AP110*(AS110-AR110)/(AQ110-AP110)))+((AQ110^3-AP110^3)/3)*(AS110-AR110)/(AQ110-AP110))</f>
        <v>3.4173066788504634E-3</v>
      </c>
      <c r="AW110">
        <v>0.14349999999999999</v>
      </c>
      <c r="AX110">
        <v>0.1525</v>
      </c>
      <c r="AY110">
        <f t="shared" ref="AY110" si="237">R113</f>
        <v>4.3</v>
      </c>
      <c r="AZ110">
        <f t="shared" si="224"/>
        <v>0</v>
      </c>
      <c r="BB110">
        <f t="shared" ref="BB110:BB114" si="238">0.5*PI()*(0.5*(AX110^2-AW110^2)*(AY110-(AW110*(AZ110-AY110)/(AX110-AW110)))+((AX110^3-AW110^3)/3)*(AZ110-AY110)/(AX110-AW110))</f>
        <v>4.4528541572899996E-3</v>
      </c>
    </row>
    <row r="111" spans="9:56" x14ac:dyDescent="0.2">
      <c r="I111" s="22"/>
      <c r="N111">
        <v>3.3</v>
      </c>
      <c r="AB111">
        <v>0.105</v>
      </c>
      <c r="AC111">
        <f t="shared" si="225"/>
        <v>0.14349999999999999</v>
      </c>
      <c r="AD111">
        <f t="shared" si="214"/>
        <v>3.7</v>
      </c>
      <c r="AE111">
        <f t="shared" si="218"/>
        <v>3.4</v>
      </c>
      <c r="AG111">
        <f t="shared" si="232"/>
        <v>2.6616849233228244E-2</v>
      </c>
      <c r="AI111">
        <v>0.105</v>
      </c>
      <c r="AJ111">
        <f t="shared" ref="AJ111:AJ114" si="239">AI110</f>
        <v>0.14349999999999999</v>
      </c>
      <c r="AK111">
        <f t="shared" ref="AK111" si="240">N116</f>
        <v>2.6</v>
      </c>
      <c r="AL111">
        <f t="shared" si="220"/>
        <v>2.7</v>
      </c>
      <c r="AN111">
        <f t="shared" si="234"/>
        <v>1.9931769140853491E-2</v>
      </c>
      <c r="AP111">
        <v>0.105</v>
      </c>
      <c r="AQ111">
        <f t="shared" ref="AQ111:AQ114" si="241">AP110</f>
        <v>0.14349999999999999</v>
      </c>
      <c r="AR111">
        <f t="shared" ref="AR111" si="242">K113</f>
        <v>2.4</v>
      </c>
      <c r="AS111">
        <f t="shared" si="222"/>
        <v>3.3</v>
      </c>
      <c r="AU111">
        <f t="shared" si="236"/>
        <v>2.1589810113632452E-2</v>
      </c>
      <c r="AW111">
        <v>0.105</v>
      </c>
      <c r="AX111">
        <f t="shared" ref="AX111:AX114" si="243">AW110</f>
        <v>0.14349999999999999</v>
      </c>
      <c r="AY111">
        <f t="shared" ref="AY111" si="244">Q113</f>
        <v>4.5999999999999996</v>
      </c>
      <c r="AZ111">
        <f t="shared" si="224"/>
        <v>4.3</v>
      </c>
      <c r="BB111">
        <f t="shared" si="238"/>
        <v>3.3379539754116054E-2</v>
      </c>
    </row>
    <row r="112" spans="9:56" x14ac:dyDescent="0.2">
      <c r="I112" s="22"/>
      <c r="N112">
        <v>2.9</v>
      </c>
      <c r="AB112">
        <v>7.0000000000000007E-2</v>
      </c>
      <c r="AC112">
        <f t="shared" si="225"/>
        <v>0.105</v>
      </c>
      <c r="AD112">
        <f t="shared" si="214"/>
        <v>3.3</v>
      </c>
      <c r="AE112">
        <f t="shared" si="218"/>
        <v>3.7</v>
      </c>
      <c r="AG112">
        <f t="shared" si="232"/>
        <v>1.6901113977843583E-2</v>
      </c>
      <c r="AI112">
        <v>7.0000000000000007E-2</v>
      </c>
      <c r="AJ112">
        <f t="shared" si="239"/>
        <v>0.105</v>
      </c>
      <c r="AK112">
        <f t="shared" ref="AK112" si="245">N115</f>
        <v>2.6</v>
      </c>
      <c r="AL112">
        <f t="shared" si="220"/>
        <v>2.6</v>
      </c>
      <c r="AN112">
        <f t="shared" si="234"/>
        <v>1.250746575210436E-2</v>
      </c>
      <c r="AP112">
        <v>7.0000000000000007E-2</v>
      </c>
      <c r="AQ112">
        <f t="shared" si="241"/>
        <v>0.105</v>
      </c>
      <c r="AR112">
        <f t="shared" ref="AR112" si="246">L113</f>
        <v>2.5</v>
      </c>
      <c r="AS112">
        <f t="shared" si="222"/>
        <v>2.4</v>
      </c>
      <c r="AU112">
        <f t="shared" si="236"/>
        <v>1.1769845976980253E-2</v>
      </c>
      <c r="AW112">
        <v>7.0000000000000007E-2</v>
      </c>
      <c r="AX112">
        <f t="shared" si="243"/>
        <v>0.105</v>
      </c>
      <c r="AY112">
        <f t="shared" ref="AY112" si="247">P113</f>
        <v>4.4000000000000004</v>
      </c>
      <c r="AZ112">
        <f t="shared" si="224"/>
        <v>4.5999999999999996</v>
      </c>
      <c r="BB112">
        <f t="shared" si="238"/>
        <v>2.1679607303647555E-2</v>
      </c>
    </row>
    <row r="113" spans="9:56" x14ac:dyDescent="0.2">
      <c r="I113" s="22"/>
      <c r="J113">
        <v>3.3</v>
      </c>
      <c r="K113">
        <v>2.4</v>
      </c>
      <c r="L113">
        <v>2.5</v>
      </c>
      <c r="M113">
        <v>2.8</v>
      </c>
      <c r="N113">
        <v>3.1</v>
      </c>
      <c r="O113">
        <v>3.5</v>
      </c>
      <c r="P113">
        <v>4.4000000000000004</v>
      </c>
      <c r="Q113">
        <v>4.5999999999999996</v>
      </c>
      <c r="R113">
        <v>4.3</v>
      </c>
      <c r="AB113">
        <v>3.5000000000000003E-2</v>
      </c>
      <c r="AC113">
        <f t="shared" si="225"/>
        <v>7.0000000000000007E-2</v>
      </c>
      <c r="AD113">
        <f t="shared" si="214"/>
        <v>2.9</v>
      </c>
      <c r="AE113">
        <f t="shared" si="218"/>
        <v>3.3</v>
      </c>
      <c r="AG113">
        <f t="shared" si="232"/>
        <v>9.0117894265162209E-3</v>
      </c>
      <c r="AI113">
        <v>3.5000000000000003E-2</v>
      </c>
      <c r="AJ113">
        <f t="shared" si="239"/>
        <v>7.0000000000000007E-2</v>
      </c>
      <c r="AK113">
        <f t="shared" ref="AK113" si="248">N114</f>
        <v>2.9</v>
      </c>
      <c r="AL113">
        <f t="shared" si="220"/>
        <v>2.6</v>
      </c>
      <c r="AN113">
        <f t="shared" si="234"/>
        <v>7.8893245513273688E-3</v>
      </c>
      <c r="AP113">
        <v>3.5000000000000003E-2</v>
      </c>
      <c r="AQ113">
        <f t="shared" si="241"/>
        <v>7.0000000000000007E-2</v>
      </c>
      <c r="AR113">
        <f t="shared" ref="AR113" si="249">M113</f>
        <v>2.8</v>
      </c>
      <c r="AS113">
        <f t="shared" si="222"/>
        <v>2.5</v>
      </c>
      <c r="AU113">
        <f t="shared" si="236"/>
        <v>7.6006907262788064E-3</v>
      </c>
      <c r="AW113">
        <v>3.5000000000000003E-2</v>
      </c>
      <c r="AX113">
        <f t="shared" si="243"/>
        <v>7.0000000000000007E-2</v>
      </c>
      <c r="AY113">
        <f t="shared" ref="AY113" si="250">O113</f>
        <v>3.5</v>
      </c>
      <c r="AZ113">
        <f t="shared" si="224"/>
        <v>4.4000000000000004</v>
      </c>
      <c r="BB113">
        <f t="shared" si="238"/>
        <v>1.1545353001942493E-2</v>
      </c>
    </row>
    <row r="114" spans="9:56" x14ac:dyDescent="0.2">
      <c r="I114" s="22"/>
      <c r="N114">
        <v>2.9</v>
      </c>
      <c r="AB114">
        <v>0</v>
      </c>
      <c r="AC114">
        <f t="shared" si="225"/>
        <v>3.5000000000000003E-2</v>
      </c>
      <c r="AD114">
        <f t="shared" si="214"/>
        <v>3.1</v>
      </c>
      <c r="AE114">
        <f t="shared" si="218"/>
        <v>2.9</v>
      </c>
      <c r="AG114">
        <f t="shared" si="232"/>
        <v>2.8542678254802269E-3</v>
      </c>
      <c r="AI114">
        <v>0</v>
      </c>
      <c r="AJ114">
        <f t="shared" si="239"/>
        <v>3.5000000000000003E-2</v>
      </c>
      <c r="AK114">
        <f t="shared" ref="AK114" si="251">N113</f>
        <v>3.1</v>
      </c>
      <c r="AL114">
        <f t="shared" si="220"/>
        <v>2.9</v>
      </c>
      <c r="AN114">
        <f t="shared" si="234"/>
        <v>2.8542678254802269E-3</v>
      </c>
      <c r="AP114">
        <v>0</v>
      </c>
      <c r="AQ114">
        <f t="shared" si="241"/>
        <v>3.5000000000000003E-2</v>
      </c>
      <c r="AR114">
        <f t="shared" ref="AR114" si="252">N113</f>
        <v>3.1</v>
      </c>
      <c r="AS114">
        <f t="shared" si="222"/>
        <v>2.8</v>
      </c>
      <c r="AU114">
        <f t="shared" si="236"/>
        <v>2.7901269754694352E-3</v>
      </c>
      <c r="AW114">
        <v>0</v>
      </c>
      <c r="AX114">
        <f t="shared" si="243"/>
        <v>3.5000000000000003E-2</v>
      </c>
      <c r="AY114">
        <f t="shared" ref="AY114" si="253">N113</f>
        <v>3.1</v>
      </c>
      <c r="AZ114">
        <f t="shared" si="224"/>
        <v>3.5</v>
      </c>
      <c r="BB114">
        <f t="shared" si="238"/>
        <v>3.2391129255449768E-3</v>
      </c>
    </row>
    <row r="115" spans="9:56" x14ac:dyDescent="0.2">
      <c r="I115" s="22"/>
      <c r="N115">
        <v>2.6</v>
      </c>
    </row>
    <row r="116" spans="9:56" x14ac:dyDescent="0.2">
      <c r="I116" s="22"/>
      <c r="N116">
        <v>2.6</v>
      </c>
      <c r="AF116" t="s">
        <v>22</v>
      </c>
      <c r="AG116">
        <f>SUM(AG107:AG115)</f>
        <v>5.8904881889762707E-2</v>
      </c>
      <c r="AM116" t="s">
        <v>22</v>
      </c>
      <c r="AN116">
        <f>SUM(AN107:AN115)</f>
        <v>4.5978805461552211E-2</v>
      </c>
      <c r="AT116" t="s">
        <v>22</v>
      </c>
      <c r="AU116">
        <f>SUM(AU107:AU115)</f>
        <v>4.7167780471211417E-2</v>
      </c>
      <c r="BA116" t="s">
        <v>22</v>
      </c>
      <c r="BB116">
        <f>SUM(BB107:BB115)</f>
        <v>7.4296467142541081E-2</v>
      </c>
      <c r="BD116">
        <f>SUM(AG116:BB116)</f>
        <v>0.22634793496506744</v>
      </c>
    </row>
    <row r="117" spans="9:56" x14ac:dyDescent="0.2">
      <c r="I117" s="22"/>
      <c r="N117">
        <v>2.7</v>
      </c>
    </row>
    <row r="121" spans="9:56" ht="20.25" x14ac:dyDescent="0.3">
      <c r="J121" s="3"/>
    </row>
  </sheetData>
  <mergeCells count="14">
    <mergeCell ref="A1:B1"/>
    <mergeCell ref="C1:F1"/>
    <mergeCell ref="J30:R30"/>
    <mergeCell ref="I31:I39"/>
    <mergeCell ref="I44:I52"/>
    <mergeCell ref="AP27:AU27"/>
    <mergeCell ref="AW27:BB27"/>
    <mergeCell ref="I96:I104"/>
    <mergeCell ref="I109:I117"/>
    <mergeCell ref="I57:I65"/>
    <mergeCell ref="I70:I78"/>
    <mergeCell ref="I83:I91"/>
    <mergeCell ref="AB27:AG27"/>
    <mergeCell ref="AI27:AN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5"/>
  <sheetViews>
    <sheetView workbookViewId="0">
      <selection activeCell="B17" sqref="B17"/>
    </sheetView>
  </sheetViews>
  <sheetFormatPr defaultRowHeight="12.75" x14ac:dyDescent="0.2"/>
  <cols>
    <col min="2" max="2" width="16.28515625" customWidth="1"/>
    <col min="53" max="53" width="19.42578125" bestFit="1" customWidth="1"/>
  </cols>
  <sheetData>
    <row r="1" spans="1:53" x14ac:dyDescent="0.2">
      <c r="A1" t="s">
        <v>28</v>
      </c>
      <c r="Y1" s="21" t="s">
        <v>23</v>
      </c>
      <c r="Z1" s="21"/>
      <c r="AA1" s="21"/>
      <c r="AB1" s="21"/>
      <c r="AC1" s="21"/>
      <c r="AD1" s="21"/>
      <c r="AF1" s="21" t="s">
        <v>24</v>
      </c>
      <c r="AG1" s="21"/>
      <c r="AH1" s="21"/>
      <c r="AI1" s="21"/>
      <c r="AJ1" s="21"/>
      <c r="AK1" s="21"/>
      <c r="AM1" s="21" t="s">
        <v>25</v>
      </c>
      <c r="AN1" s="21"/>
      <c r="AO1" s="21"/>
      <c r="AP1" s="21"/>
      <c r="AQ1" s="21"/>
      <c r="AR1" s="21"/>
      <c r="AT1" s="21" t="s">
        <v>26</v>
      </c>
      <c r="AU1" s="21"/>
      <c r="AV1" s="21"/>
      <c r="AW1" s="21"/>
      <c r="AX1" s="21"/>
      <c r="AY1" s="21"/>
    </row>
    <row r="2" spans="1:53" ht="15.75" x14ac:dyDescent="0.3">
      <c r="A2" t="s">
        <v>1</v>
      </c>
      <c r="B2" t="s">
        <v>29</v>
      </c>
      <c r="Y2" t="s">
        <v>17</v>
      </c>
      <c r="Z2" t="s">
        <v>18</v>
      </c>
      <c r="AA2" t="s">
        <v>19</v>
      </c>
      <c r="AB2" t="s">
        <v>20</v>
      </c>
      <c r="AD2" t="s">
        <v>21</v>
      </c>
      <c r="AF2" t="s">
        <v>17</v>
      </c>
      <c r="AG2" t="s">
        <v>18</v>
      </c>
      <c r="AH2" t="s">
        <v>19</v>
      </c>
      <c r="AI2" t="s">
        <v>20</v>
      </c>
      <c r="AK2" t="s">
        <v>21</v>
      </c>
      <c r="AM2" t="s">
        <v>17</v>
      </c>
      <c r="AN2" t="s">
        <v>18</v>
      </c>
      <c r="AO2" t="s">
        <v>19</v>
      </c>
      <c r="AP2" t="s">
        <v>20</v>
      </c>
      <c r="AR2" t="s">
        <v>21</v>
      </c>
      <c r="AT2" t="s">
        <v>17</v>
      </c>
      <c r="AU2" t="s">
        <v>18</v>
      </c>
      <c r="AV2" t="s">
        <v>19</v>
      </c>
      <c r="AW2" t="s">
        <v>20</v>
      </c>
      <c r="AY2" t="s">
        <v>21</v>
      </c>
      <c r="BA2" s="2" t="s">
        <v>50</v>
      </c>
    </row>
    <row r="3" spans="1:53" x14ac:dyDescent="0.2">
      <c r="A3">
        <v>2.6</v>
      </c>
      <c r="B3">
        <v>0</v>
      </c>
      <c r="F3" t="s">
        <v>56</v>
      </c>
      <c r="BA3" s="2"/>
    </row>
    <row r="4" spans="1:53" ht="14.25" x14ac:dyDescent="0.25">
      <c r="A4">
        <v>9.4</v>
      </c>
      <c r="B4">
        <v>2.6080000000000001E-3</v>
      </c>
      <c r="F4" s="2" t="s">
        <v>53</v>
      </c>
      <c r="G4" s="23" t="s">
        <v>16</v>
      </c>
      <c r="H4" s="23"/>
      <c r="I4" s="23"/>
      <c r="J4" s="23"/>
      <c r="K4" s="23"/>
      <c r="L4" s="23"/>
      <c r="M4" s="23"/>
      <c r="N4" s="23"/>
      <c r="O4" s="23"/>
      <c r="BA4" s="2"/>
    </row>
    <row r="5" spans="1:53" x14ac:dyDescent="0.2">
      <c r="A5">
        <v>12</v>
      </c>
      <c r="B5">
        <v>7.9950000000000004E-3</v>
      </c>
      <c r="F5" s="22">
        <v>2.6</v>
      </c>
      <c r="K5">
        <v>0</v>
      </c>
      <c r="BA5" s="2"/>
    </row>
    <row r="6" spans="1:53" x14ac:dyDescent="0.2">
      <c r="A6">
        <v>19.8</v>
      </c>
      <c r="B6">
        <v>1.4992E-2</v>
      </c>
      <c r="F6" s="22"/>
      <c r="K6">
        <v>0</v>
      </c>
      <c r="Y6">
        <v>0.14349999999999999</v>
      </c>
      <c r="Z6">
        <v>0.1525</v>
      </c>
      <c r="AA6">
        <f t="shared" ref="AA6:AA10" si="0">K5</f>
        <v>0</v>
      </c>
      <c r="AB6">
        <f t="shared" ref="AB6:AB10" si="1">AA5</f>
        <v>0</v>
      </c>
      <c r="AD6">
        <f t="shared" ref="AD6:AD10" si="2">0.5*PI()*(0.5*(Z6^2-Y6^2)*(AA6-(Y6*(AB6-AA6)/(Z6-Y6)))+((Z6^3-Y6^3)/3)*(AB6-AA6)/(Z6-Y6))</f>
        <v>0</v>
      </c>
      <c r="AF6">
        <v>0.14349999999999999</v>
      </c>
      <c r="AG6">
        <v>0.1525</v>
      </c>
      <c r="AH6">
        <f>K13</f>
        <v>0</v>
      </c>
      <c r="AI6">
        <f t="shared" ref="AI6:AI10" si="3">AH5</f>
        <v>0</v>
      </c>
      <c r="AK6">
        <f t="shared" ref="AK6:AK10" si="4">0.5*PI()*(0.5*(AG6^2-AF6^2)*(AH6-(AF6*(AI6-AH6)/(AG6-AF6)))+((AG6^3-AF6^3)/3)*(AI6-AH6)/(AG6-AF6))</f>
        <v>0</v>
      </c>
      <c r="AM6">
        <v>0.14349999999999999</v>
      </c>
      <c r="AN6">
        <v>0.1525</v>
      </c>
      <c r="AO6">
        <f>G9</f>
        <v>0</v>
      </c>
      <c r="AP6">
        <f t="shared" ref="AP6:AP10" si="5">AO5</f>
        <v>0</v>
      </c>
      <c r="AR6">
        <f t="shared" ref="AR6:AR10" si="6">0.5*PI()*(0.5*(AN6^2-AM6^2)*(AO6-(AM6*(AP6-AO6)/(AN6-AM6)))+((AN6^3-AM6^3)/3)*(AP6-AO6)/(AN6-AM6))</f>
        <v>0</v>
      </c>
      <c r="AT6">
        <v>0.14349999999999999</v>
      </c>
      <c r="AU6">
        <v>0.1525</v>
      </c>
      <c r="AV6">
        <f>O9</f>
        <v>0</v>
      </c>
      <c r="AW6">
        <f t="shared" ref="AW6:AW10" si="7">AV5</f>
        <v>0</v>
      </c>
      <c r="AY6">
        <f t="shared" ref="AY6:AY10" si="8">0.5*PI()*(0.5*(AU6^2-AT6^2)*(AV6-(AT6*(AW6-AV6)/(AU6-AT6)))+((AU6^3-AT6^3)/3)*(AW6-AV6)/(AU6-AT6))</f>
        <v>0</v>
      </c>
      <c r="BA6" s="2"/>
    </row>
    <row r="7" spans="1:53" x14ac:dyDescent="0.2">
      <c r="A7">
        <v>27.2</v>
      </c>
      <c r="B7">
        <v>1.9994999999999999E-2</v>
      </c>
      <c r="F7" s="22"/>
      <c r="K7">
        <v>0</v>
      </c>
      <c r="Y7">
        <v>0.105</v>
      </c>
      <c r="Z7">
        <f t="shared" ref="Z7:Z10" si="9">Y6</f>
        <v>0.14349999999999999</v>
      </c>
      <c r="AA7">
        <f t="shared" si="0"/>
        <v>0</v>
      </c>
      <c r="AB7">
        <f t="shared" si="1"/>
        <v>0</v>
      </c>
      <c r="AD7">
        <f t="shared" si="2"/>
        <v>0</v>
      </c>
      <c r="AF7">
        <v>0.105</v>
      </c>
      <c r="AG7">
        <f t="shared" ref="AG7:AG10" si="10">AF6</f>
        <v>0.14349999999999999</v>
      </c>
      <c r="AH7">
        <f>K12</f>
        <v>0</v>
      </c>
      <c r="AI7">
        <f t="shared" si="3"/>
        <v>0</v>
      </c>
      <c r="AK7">
        <f t="shared" si="4"/>
        <v>0</v>
      </c>
      <c r="AM7">
        <v>0.105</v>
      </c>
      <c r="AN7">
        <f t="shared" ref="AN7:AN10" si="11">AM6</f>
        <v>0.14349999999999999</v>
      </c>
      <c r="AO7">
        <f>H9</f>
        <v>0</v>
      </c>
      <c r="AP7">
        <f t="shared" si="5"/>
        <v>0</v>
      </c>
      <c r="AR7">
        <f t="shared" si="6"/>
        <v>0</v>
      </c>
      <c r="AT7">
        <v>0.105</v>
      </c>
      <c r="AU7">
        <f t="shared" ref="AU7:AU10" si="12">AT6</f>
        <v>0.14349999999999999</v>
      </c>
      <c r="AV7">
        <f>N9</f>
        <v>0</v>
      </c>
      <c r="AW7">
        <f t="shared" si="7"/>
        <v>0</v>
      </c>
      <c r="AY7">
        <f t="shared" si="8"/>
        <v>0</v>
      </c>
      <c r="BA7" s="2"/>
    </row>
    <row r="8" spans="1:53" x14ac:dyDescent="0.2">
      <c r="A8">
        <v>39.9</v>
      </c>
      <c r="B8">
        <v>2.8487999999999999E-2</v>
      </c>
      <c r="F8" s="22"/>
      <c r="K8">
        <v>0</v>
      </c>
      <c r="Y8">
        <v>7.0000000000000007E-2</v>
      </c>
      <c r="Z8">
        <f t="shared" si="9"/>
        <v>0.105</v>
      </c>
      <c r="AA8">
        <f t="shared" si="0"/>
        <v>0</v>
      </c>
      <c r="AB8">
        <f t="shared" si="1"/>
        <v>0</v>
      </c>
      <c r="AD8">
        <f t="shared" si="2"/>
        <v>0</v>
      </c>
      <c r="AF8">
        <v>7.0000000000000007E-2</v>
      </c>
      <c r="AG8">
        <f t="shared" si="10"/>
        <v>0.105</v>
      </c>
      <c r="AH8">
        <f>K11</f>
        <v>0</v>
      </c>
      <c r="AI8">
        <f t="shared" si="3"/>
        <v>0</v>
      </c>
      <c r="AK8">
        <f t="shared" si="4"/>
        <v>0</v>
      </c>
      <c r="AM8">
        <v>7.0000000000000007E-2</v>
      </c>
      <c r="AN8">
        <f t="shared" si="11"/>
        <v>0.105</v>
      </c>
      <c r="AO8">
        <f>I9</f>
        <v>0</v>
      </c>
      <c r="AP8">
        <f t="shared" si="5"/>
        <v>0</v>
      </c>
      <c r="AR8">
        <f t="shared" si="6"/>
        <v>0</v>
      </c>
      <c r="AT8">
        <v>7.0000000000000007E-2</v>
      </c>
      <c r="AU8">
        <f t="shared" si="12"/>
        <v>0.105</v>
      </c>
      <c r="AV8">
        <f>M9</f>
        <v>0</v>
      </c>
      <c r="AW8">
        <f t="shared" si="7"/>
        <v>0</v>
      </c>
      <c r="AY8">
        <f t="shared" si="8"/>
        <v>0</v>
      </c>
      <c r="BA8" s="2"/>
    </row>
    <row r="9" spans="1:53" x14ac:dyDescent="0.2">
      <c r="A9">
        <v>51.8</v>
      </c>
      <c r="B9">
        <v>3.7173999999999999E-2</v>
      </c>
      <c r="F9" s="22"/>
      <c r="G9">
        <v>0</v>
      </c>
      <c r="H9">
        <v>0</v>
      </c>
      <c r="I9">
        <v>0</v>
      </c>
      <c r="J9">
        <v>0</v>
      </c>
      <c r="K9">
        <v>0</v>
      </c>
      <c r="L9">
        <v>0</v>
      </c>
      <c r="M9">
        <v>0</v>
      </c>
      <c r="N9">
        <v>0</v>
      </c>
      <c r="O9">
        <v>0</v>
      </c>
      <c r="Y9">
        <v>3.5000000000000003E-2</v>
      </c>
      <c r="Z9">
        <f t="shared" si="9"/>
        <v>7.0000000000000007E-2</v>
      </c>
      <c r="AA9">
        <f t="shared" si="0"/>
        <v>0</v>
      </c>
      <c r="AB9">
        <f t="shared" si="1"/>
        <v>0</v>
      </c>
      <c r="AD9">
        <f t="shared" si="2"/>
        <v>0</v>
      </c>
      <c r="AF9">
        <v>3.5000000000000003E-2</v>
      </c>
      <c r="AG9">
        <f t="shared" si="10"/>
        <v>7.0000000000000007E-2</v>
      </c>
      <c r="AH9">
        <f>K10</f>
        <v>0</v>
      </c>
      <c r="AI9">
        <f t="shared" si="3"/>
        <v>0</v>
      </c>
      <c r="AK9">
        <f t="shared" si="4"/>
        <v>0</v>
      </c>
      <c r="AM9">
        <v>3.5000000000000003E-2</v>
      </c>
      <c r="AN9">
        <f t="shared" si="11"/>
        <v>7.0000000000000007E-2</v>
      </c>
      <c r="AO9">
        <f>J9</f>
        <v>0</v>
      </c>
      <c r="AP9">
        <f t="shared" si="5"/>
        <v>0</v>
      </c>
      <c r="AR9">
        <f t="shared" si="6"/>
        <v>0</v>
      </c>
      <c r="AT9">
        <v>3.5000000000000003E-2</v>
      </c>
      <c r="AU9">
        <f t="shared" si="12"/>
        <v>7.0000000000000007E-2</v>
      </c>
      <c r="AV9">
        <f>L9</f>
        <v>0</v>
      </c>
      <c r="AW9">
        <f t="shared" si="7"/>
        <v>0</v>
      </c>
      <c r="AY9">
        <f t="shared" si="8"/>
        <v>0</v>
      </c>
      <c r="BA9" s="2"/>
    </row>
    <row r="10" spans="1:53" x14ac:dyDescent="0.2">
      <c r="F10" s="22"/>
      <c r="K10">
        <v>0</v>
      </c>
      <c r="Y10">
        <v>0</v>
      </c>
      <c r="Z10">
        <f t="shared" si="9"/>
        <v>3.5000000000000003E-2</v>
      </c>
      <c r="AA10">
        <f t="shared" si="0"/>
        <v>0</v>
      </c>
      <c r="AB10">
        <f t="shared" si="1"/>
        <v>0</v>
      </c>
      <c r="AD10">
        <f t="shared" si="2"/>
        <v>0</v>
      </c>
      <c r="AF10">
        <v>0</v>
      </c>
      <c r="AG10">
        <f t="shared" si="10"/>
        <v>3.5000000000000003E-2</v>
      </c>
      <c r="AH10">
        <f>K9</f>
        <v>0</v>
      </c>
      <c r="AI10">
        <f t="shared" si="3"/>
        <v>0</v>
      </c>
      <c r="AK10">
        <f t="shared" si="4"/>
        <v>0</v>
      </c>
      <c r="AM10">
        <v>0</v>
      </c>
      <c r="AN10">
        <f t="shared" si="11"/>
        <v>3.5000000000000003E-2</v>
      </c>
      <c r="AO10">
        <f>K9</f>
        <v>0</v>
      </c>
      <c r="AP10">
        <f t="shared" si="5"/>
        <v>0</v>
      </c>
      <c r="AR10">
        <f t="shared" si="6"/>
        <v>0</v>
      </c>
      <c r="AT10">
        <v>0</v>
      </c>
      <c r="AU10">
        <f t="shared" si="12"/>
        <v>3.5000000000000003E-2</v>
      </c>
      <c r="AV10">
        <f>K9</f>
        <v>0</v>
      </c>
      <c r="AW10">
        <f t="shared" si="7"/>
        <v>0</v>
      </c>
      <c r="AY10">
        <f t="shared" si="8"/>
        <v>0</v>
      </c>
      <c r="BA10" s="2"/>
    </row>
    <row r="11" spans="1:53" x14ac:dyDescent="0.2">
      <c r="A11" t="s">
        <v>58</v>
      </c>
      <c r="F11" s="22"/>
      <c r="K11">
        <v>0</v>
      </c>
      <c r="BA11" s="2"/>
    </row>
    <row r="12" spans="1:53" ht="15.75" x14ac:dyDescent="0.3">
      <c r="A12" t="s">
        <v>1</v>
      </c>
      <c r="B12" t="s">
        <v>29</v>
      </c>
      <c r="F12" s="22"/>
      <c r="K12">
        <v>0</v>
      </c>
      <c r="AC12" t="s">
        <v>22</v>
      </c>
      <c r="AD12">
        <f>SUM(AD3:AD11)</f>
        <v>0</v>
      </c>
      <c r="AJ12" t="s">
        <v>22</v>
      </c>
      <c r="AK12">
        <f>SUM(AK3:AK11)</f>
        <v>0</v>
      </c>
      <c r="AQ12" t="s">
        <v>22</v>
      </c>
      <c r="AR12">
        <f>SUM(AR3:AR11)</f>
        <v>0</v>
      </c>
      <c r="AX12" t="s">
        <v>22</v>
      </c>
      <c r="AY12">
        <f>SUM(AY3:AY11)</f>
        <v>0</v>
      </c>
      <c r="BA12" s="2">
        <f>SUM(AD12:AY12)</f>
        <v>0</v>
      </c>
    </row>
    <row r="13" spans="1:53" x14ac:dyDescent="0.2">
      <c r="A13">
        <v>1.1000000000000001</v>
      </c>
      <c r="B13">
        <v>0</v>
      </c>
      <c r="F13" s="22"/>
      <c r="K13">
        <v>0</v>
      </c>
      <c r="BA13" s="2"/>
    </row>
    <row r="14" spans="1:53" x14ac:dyDescent="0.2">
      <c r="A14">
        <v>3.1</v>
      </c>
      <c r="B14">
        <f>0.5*(B3+(B4-B3)*(A14-A3)/(A4-A3))</f>
        <v>9.5882352941176462E-5</v>
      </c>
      <c r="BA14" s="2"/>
    </row>
    <row r="15" spans="1:53" ht="14.25" x14ac:dyDescent="0.2">
      <c r="A15">
        <v>7.2</v>
      </c>
      <c r="B15">
        <f>0.5*(B3+(B4-B3)*(A15-A3)/(A4-A3))</f>
        <v>8.8211764705882348E-4</v>
      </c>
      <c r="Y15" t="s">
        <v>17</v>
      </c>
      <c r="Z15" t="s">
        <v>18</v>
      </c>
      <c r="AA15" t="s">
        <v>19</v>
      </c>
      <c r="AB15" t="s">
        <v>20</v>
      </c>
      <c r="AD15" t="s">
        <v>21</v>
      </c>
      <c r="AF15" t="s">
        <v>17</v>
      </c>
      <c r="AG15" t="s">
        <v>18</v>
      </c>
      <c r="AH15" t="s">
        <v>19</v>
      </c>
      <c r="AI15" t="s">
        <v>20</v>
      </c>
      <c r="AK15" t="s">
        <v>21</v>
      </c>
      <c r="AM15" t="s">
        <v>17</v>
      </c>
      <c r="AN15" t="s">
        <v>18</v>
      </c>
      <c r="AO15" t="s">
        <v>19</v>
      </c>
      <c r="AP15" t="s">
        <v>20</v>
      </c>
      <c r="AR15" t="s">
        <v>21</v>
      </c>
      <c r="AT15" t="s">
        <v>17</v>
      </c>
      <c r="AU15" t="s">
        <v>18</v>
      </c>
      <c r="AV15" t="s">
        <v>19</v>
      </c>
      <c r="AW15" t="s">
        <v>20</v>
      </c>
      <c r="AY15" t="s">
        <v>21</v>
      </c>
      <c r="BA15" s="2" t="s">
        <v>50</v>
      </c>
    </row>
    <row r="16" spans="1:53" x14ac:dyDescent="0.2">
      <c r="A16">
        <v>13</v>
      </c>
      <c r="B16">
        <f>0.5*(B5+(B6-B5)*(A16-A5)/(A6-A5))</f>
        <v>4.4460256410256416E-3</v>
      </c>
      <c r="Y16">
        <v>0</v>
      </c>
      <c r="Z16">
        <v>0</v>
      </c>
      <c r="AA16">
        <f t="shared" ref="AA16:AA23" si="13">K15</f>
        <v>0</v>
      </c>
      <c r="AB16">
        <f>0</f>
        <v>0</v>
      </c>
      <c r="AF16">
        <v>0</v>
      </c>
      <c r="AG16">
        <v>0</v>
      </c>
      <c r="AH16">
        <f t="shared" ref="AH16" si="14">K30</f>
        <v>0</v>
      </c>
      <c r="AI16">
        <f>0</f>
        <v>0</v>
      </c>
      <c r="AM16">
        <v>0</v>
      </c>
      <c r="AN16">
        <v>0</v>
      </c>
      <c r="AO16" t="e">
        <f t="shared" ref="AO16" si="15">#REF!</f>
        <v>#REF!</v>
      </c>
      <c r="AP16">
        <f>0</f>
        <v>0</v>
      </c>
      <c r="AT16">
        <v>0</v>
      </c>
      <c r="AU16">
        <v>0</v>
      </c>
      <c r="AV16">
        <f t="shared" ref="AV16" si="16">S22</f>
        <v>0</v>
      </c>
      <c r="AW16">
        <f>0</f>
        <v>0</v>
      </c>
      <c r="BA16" s="2"/>
    </row>
    <row r="17" spans="1:53" x14ac:dyDescent="0.2">
      <c r="A17">
        <v>19.7</v>
      </c>
      <c r="B17">
        <f>0.5*(B5+(B6-B5)*(A17-A5)/(A6-A5))</f>
        <v>7.4511474358974353E-3</v>
      </c>
      <c r="Y17">
        <v>0</v>
      </c>
      <c r="Z17">
        <f>Y16</f>
        <v>0</v>
      </c>
      <c r="AA17">
        <f t="shared" si="13"/>
        <v>0</v>
      </c>
      <c r="AB17">
        <f t="shared" ref="AB17:AB23" si="17">AA16</f>
        <v>0</v>
      </c>
      <c r="AF17">
        <v>0</v>
      </c>
      <c r="AG17">
        <f>AF16</f>
        <v>0</v>
      </c>
      <c r="AH17">
        <f t="shared" ref="AH17" si="18">K29</f>
        <v>0</v>
      </c>
      <c r="AI17">
        <f t="shared" ref="AI17:AI23" si="19">AH16</f>
        <v>0</v>
      </c>
      <c r="AM17">
        <v>0</v>
      </c>
      <c r="AN17">
        <f>AM16</f>
        <v>0</v>
      </c>
      <c r="AO17">
        <f t="shared" ref="AO17" si="20">E22</f>
        <v>0</v>
      </c>
      <c r="AP17" t="e">
        <f t="shared" ref="AP17:AP23" si="21">AO16</f>
        <v>#REF!</v>
      </c>
      <c r="AT17">
        <v>0</v>
      </c>
      <c r="AU17">
        <f>AT16</f>
        <v>0</v>
      </c>
      <c r="AV17">
        <f t="shared" ref="AV17" si="22">R22</f>
        <v>0</v>
      </c>
      <c r="AW17">
        <f t="shared" ref="AW17:AW23" si="23">AV16</f>
        <v>0</v>
      </c>
      <c r="BA17" s="2"/>
    </row>
    <row r="18" spans="1:53" x14ac:dyDescent="0.2">
      <c r="F18" s="22">
        <v>9.4</v>
      </c>
      <c r="K18">
        <v>0</v>
      </c>
      <c r="Y18">
        <v>0</v>
      </c>
      <c r="Z18">
        <f t="shared" ref="Z18:Z23" si="24">Y17</f>
        <v>0</v>
      </c>
      <c r="AA18">
        <f t="shared" si="13"/>
        <v>0</v>
      </c>
      <c r="AB18">
        <f t="shared" si="17"/>
        <v>0</v>
      </c>
      <c r="AF18">
        <v>0</v>
      </c>
      <c r="AG18">
        <f t="shared" ref="AG18" si="25">AF17</f>
        <v>0</v>
      </c>
      <c r="AH18">
        <f t="shared" ref="AH18" si="26">K28</f>
        <v>0</v>
      </c>
      <c r="AI18">
        <f t="shared" si="19"/>
        <v>0</v>
      </c>
      <c r="AM18">
        <v>0</v>
      </c>
      <c r="AN18">
        <f t="shared" ref="AN18" si="27">AM17</f>
        <v>0</v>
      </c>
      <c r="AO18">
        <f t="shared" ref="AO18" si="28">F22</f>
        <v>0</v>
      </c>
      <c r="AP18">
        <f t="shared" si="21"/>
        <v>0</v>
      </c>
      <c r="AT18">
        <v>0</v>
      </c>
      <c r="AU18">
        <f t="shared" ref="AU18" si="29">AT17</f>
        <v>0</v>
      </c>
      <c r="AV18">
        <f t="shared" ref="AV18" si="30">Q22</f>
        <v>0</v>
      </c>
      <c r="AW18">
        <f t="shared" si="23"/>
        <v>0</v>
      </c>
      <c r="BA18" s="2"/>
    </row>
    <row r="19" spans="1:53" x14ac:dyDescent="0.2">
      <c r="F19" s="22"/>
      <c r="K19">
        <v>0</v>
      </c>
      <c r="Y19">
        <v>0.14349999999999999</v>
      </c>
      <c r="Z19">
        <v>0.1525</v>
      </c>
      <c r="AA19">
        <f t="shared" si="13"/>
        <v>0</v>
      </c>
      <c r="AB19">
        <f t="shared" si="17"/>
        <v>0</v>
      </c>
      <c r="AD19">
        <f t="shared" ref="AD19:AD23" si="31">0.5*PI()*(0.5*(Z19^2-Y19^2)*(AA19-(Y19*(AB19-AA19)/(Z19-Y19)))+((Z19^3-Y19^3)/3)*(AB19-AA19)/(Z19-Y19))</f>
        <v>0</v>
      </c>
      <c r="AF19">
        <v>0.14349999999999999</v>
      </c>
      <c r="AG19">
        <v>0.1525</v>
      </c>
      <c r="AH19">
        <f t="shared" ref="AH19" si="32">K26</f>
        <v>0.1</v>
      </c>
      <c r="AI19">
        <f t="shared" si="19"/>
        <v>0</v>
      </c>
      <c r="AK19">
        <f t="shared" ref="AK19:AK23" si="33">0.5*PI()*(0.5*(AG19^2-AF19^2)*(AH19-(AF19*(AI19-AH19)/(AG19-AF19)))+((AG19^3-AF19^3)/3)*(AI19-AH19)/(AG19-AF19))</f>
        <v>1.0355474784395371E-4</v>
      </c>
      <c r="AM19">
        <v>0.14349999999999999</v>
      </c>
      <c r="AN19">
        <v>0.1525</v>
      </c>
      <c r="AO19">
        <f t="shared" ref="AO19" si="34">G22</f>
        <v>0.1</v>
      </c>
      <c r="AP19">
        <f t="shared" si="21"/>
        <v>0</v>
      </c>
      <c r="AR19">
        <f t="shared" ref="AR19:AR23" si="35">0.5*PI()*(0.5*(AN19^2-AM19^2)*(AO19-(AM19*(AP19-AO19)/(AN19-AM19)))+((AN19^3-AM19^3)/3)*(AP19-AO19)/(AN19-AM19))</f>
        <v>1.0355474784395371E-4</v>
      </c>
      <c r="AT19">
        <v>0.14349999999999999</v>
      </c>
      <c r="AU19">
        <v>0.1525</v>
      </c>
      <c r="AV19">
        <f t="shared" ref="AV19" si="36">O22</f>
        <v>0</v>
      </c>
      <c r="AW19">
        <f t="shared" si="23"/>
        <v>0</v>
      </c>
      <c r="AY19">
        <f t="shared" ref="AY19:AY23" si="37">0.5*PI()*(0.5*(AU19^2-AT19^2)*(AV19-(AT19*(AW19-AV19)/(AU19-AT19)))+((AU19^3-AT19^3)/3)*(AW19-AV19)/(AU19-AT19))</f>
        <v>0</v>
      </c>
      <c r="BA19" s="2"/>
    </row>
    <row r="20" spans="1:53" x14ac:dyDescent="0.2">
      <c r="F20" s="22"/>
      <c r="K20">
        <v>0</v>
      </c>
      <c r="Y20">
        <v>0.105</v>
      </c>
      <c r="Z20">
        <f t="shared" si="24"/>
        <v>0.14349999999999999</v>
      </c>
      <c r="AA20">
        <f t="shared" si="13"/>
        <v>0</v>
      </c>
      <c r="AB20">
        <f t="shared" si="17"/>
        <v>0</v>
      </c>
      <c r="AD20">
        <f t="shared" si="31"/>
        <v>0</v>
      </c>
      <c r="AF20">
        <v>0.105</v>
      </c>
      <c r="AG20">
        <f t="shared" ref="AG20:AG23" si="38">AF19</f>
        <v>0.14349999999999999</v>
      </c>
      <c r="AH20">
        <f t="shared" ref="AH20" si="39">K25</f>
        <v>0.1</v>
      </c>
      <c r="AI20">
        <f t="shared" si="19"/>
        <v>0.1</v>
      </c>
      <c r="AK20">
        <f t="shared" si="33"/>
        <v>7.5141005787642359E-4</v>
      </c>
      <c r="AM20">
        <v>0.105</v>
      </c>
      <c r="AN20">
        <f t="shared" ref="AN20:AN23" si="40">AM19</f>
        <v>0.14349999999999999</v>
      </c>
      <c r="AO20">
        <f t="shared" ref="AO20" si="41">H22</f>
        <v>0.1</v>
      </c>
      <c r="AP20">
        <f t="shared" si="21"/>
        <v>0.1</v>
      </c>
      <c r="AR20">
        <f t="shared" si="35"/>
        <v>7.5141005787642359E-4</v>
      </c>
      <c r="AT20">
        <v>0.105</v>
      </c>
      <c r="AU20">
        <f t="shared" ref="AU20:AU23" si="42">AT19</f>
        <v>0.14349999999999999</v>
      </c>
      <c r="AV20">
        <f t="shared" ref="AV20" si="43">N22</f>
        <v>0</v>
      </c>
      <c r="AW20">
        <f t="shared" si="23"/>
        <v>0</v>
      </c>
      <c r="AY20">
        <f t="shared" si="37"/>
        <v>0</v>
      </c>
      <c r="BA20" s="2"/>
    </row>
    <row r="21" spans="1:53" x14ac:dyDescent="0.2">
      <c r="F21" s="22"/>
      <c r="K21">
        <v>0</v>
      </c>
      <c r="Y21">
        <v>7.0000000000000007E-2</v>
      </c>
      <c r="Z21">
        <f t="shared" si="24"/>
        <v>0.105</v>
      </c>
      <c r="AA21">
        <f t="shared" si="13"/>
        <v>0</v>
      </c>
      <c r="AB21">
        <f t="shared" si="17"/>
        <v>0</v>
      </c>
      <c r="AD21">
        <f t="shared" si="31"/>
        <v>0</v>
      </c>
      <c r="AF21">
        <v>7.0000000000000007E-2</v>
      </c>
      <c r="AG21">
        <f t="shared" si="38"/>
        <v>0.105</v>
      </c>
      <c r="AH21">
        <f t="shared" ref="AH21" si="44">K24</f>
        <v>0</v>
      </c>
      <c r="AI21">
        <f t="shared" si="19"/>
        <v>0.1</v>
      </c>
      <c r="AK21">
        <f t="shared" si="33"/>
        <v>2.5656340004316631E-4</v>
      </c>
      <c r="AM21">
        <v>7.0000000000000007E-2</v>
      </c>
      <c r="AN21">
        <f t="shared" si="40"/>
        <v>0.105</v>
      </c>
      <c r="AO21">
        <f t="shared" ref="AO21" si="45">I22</f>
        <v>0.1</v>
      </c>
      <c r="AP21">
        <f t="shared" si="21"/>
        <v>0.1</v>
      </c>
      <c r="AR21">
        <f t="shared" si="35"/>
        <v>4.810563750809369E-4</v>
      </c>
      <c r="AT21">
        <v>7.0000000000000007E-2</v>
      </c>
      <c r="AU21">
        <f t="shared" si="42"/>
        <v>0.105</v>
      </c>
      <c r="AV21">
        <f t="shared" ref="AV21" si="46">M22</f>
        <v>0</v>
      </c>
      <c r="AW21">
        <f t="shared" si="23"/>
        <v>0</v>
      </c>
      <c r="AY21">
        <f t="shared" si="37"/>
        <v>0</v>
      </c>
      <c r="BA21" s="2"/>
    </row>
    <row r="22" spans="1:53" x14ac:dyDescent="0.2">
      <c r="F22" s="22"/>
      <c r="G22">
        <v>0.1</v>
      </c>
      <c r="H22">
        <v>0.1</v>
      </c>
      <c r="I22">
        <v>0.1</v>
      </c>
      <c r="J22">
        <v>0</v>
      </c>
      <c r="K22">
        <v>0</v>
      </c>
      <c r="L22">
        <v>0</v>
      </c>
      <c r="M22">
        <v>0</v>
      </c>
      <c r="N22">
        <v>0</v>
      </c>
      <c r="O22">
        <v>0</v>
      </c>
      <c r="Y22">
        <v>3.5000000000000003E-2</v>
      </c>
      <c r="Z22">
        <f t="shared" si="24"/>
        <v>7.0000000000000007E-2</v>
      </c>
      <c r="AA22">
        <f t="shared" si="13"/>
        <v>0</v>
      </c>
      <c r="AB22">
        <f t="shared" si="17"/>
        <v>0</v>
      </c>
      <c r="AD22">
        <f t="shared" si="31"/>
        <v>0</v>
      </c>
      <c r="AF22">
        <v>3.5000000000000003E-2</v>
      </c>
      <c r="AG22">
        <f t="shared" si="38"/>
        <v>7.0000000000000007E-2</v>
      </c>
      <c r="AH22">
        <f t="shared" ref="AH22" si="47">K23</f>
        <v>0</v>
      </c>
      <c r="AI22">
        <f t="shared" si="19"/>
        <v>0</v>
      </c>
      <c r="AK22">
        <f t="shared" si="33"/>
        <v>0</v>
      </c>
      <c r="AM22">
        <v>3.5000000000000003E-2</v>
      </c>
      <c r="AN22">
        <f t="shared" si="40"/>
        <v>7.0000000000000007E-2</v>
      </c>
      <c r="AO22">
        <f t="shared" ref="AO22" si="48">J22</f>
        <v>0</v>
      </c>
      <c r="AP22">
        <f t="shared" si="21"/>
        <v>0.1</v>
      </c>
      <c r="AR22">
        <f t="shared" si="35"/>
        <v>1.6035212502697911E-4</v>
      </c>
      <c r="AT22">
        <v>3.5000000000000003E-2</v>
      </c>
      <c r="AU22">
        <f t="shared" si="42"/>
        <v>7.0000000000000007E-2</v>
      </c>
      <c r="AV22">
        <f t="shared" ref="AV22" si="49">L22</f>
        <v>0</v>
      </c>
      <c r="AW22">
        <f t="shared" si="23"/>
        <v>0</v>
      </c>
      <c r="AY22">
        <f t="shared" si="37"/>
        <v>0</v>
      </c>
      <c r="BA22" s="2"/>
    </row>
    <row r="23" spans="1:53" x14ac:dyDescent="0.2">
      <c r="F23" s="22"/>
      <c r="K23">
        <v>0</v>
      </c>
      <c r="Y23">
        <v>0</v>
      </c>
      <c r="Z23">
        <f t="shared" si="24"/>
        <v>3.5000000000000003E-2</v>
      </c>
      <c r="AA23">
        <f t="shared" si="13"/>
        <v>0</v>
      </c>
      <c r="AB23">
        <f t="shared" si="17"/>
        <v>0</v>
      </c>
      <c r="AD23">
        <f t="shared" si="31"/>
        <v>0</v>
      </c>
      <c r="AF23">
        <v>0</v>
      </c>
      <c r="AG23">
        <f t="shared" si="38"/>
        <v>3.5000000000000003E-2</v>
      </c>
      <c r="AH23">
        <f t="shared" ref="AH23" si="50">K22</f>
        <v>0</v>
      </c>
      <c r="AI23">
        <f t="shared" si="19"/>
        <v>0</v>
      </c>
      <c r="AK23">
        <f t="shared" si="33"/>
        <v>0</v>
      </c>
      <c r="AM23">
        <v>0</v>
      </c>
      <c r="AN23">
        <f t="shared" si="40"/>
        <v>3.5000000000000003E-2</v>
      </c>
      <c r="AO23">
        <f t="shared" ref="AO23" si="51">K22</f>
        <v>0</v>
      </c>
      <c r="AP23">
        <f t="shared" si="21"/>
        <v>0</v>
      </c>
      <c r="AR23">
        <f t="shared" si="35"/>
        <v>0</v>
      </c>
      <c r="AT23">
        <v>0</v>
      </c>
      <c r="AU23">
        <f t="shared" si="42"/>
        <v>3.5000000000000003E-2</v>
      </c>
      <c r="AV23">
        <f t="shared" ref="AV23" si="52">K22</f>
        <v>0</v>
      </c>
      <c r="AW23">
        <f t="shared" si="23"/>
        <v>0</v>
      </c>
      <c r="AY23">
        <f t="shared" si="37"/>
        <v>0</v>
      </c>
      <c r="BA23" s="2"/>
    </row>
    <row r="24" spans="1:53" x14ac:dyDescent="0.2">
      <c r="F24" s="22"/>
      <c r="K24">
        <v>0</v>
      </c>
      <c r="BA24" s="2"/>
    </row>
    <row r="25" spans="1:53" x14ac:dyDescent="0.2">
      <c r="F25" s="22"/>
      <c r="K25">
        <v>0.1</v>
      </c>
      <c r="AC25" t="s">
        <v>22</v>
      </c>
      <c r="AD25">
        <f>SUM(AD16:AD24)</f>
        <v>0</v>
      </c>
      <c r="AJ25" t="s">
        <v>22</v>
      </c>
      <c r="AK25">
        <f>SUM(AK16:AK24)</f>
        <v>1.1115282057635437E-3</v>
      </c>
      <c r="AQ25" t="s">
        <v>22</v>
      </c>
      <c r="AR25">
        <f>SUM(AR16:AR24)</f>
        <v>1.4963733058282933E-3</v>
      </c>
      <c r="AX25" t="s">
        <v>22</v>
      </c>
      <c r="AY25">
        <f>SUM(AY16:AY24)</f>
        <v>0</v>
      </c>
      <c r="BA25" s="2">
        <f>SUM(AD25:AY25)</f>
        <v>2.6079015115918367E-3</v>
      </c>
    </row>
    <row r="26" spans="1:53" x14ac:dyDescent="0.2">
      <c r="F26" s="22"/>
      <c r="K26">
        <v>0.1</v>
      </c>
      <c r="BA26" s="2"/>
    </row>
    <row r="27" spans="1:53" x14ac:dyDescent="0.2">
      <c r="BA27" s="2"/>
    </row>
    <row r="28" spans="1:53" ht="14.25" x14ac:dyDescent="0.2">
      <c r="Y28" t="s">
        <v>17</v>
      </c>
      <c r="Z28" t="s">
        <v>18</v>
      </c>
      <c r="AA28" t="s">
        <v>19</v>
      </c>
      <c r="AB28" t="s">
        <v>20</v>
      </c>
      <c r="AD28" t="s">
        <v>21</v>
      </c>
      <c r="AF28" t="s">
        <v>17</v>
      </c>
      <c r="AG28" t="s">
        <v>18</v>
      </c>
      <c r="AH28" t="s">
        <v>19</v>
      </c>
      <c r="AI28" t="s">
        <v>20</v>
      </c>
      <c r="AK28" t="s">
        <v>21</v>
      </c>
      <c r="AM28" t="s">
        <v>17</v>
      </c>
      <c r="AN28" t="s">
        <v>18</v>
      </c>
      <c r="AO28" t="s">
        <v>19</v>
      </c>
      <c r="AP28" t="s">
        <v>20</v>
      </c>
      <c r="AR28" t="s">
        <v>21</v>
      </c>
      <c r="AT28" t="s">
        <v>17</v>
      </c>
      <c r="AU28" t="s">
        <v>18</v>
      </c>
      <c r="AV28" t="s">
        <v>19</v>
      </c>
      <c r="AW28" t="s">
        <v>20</v>
      </c>
      <c r="AY28" t="s">
        <v>21</v>
      </c>
      <c r="BA28" s="2" t="s">
        <v>50</v>
      </c>
    </row>
    <row r="29" spans="1:53" x14ac:dyDescent="0.2">
      <c r="Y29">
        <v>0</v>
      </c>
      <c r="Z29">
        <v>0</v>
      </c>
      <c r="AA29">
        <f t="shared" ref="AA29:AA36" si="53">K28</f>
        <v>0</v>
      </c>
      <c r="AB29">
        <f>0</f>
        <v>0</v>
      </c>
      <c r="AF29">
        <v>0</v>
      </c>
      <c r="AG29">
        <v>0</v>
      </c>
      <c r="AH29">
        <f t="shared" ref="AH29" si="54">K43</f>
        <v>0</v>
      </c>
      <c r="AI29">
        <f>0</f>
        <v>0</v>
      </c>
      <c r="AM29">
        <v>0</v>
      </c>
      <c r="AN29">
        <v>0</v>
      </c>
      <c r="AO29" t="e">
        <f t="shared" ref="AO29" si="55">#REF!</f>
        <v>#REF!</v>
      </c>
      <c r="AP29">
        <f>0</f>
        <v>0</v>
      </c>
      <c r="AT29">
        <v>0</v>
      </c>
      <c r="AU29">
        <v>0</v>
      </c>
      <c r="AV29">
        <f t="shared" ref="AV29" si="56">S35</f>
        <v>0</v>
      </c>
      <c r="AW29">
        <f>0</f>
        <v>0</v>
      </c>
      <c r="BA29" s="2"/>
    </row>
    <row r="30" spans="1:53" x14ac:dyDescent="0.2">
      <c r="Y30">
        <v>0</v>
      </c>
      <c r="Z30">
        <f>Y29</f>
        <v>0</v>
      </c>
      <c r="AA30">
        <f t="shared" si="53"/>
        <v>0</v>
      </c>
      <c r="AB30">
        <f t="shared" ref="AB30:AB36" si="57">AA29</f>
        <v>0</v>
      </c>
      <c r="AF30">
        <v>0</v>
      </c>
      <c r="AG30">
        <f>AF29</f>
        <v>0</v>
      </c>
      <c r="AH30">
        <f t="shared" ref="AH30" si="58">K42</f>
        <v>0</v>
      </c>
      <c r="AI30">
        <f t="shared" ref="AI30:AI36" si="59">AH29</f>
        <v>0</v>
      </c>
      <c r="AM30">
        <v>0</v>
      </c>
      <c r="AN30">
        <f>AM29</f>
        <v>0</v>
      </c>
      <c r="AO30">
        <f t="shared" ref="AO30" si="60">E35</f>
        <v>0</v>
      </c>
      <c r="AP30" t="e">
        <f t="shared" ref="AP30:AP36" si="61">AO29</f>
        <v>#REF!</v>
      </c>
      <c r="AT30">
        <v>0</v>
      </c>
      <c r="AU30">
        <f>AT29</f>
        <v>0</v>
      </c>
      <c r="AV30">
        <f t="shared" ref="AV30" si="62">R35</f>
        <v>0</v>
      </c>
      <c r="AW30">
        <f t="shared" ref="AW30:AW36" si="63">AV29</f>
        <v>0</v>
      </c>
      <c r="BA30" s="2"/>
    </row>
    <row r="31" spans="1:53" x14ac:dyDescent="0.2">
      <c r="F31" s="22">
        <v>12</v>
      </c>
      <c r="K31">
        <v>0</v>
      </c>
      <c r="Y31">
        <v>0</v>
      </c>
      <c r="Z31">
        <f t="shared" ref="Z31:Z36" si="64">Y30</f>
        <v>0</v>
      </c>
      <c r="AA31">
        <f t="shared" si="53"/>
        <v>0</v>
      </c>
      <c r="AB31">
        <f t="shared" si="57"/>
        <v>0</v>
      </c>
      <c r="AF31">
        <v>0</v>
      </c>
      <c r="AG31">
        <f t="shared" ref="AG31" si="65">AF30</f>
        <v>0</v>
      </c>
      <c r="AH31">
        <f t="shared" ref="AH31" si="66">K41</f>
        <v>0</v>
      </c>
      <c r="AI31">
        <f t="shared" si="59"/>
        <v>0</v>
      </c>
      <c r="AM31">
        <v>0</v>
      </c>
      <c r="AN31">
        <f t="shared" ref="AN31" si="67">AM30</f>
        <v>0</v>
      </c>
      <c r="AO31">
        <f t="shared" ref="AO31" si="68">F35</f>
        <v>0</v>
      </c>
      <c r="AP31">
        <f t="shared" si="61"/>
        <v>0</v>
      </c>
      <c r="AT31">
        <v>0</v>
      </c>
      <c r="AU31">
        <f t="shared" ref="AU31" si="69">AT30</f>
        <v>0</v>
      </c>
      <c r="AV31">
        <f t="shared" ref="AV31" si="70">Q35</f>
        <v>0</v>
      </c>
      <c r="AW31">
        <f t="shared" si="63"/>
        <v>0</v>
      </c>
      <c r="BA31" s="2"/>
    </row>
    <row r="32" spans="1:53" x14ac:dyDescent="0.2">
      <c r="F32" s="22"/>
      <c r="K32">
        <v>0.1</v>
      </c>
      <c r="Y32">
        <v>0.14349999999999999</v>
      </c>
      <c r="Z32">
        <v>0.1525</v>
      </c>
      <c r="AA32">
        <f t="shared" si="53"/>
        <v>0</v>
      </c>
      <c r="AB32">
        <f t="shared" si="57"/>
        <v>0</v>
      </c>
      <c r="AD32">
        <f t="shared" ref="AD32:AD36" si="71">0.5*PI()*(0.5*(Z32^2-Y32^2)*(AA32-(Y32*(AB32-AA32)/(Z32-Y32)))+((Z32^3-Y32^3)/3)*(AB32-AA32)/(Z32-Y32))</f>
        <v>0</v>
      </c>
      <c r="AF32">
        <v>0.14349999999999999</v>
      </c>
      <c r="AG32">
        <v>0.1525</v>
      </c>
      <c r="AH32">
        <f t="shared" ref="AH32" si="72">K39</f>
        <v>0.2</v>
      </c>
      <c r="AI32">
        <f t="shared" si="59"/>
        <v>0</v>
      </c>
      <c r="AK32">
        <f t="shared" ref="AK32:AK36" si="73">0.5*PI()*(0.5*(AG32^2-AF32^2)*(AH32-(AF32*(AI32-AH32)/(AG32-AF32)))+((AG32^3-AF32^3)/3)*(AI32-AH32)/(AG32-AF32))</f>
        <v>2.0710949568790741E-4</v>
      </c>
      <c r="AM32">
        <v>0.14349999999999999</v>
      </c>
      <c r="AN32">
        <v>0.1525</v>
      </c>
      <c r="AO32">
        <f t="shared" ref="AO32" si="74">G35</f>
        <v>0.2</v>
      </c>
      <c r="AP32">
        <f t="shared" si="61"/>
        <v>0</v>
      </c>
      <c r="AR32">
        <f t="shared" ref="AR32:AR36" si="75">0.5*PI()*(0.5*(AN32^2-AM32^2)*(AO32-(AM32*(AP32-AO32)/(AN32-AM32)))+((AN32^3-AM32^3)/3)*(AP32-AO32)/(AN32-AM32))</f>
        <v>2.0710949568790741E-4</v>
      </c>
      <c r="AT32">
        <v>0.14349999999999999</v>
      </c>
      <c r="AU32">
        <v>0.1525</v>
      </c>
      <c r="AV32">
        <f t="shared" ref="AV32" si="76">O35</f>
        <v>0.1</v>
      </c>
      <c r="AW32">
        <f t="shared" si="63"/>
        <v>0</v>
      </c>
      <c r="AY32">
        <f t="shared" ref="AY32:AY36" si="77">0.5*PI()*(0.5*(AU32^2-AT32^2)*(AV32-(AT32*(AW32-AV32)/(AU32-AT32)))+((AU32^3-AT32^3)/3)*(AW32-AV32)/(AU32-AT32))</f>
        <v>1.0355474784395371E-4</v>
      </c>
      <c r="BA32" s="2"/>
    </row>
    <row r="33" spans="6:53" x14ac:dyDescent="0.2">
      <c r="F33" s="22"/>
      <c r="K33">
        <v>0.1</v>
      </c>
      <c r="Y33">
        <v>0.105</v>
      </c>
      <c r="Z33">
        <f t="shared" si="64"/>
        <v>0.14349999999999999</v>
      </c>
      <c r="AA33">
        <f t="shared" si="53"/>
        <v>0.1</v>
      </c>
      <c r="AB33">
        <f t="shared" si="57"/>
        <v>0</v>
      </c>
      <c r="AD33">
        <f t="shared" si="71"/>
        <v>3.5630242180994761E-4</v>
      </c>
      <c r="AF33">
        <v>0.105</v>
      </c>
      <c r="AG33">
        <f t="shared" ref="AG33:AG36" si="78">AF32</f>
        <v>0.14349999999999999</v>
      </c>
      <c r="AH33">
        <f t="shared" ref="AH33" si="79">K38</f>
        <v>0.1</v>
      </c>
      <c r="AI33">
        <f t="shared" si="59"/>
        <v>0.2</v>
      </c>
      <c r="AK33">
        <f t="shared" si="73"/>
        <v>1.1465176939428993E-3</v>
      </c>
      <c r="AM33">
        <v>0.105</v>
      </c>
      <c r="AN33">
        <f t="shared" ref="AN33:AN36" si="80">AM32</f>
        <v>0.14349999999999999</v>
      </c>
      <c r="AO33">
        <f t="shared" ref="AO33" si="81">H35</f>
        <v>0.2</v>
      </c>
      <c r="AP33">
        <f t="shared" si="61"/>
        <v>0.2</v>
      </c>
      <c r="AR33">
        <f t="shared" si="75"/>
        <v>1.5028201157528472E-3</v>
      </c>
      <c r="AT33">
        <v>0.105</v>
      </c>
      <c r="AU33">
        <f t="shared" ref="AU33:AU36" si="82">AT32</f>
        <v>0.14349999999999999</v>
      </c>
      <c r="AV33">
        <f t="shared" ref="AV33" si="83">N35</f>
        <v>0.1</v>
      </c>
      <c r="AW33">
        <f t="shared" si="63"/>
        <v>0.1</v>
      </c>
      <c r="AY33">
        <f t="shared" si="77"/>
        <v>7.5141005787642359E-4</v>
      </c>
      <c r="BA33" s="2"/>
    </row>
    <row r="34" spans="6:53" x14ac:dyDescent="0.2">
      <c r="F34" s="22"/>
      <c r="K34">
        <v>0.1</v>
      </c>
      <c r="Y34">
        <v>7.0000000000000007E-2</v>
      </c>
      <c r="Z34">
        <f t="shared" si="64"/>
        <v>0.105</v>
      </c>
      <c r="AA34">
        <f t="shared" si="53"/>
        <v>0.1</v>
      </c>
      <c r="AB34">
        <f t="shared" si="57"/>
        <v>0.1</v>
      </c>
      <c r="AD34">
        <f t="shared" si="71"/>
        <v>4.810563750809369E-4</v>
      </c>
      <c r="AF34">
        <v>7.0000000000000007E-2</v>
      </c>
      <c r="AG34">
        <f t="shared" si="78"/>
        <v>0.105</v>
      </c>
      <c r="AH34">
        <f t="shared" ref="AH34" si="84">K37</f>
        <v>0.1</v>
      </c>
      <c r="AI34">
        <f t="shared" si="59"/>
        <v>0.1</v>
      </c>
      <c r="AK34">
        <f t="shared" si="73"/>
        <v>4.810563750809369E-4</v>
      </c>
      <c r="AM34">
        <v>7.0000000000000007E-2</v>
      </c>
      <c r="AN34">
        <f t="shared" si="80"/>
        <v>0.105</v>
      </c>
      <c r="AO34">
        <f t="shared" ref="AO34" si="85">I35</f>
        <v>0.2</v>
      </c>
      <c r="AP34">
        <f t="shared" si="61"/>
        <v>0.2</v>
      </c>
      <c r="AR34">
        <f t="shared" si="75"/>
        <v>9.621127501618738E-4</v>
      </c>
      <c r="AT34">
        <v>7.0000000000000007E-2</v>
      </c>
      <c r="AU34">
        <f t="shared" si="82"/>
        <v>0.105</v>
      </c>
      <c r="AV34">
        <f t="shared" ref="AV34" si="86">M35</f>
        <v>0</v>
      </c>
      <c r="AW34">
        <f t="shared" si="63"/>
        <v>0.1</v>
      </c>
      <c r="AY34">
        <f t="shared" si="77"/>
        <v>2.5656340004316631E-4</v>
      </c>
      <c r="BA34" s="2"/>
    </row>
    <row r="35" spans="6:53" x14ac:dyDescent="0.2">
      <c r="F35" s="22"/>
      <c r="G35">
        <v>0.2</v>
      </c>
      <c r="H35">
        <v>0.2</v>
      </c>
      <c r="I35">
        <v>0.2</v>
      </c>
      <c r="J35">
        <v>0.2</v>
      </c>
      <c r="K35">
        <v>0.1</v>
      </c>
      <c r="L35">
        <v>0</v>
      </c>
      <c r="M35">
        <v>0</v>
      </c>
      <c r="N35">
        <v>0.1</v>
      </c>
      <c r="O35">
        <v>0.1</v>
      </c>
      <c r="Y35">
        <v>3.5000000000000003E-2</v>
      </c>
      <c r="Z35">
        <f t="shared" si="64"/>
        <v>7.0000000000000007E-2</v>
      </c>
      <c r="AA35">
        <f t="shared" si="53"/>
        <v>0.1</v>
      </c>
      <c r="AB35">
        <f t="shared" si="57"/>
        <v>0.1</v>
      </c>
      <c r="AD35">
        <f t="shared" si="71"/>
        <v>2.8863382504856229E-4</v>
      </c>
      <c r="AF35">
        <v>3.5000000000000003E-2</v>
      </c>
      <c r="AG35">
        <f t="shared" si="78"/>
        <v>7.0000000000000007E-2</v>
      </c>
      <c r="AH35">
        <f t="shared" ref="AH35" si="87">K36</f>
        <v>0.1</v>
      </c>
      <c r="AI35">
        <f t="shared" si="59"/>
        <v>0.1</v>
      </c>
      <c r="AK35">
        <f t="shared" si="73"/>
        <v>2.8863382504856229E-4</v>
      </c>
      <c r="AM35">
        <v>3.5000000000000003E-2</v>
      </c>
      <c r="AN35">
        <f t="shared" si="80"/>
        <v>7.0000000000000007E-2</v>
      </c>
      <c r="AO35">
        <f t="shared" ref="AO35" si="88">J35</f>
        <v>0.2</v>
      </c>
      <c r="AP35">
        <f t="shared" si="61"/>
        <v>0.2</v>
      </c>
      <c r="AR35">
        <f t="shared" si="75"/>
        <v>5.7726765009712458E-4</v>
      </c>
      <c r="AT35">
        <v>3.5000000000000003E-2</v>
      </c>
      <c r="AU35">
        <f t="shared" si="82"/>
        <v>7.0000000000000007E-2</v>
      </c>
      <c r="AV35">
        <f t="shared" ref="AV35" si="89">L35</f>
        <v>0</v>
      </c>
      <c r="AW35">
        <f t="shared" si="63"/>
        <v>0</v>
      </c>
      <c r="AY35">
        <f t="shared" si="77"/>
        <v>0</v>
      </c>
      <c r="BA35" s="2"/>
    </row>
    <row r="36" spans="6:53" x14ac:dyDescent="0.2">
      <c r="F36" s="22"/>
      <c r="K36">
        <v>0.1</v>
      </c>
      <c r="Y36">
        <v>0</v>
      </c>
      <c r="Z36">
        <f t="shared" si="64"/>
        <v>3.5000000000000003E-2</v>
      </c>
      <c r="AA36">
        <f t="shared" si="53"/>
        <v>0.1</v>
      </c>
      <c r="AB36">
        <f t="shared" si="57"/>
        <v>0.1</v>
      </c>
      <c r="AD36">
        <f t="shared" si="71"/>
        <v>9.6211275016187426E-5</v>
      </c>
      <c r="AF36">
        <v>0</v>
      </c>
      <c r="AG36">
        <f t="shared" si="78"/>
        <v>3.5000000000000003E-2</v>
      </c>
      <c r="AH36">
        <f t="shared" ref="AH36" si="90">K35</f>
        <v>0.1</v>
      </c>
      <c r="AI36">
        <f t="shared" si="59"/>
        <v>0.1</v>
      </c>
      <c r="AK36">
        <f t="shared" si="73"/>
        <v>9.6211275016187426E-5</v>
      </c>
      <c r="AM36">
        <v>0</v>
      </c>
      <c r="AN36">
        <f t="shared" si="80"/>
        <v>3.5000000000000003E-2</v>
      </c>
      <c r="AO36">
        <f t="shared" ref="AO36" si="91">K35</f>
        <v>0.1</v>
      </c>
      <c r="AP36">
        <f t="shared" si="61"/>
        <v>0.2</v>
      </c>
      <c r="AR36">
        <f t="shared" si="75"/>
        <v>1.6035212502697908E-4</v>
      </c>
      <c r="AT36">
        <v>0</v>
      </c>
      <c r="AU36">
        <f t="shared" si="82"/>
        <v>3.5000000000000003E-2</v>
      </c>
      <c r="AV36">
        <f t="shared" ref="AV36" si="92">K35</f>
        <v>0.1</v>
      </c>
      <c r="AW36">
        <f t="shared" si="63"/>
        <v>0</v>
      </c>
      <c r="AY36">
        <f t="shared" si="77"/>
        <v>3.2070425005395802E-5</v>
      </c>
      <c r="BA36" s="2"/>
    </row>
    <row r="37" spans="6:53" x14ac:dyDescent="0.2">
      <c r="F37" s="22"/>
      <c r="K37">
        <v>0.1</v>
      </c>
      <c r="BA37" s="2"/>
    </row>
    <row r="38" spans="6:53" x14ac:dyDescent="0.2">
      <c r="F38" s="22"/>
      <c r="K38">
        <v>0.1</v>
      </c>
      <c r="AC38" t="s">
        <v>22</v>
      </c>
      <c r="AD38">
        <f>SUM(AD29:AD37)</f>
        <v>1.2222038969556342E-3</v>
      </c>
      <c r="AJ38" t="s">
        <v>22</v>
      </c>
      <c r="AK38">
        <f>SUM(AK29:AK37)</f>
        <v>2.2195286647764935E-3</v>
      </c>
      <c r="AQ38" t="s">
        <v>22</v>
      </c>
      <c r="AR38">
        <f>SUM(AR29:AR37)</f>
        <v>3.4096621367267323E-3</v>
      </c>
      <c r="AX38" t="s">
        <v>22</v>
      </c>
      <c r="AY38">
        <f>SUM(AY29:AY37)</f>
        <v>1.1435986307689395E-3</v>
      </c>
      <c r="BA38" s="2">
        <f>SUM(AD38:AY38)</f>
        <v>7.9949933292278001E-3</v>
      </c>
    </row>
    <row r="39" spans="6:53" x14ac:dyDescent="0.2">
      <c r="F39" s="22"/>
      <c r="K39">
        <v>0.2</v>
      </c>
      <c r="BA39" s="2"/>
    </row>
    <row r="40" spans="6:53" x14ac:dyDescent="0.2">
      <c r="BA40" s="2"/>
    </row>
    <row r="41" spans="6:53" ht="14.25" x14ac:dyDescent="0.2">
      <c r="Y41" t="s">
        <v>17</v>
      </c>
      <c r="Z41" t="s">
        <v>18</v>
      </c>
      <c r="AA41" t="s">
        <v>19</v>
      </c>
      <c r="AB41" t="s">
        <v>20</v>
      </c>
      <c r="AD41" t="s">
        <v>21</v>
      </c>
      <c r="AF41" t="s">
        <v>17</v>
      </c>
      <c r="AG41" t="s">
        <v>18</v>
      </c>
      <c r="AH41" t="s">
        <v>19</v>
      </c>
      <c r="AI41" t="s">
        <v>20</v>
      </c>
      <c r="AK41" t="s">
        <v>21</v>
      </c>
      <c r="AM41" t="s">
        <v>17</v>
      </c>
      <c r="AN41" t="s">
        <v>18</v>
      </c>
      <c r="AO41" t="s">
        <v>19</v>
      </c>
      <c r="AP41" t="s">
        <v>20</v>
      </c>
      <c r="AR41" t="s">
        <v>21</v>
      </c>
      <c r="AT41" t="s">
        <v>17</v>
      </c>
      <c r="AU41" t="s">
        <v>18</v>
      </c>
      <c r="AV41" t="s">
        <v>19</v>
      </c>
      <c r="AW41" t="s">
        <v>20</v>
      </c>
      <c r="AY41" t="s">
        <v>21</v>
      </c>
      <c r="BA41" s="2" t="s">
        <v>50</v>
      </c>
    </row>
    <row r="42" spans="6:53" x14ac:dyDescent="0.2">
      <c r="Y42">
        <v>0</v>
      </c>
      <c r="Z42">
        <v>0</v>
      </c>
      <c r="AA42">
        <f t="shared" ref="AA42:AA49" si="93">K41</f>
        <v>0</v>
      </c>
      <c r="AB42">
        <f>0</f>
        <v>0</v>
      </c>
      <c r="AF42">
        <v>0</v>
      </c>
      <c r="AG42">
        <v>0</v>
      </c>
      <c r="AH42">
        <f t="shared" ref="AH42" si="94">K56</f>
        <v>0</v>
      </c>
      <c r="AI42">
        <f>0</f>
        <v>0</v>
      </c>
      <c r="AM42">
        <v>0</v>
      </c>
      <c r="AN42">
        <v>0</v>
      </c>
      <c r="AO42" t="e">
        <f t="shared" ref="AO42" si="95">#REF!</f>
        <v>#REF!</v>
      </c>
      <c r="AP42">
        <f>0</f>
        <v>0</v>
      </c>
      <c r="AT42">
        <v>0</v>
      </c>
      <c r="AU42">
        <v>0</v>
      </c>
      <c r="AV42">
        <f t="shared" ref="AV42" si="96">S48</f>
        <v>0</v>
      </c>
      <c r="AW42">
        <f>0</f>
        <v>0</v>
      </c>
      <c r="BA42" s="2"/>
    </row>
    <row r="43" spans="6:53" x14ac:dyDescent="0.2">
      <c r="Y43">
        <v>0</v>
      </c>
      <c r="Z43">
        <f>Y42</f>
        <v>0</v>
      </c>
      <c r="AA43">
        <f t="shared" si="93"/>
        <v>0</v>
      </c>
      <c r="AB43">
        <f t="shared" ref="AB43:AB49" si="97">AA42</f>
        <v>0</v>
      </c>
      <c r="AF43">
        <v>0</v>
      </c>
      <c r="AG43">
        <f>AF42</f>
        <v>0</v>
      </c>
      <c r="AH43">
        <f t="shared" ref="AH43" si="98">K55</f>
        <v>0</v>
      </c>
      <c r="AI43">
        <f t="shared" ref="AI43:AI49" si="99">AH42</f>
        <v>0</v>
      </c>
      <c r="AM43">
        <v>0</v>
      </c>
      <c r="AN43">
        <f>AM42</f>
        <v>0</v>
      </c>
      <c r="AO43">
        <f t="shared" ref="AO43" si="100">E48</f>
        <v>0</v>
      </c>
      <c r="AP43" t="e">
        <f t="shared" ref="AP43:AP49" si="101">AO42</f>
        <v>#REF!</v>
      </c>
      <c r="AT43">
        <v>0</v>
      </c>
      <c r="AU43">
        <f>AT42</f>
        <v>0</v>
      </c>
      <c r="AV43">
        <f t="shared" ref="AV43" si="102">R48</f>
        <v>0</v>
      </c>
      <c r="AW43">
        <f t="shared" ref="AW43:AW49" si="103">AV42</f>
        <v>0</v>
      </c>
      <c r="BA43" s="2"/>
    </row>
    <row r="44" spans="6:53" x14ac:dyDescent="0.2">
      <c r="F44" s="22">
        <v>19.8</v>
      </c>
      <c r="K44">
        <v>0</v>
      </c>
      <c r="Y44">
        <v>0</v>
      </c>
      <c r="Z44">
        <f t="shared" ref="Z44:Z49" si="104">Y43</f>
        <v>0</v>
      </c>
      <c r="AA44">
        <f t="shared" si="93"/>
        <v>0</v>
      </c>
      <c r="AB44">
        <f t="shared" si="97"/>
        <v>0</v>
      </c>
      <c r="AF44">
        <v>0</v>
      </c>
      <c r="AG44">
        <f t="shared" ref="AG44" si="105">AF43</f>
        <v>0</v>
      </c>
      <c r="AH44">
        <f t="shared" ref="AH44" si="106">K54</f>
        <v>0</v>
      </c>
      <c r="AI44">
        <f t="shared" si="99"/>
        <v>0</v>
      </c>
      <c r="AM44">
        <v>0</v>
      </c>
      <c r="AN44">
        <f t="shared" ref="AN44" si="107">AM43</f>
        <v>0</v>
      </c>
      <c r="AO44">
        <f t="shared" ref="AO44" si="108">F48</f>
        <v>0</v>
      </c>
      <c r="AP44">
        <f t="shared" si="101"/>
        <v>0</v>
      </c>
      <c r="AT44">
        <v>0</v>
      </c>
      <c r="AU44">
        <f t="shared" ref="AU44" si="109">AT43</f>
        <v>0</v>
      </c>
      <c r="AV44">
        <f t="shared" ref="AV44" si="110">Q48</f>
        <v>0</v>
      </c>
      <c r="AW44">
        <f t="shared" si="103"/>
        <v>0</v>
      </c>
      <c r="BA44" s="2"/>
    </row>
    <row r="45" spans="6:53" x14ac:dyDescent="0.2">
      <c r="F45" s="22"/>
      <c r="K45">
        <v>0.1</v>
      </c>
      <c r="Y45">
        <v>0.14349999999999999</v>
      </c>
      <c r="Z45">
        <v>0.1525</v>
      </c>
      <c r="AA45">
        <f t="shared" si="93"/>
        <v>0</v>
      </c>
      <c r="AB45">
        <f t="shared" si="97"/>
        <v>0</v>
      </c>
      <c r="AD45">
        <f t="shared" ref="AD45:AD49" si="111">0.5*PI()*(0.5*(Z45^2-Y45^2)*(AA45-(Y45*(AB45-AA45)/(Z45-Y45)))+((Z45^3-Y45^3)/3)*(AB45-AA45)/(Z45-Y45))</f>
        <v>0</v>
      </c>
      <c r="AF45">
        <v>0.14349999999999999</v>
      </c>
      <c r="AG45">
        <v>0.1525</v>
      </c>
      <c r="AH45">
        <f t="shared" ref="AH45" si="112">K52</f>
        <v>0.3</v>
      </c>
      <c r="AI45">
        <f t="shared" si="99"/>
        <v>0</v>
      </c>
      <c r="AK45">
        <f t="shared" ref="AK45:AK49" si="113">0.5*PI()*(0.5*(AG45^2-AF45^2)*(AH45-(AF45*(AI45-AH45)/(AG45-AF45)))+((AG45^3-AF45^3)/3)*(AI45-AH45)/(AG45-AF45))</f>
        <v>3.1066424353186182E-4</v>
      </c>
      <c r="AM45">
        <v>0.14349999999999999</v>
      </c>
      <c r="AN45">
        <v>0.1525</v>
      </c>
      <c r="AO45">
        <f t="shared" ref="AO45" si="114">G48</f>
        <v>0.3</v>
      </c>
      <c r="AP45">
        <f t="shared" si="101"/>
        <v>0</v>
      </c>
      <c r="AR45">
        <f t="shared" ref="AR45:AR49" si="115">0.5*PI()*(0.5*(AN45^2-AM45^2)*(AO45-(AM45*(AP45-AO45)/(AN45-AM45)))+((AN45^3-AM45^3)/3)*(AP45-AO45)/(AN45-AM45))</f>
        <v>3.1066424353186182E-4</v>
      </c>
      <c r="AT45">
        <v>0.14349999999999999</v>
      </c>
      <c r="AU45">
        <v>0.1525</v>
      </c>
      <c r="AV45">
        <f t="shared" ref="AV45" si="116">O48</f>
        <v>0.4</v>
      </c>
      <c r="AW45">
        <f t="shared" si="103"/>
        <v>0</v>
      </c>
      <c r="AY45">
        <f t="shared" ref="AY45:AY49" si="117">0.5*PI()*(0.5*(AU45^2-AT45^2)*(AV45-(AT45*(AW45-AV45)/(AU45-AT45)))+((AU45^3-AT45^3)/3)*(AW45-AV45)/(AU45-AT45))</f>
        <v>4.1421899137581483E-4</v>
      </c>
      <c r="BA45" s="2"/>
    </row>
    <row r="46" spans="6:53" x14ac:dyDescent="0.2">
      <c r="F46" s="22"/>
      <c r="K46">
        <v>0.1</v>
      </c>
      <c r="Y46">
        <v>0.105</v>
      </c>
      <c r="Z46">
        <f t="shared" si="104"/>
        <v>0.14349999999999999</v>
      </c>
      <c r="AA46">
        <f t="shared" si="93"/>
        <v>0.1</v>
      </c>
      <c r="AB46">
        <f t="shared" si="97"/>
        <v>0</v>
      </c>
      <c r="AD46">
        <f t="shared" si="111"/>
        <v>3.5630242180994761E-4</v>
      </c>
      <c r="AF46">
        <v>0.105</v>
      </c>
      <c r="AG46">
        <f t="shared" ref="AG46:AG49" si="118">AF45</f>
        <v>0.14349999999999999</v>
      </c>
      <c r="AH46">
        <f t="shared" ref="AH46" si="119">K51</f>
        <v>0.3</v>
      </c>
      <c r="AI46">
        <f t="shared" si="99"/>
        <v>0.3</v>
      </c>
      <c r="AK46">
        <f t="shared" si="113"/>
        <v>2.2542301736292705E-3</v>
      </c>
      <c r="AM46">
        <v>0.105</v>
      </c>
      <c r="AN46">
        <f t="shared" ref="AN46:AN49" si="120">AM45</f>
        <v>0.14349999999999999</v>
      </c>
      <c r="AO46">
        <f t="shared" ref="AO46" si="121">H48</f>
        <v>0.3</v>
      </c>
      <c r="AP46">
        <f t="shared" si="101"/>
        <v>0.3</v>
      </c>
      <c r="AR46">
        <f t="shared" si="115"/>
        <v>2.2542301736292705E-3</v>
      </c>
      <c r="AT46">
        <v>0.105</v>
      </c>
      <c r="AU46">
        <f t="shared" ref="AU46:AU49" si="122">AT45</f>
        <v>0.14349999999999999</v>
      </c>
      <c r="AV46">
        <f t="shared" ref="AV46" si="123">N48</f>
        <v>0.2</v>
      </c>
      <c r="AW46">
        <f t="shared" si="103"/>
        <v>0.4</v>
      </c>
      <c r="AY46">
        <f t="shared" si="117"/>
        <v>2.2930353878857987E-3</v>
      </c>
      <c r="BA46" s="2"/>
    </row>
    <row r="47" spans="6:53" x14ac:dyDescent="0.2">
      <c r="F47" s="22"/>
      <c r="K47">
        <v>0.2</v>
      </c>
      <c r="Y47">
        <v>7.0000000000000007E-2</v>
      </c>
      <c r="Z47">
        <f t="shared" si="104"/>
        <v>0.105</v>
      </c>
      <c r="AA47">
        <f t="shared" si="93"/>
        <v>0.1</v>
      </c>
      <c r="AB47">
        <f t="shared" si="97"/>
        <v>0.1</v>
      </c>
      <c r="AD47">
        <f t="shared" si="111"/>
        <v>4.810563750809369E-4</v>
      </c>
      <c r="AF47">
        <v>7.0000000000000007E-2</v>
      </c>
      <c r="AG47">
        <f t="shared" si="118"/>
        <v>0.105</v>
      </c>
      <c r="AH47">
        <f t="shared" ref="AH47" si="124">K50</f>
        <v>0.3</v>
      </c>
      <c r="AI47">
        <f t="shared" si="99"/>
        <v>0.3</v>
      </c>
      <c r="AK47">
        <f t="shared" si="113"/>
        <v>1.4431691252428107E-3</v>
      </c>
      <c r="AM47">
        <v>7.0000000000000007E-2</v>
      </c>
      <c r="AN47">
        <f t="shared" si="120"/>
        <v>0.105</v>
      </c>
      <c r="AO47">
        <f t="shared" ref="AO47" si="125">I48</f>
        <v>0.3</v>
      </c>
      <c r="AP47">
        <f t="shared" si="101"/>
        <v>0.3</v>
      </c>
      <c r="AR47">
        <f t="shared" si="115"/>
        <v>1.4431691252428107E-3</v>
      </c>
      <c r="AT47">
        <v>7.0000000000000007E-2</v>
      </c>
      <c r="AU47">
        <f t="shared" si="122"/>
        <v>0.105</v>
      </c>
      <c r="AV47">
        <f t="shared" ref="AV47" si="126">M48</f>
        <v>0</v>
      </c>
      <c r="AW47">
        <f t="shared" si="103"/>
        <v>0.2</v>
      </c>
      <c r="AY47">
        <f t="shared" si="117"/>
        <v>5.1312680008633261E-4</v>
      </c>
      <c r="BA47" s="2"/>
    </row>
    <row r="48" spans="6:53" x14ac:dyDescent="0.2">
      <c r="F48" s="22"/>
      <c r="G48">
        <v>0.3</v>
      </c>
      <c r="H48">
        <v>0.3</v>
      </c>
      <c r="I48">
        <v>0.3</v>
      </c>
      <c r="J48">
        <v>0.3</v>
      </c>
      <c r="K48">
        <v>0.2</v>
      </c>
      <c r="L48">
        <v>0.1</v>
      </c>
      <c r="M48">
        <v>0</v>
      </c>
      <c r="N48">
        <v>0.2</v>
      </c>
      <c r="O48">
        <v>0.4</v>
      </c>
      <c r="Y48">
        <v>3.5000000000000003E-2</v>
      </c>
      <c r="Z48">
        <f t="shared" si="104"/>
        <v>7.0000000000000007E-2</v>
      </c>
      <c r="AA48">
        <f t="shared" si="93"/>
        <v>0.2</v>
      </c>
      <c r="AB48">
        <f t="shared" si="97"/>
        <v>0.1</v>
      </c>
      <c r="AD48">
        <f t="shared" si="111"/>
        <v>4.1691552507014547E-4</v>
      </c>
      <c r="AF48">
        <v>3.5000000000000003E-2</v>
      </c>
      <c r="AG48">
        <f t="shared" si="118"/>
        <v>7.0000000000000007E-2</v>
      </c>
      <c r="AH48">
        <f t="shared" ref="AH48" si="127">K49</f>
        <v>0.2</v>
      </c>
      <c r="AI48">
        <f t="shared" si="99"/>
        <v>0.3</v>
      </c>
      <c r="AK48">
        <f t="shared" si="113"/>
        <v>7.3761977512410359E-4</v>
      </c>
      <c r="AM48">
        <v>3.5000000000000003E-2</v>
      </c>
      <c r="AN48">
        <f t="shared" si="120"/>
        <v>7.0000000000000007E-2</v>
      </c>
      <c r="AO48">
        <f t="shared" ref="AO48" si="128">J48</f>
        <v>0.3</v>
      </c>
      <c r="AP48">
        <f t="shared" si="101"/>
        <v>0.3</v>
      </c>
      <c r="AR48">
        <f t="shared" si="115"/>
        <v>8.6590147514568666E-4</v>
      </c>
      <c r="AT48">
        <v>3.5000000000000003E-2</v>
      </c>
      <c r="AU48">
        <f t="shared" si="122"/>
        <v>7.0000000000000007E-2</v>
      </c>
      <c r="AV48">
        <f t="shared" ref="AV48" si="129">L48</f>
        <v>0.1</v>
      </c>
      <c r="AW48">
        <f t="shared" si="103"/>
        <v>0</v>
      </c>
      <c r="AY48">
        <f t="shared" si="117"/>
        <v>1.2828170002158315E-4</v>
      </c>
      <c r="BA48" s="2"/>
    </row>
    <row r="49" spans="6:53" x14ac:dyDescent="0.2">
      <c r="F49" s="22"/>
      <c r="K49">
        <v>0.2</v>
      </c>
      <c r="Y49">
        <v>0</v>
      </c>
      <c r="Z49">
        <f t="shared" si="104"/>
        <v>3.5000000000000003E-2</v>
      </c>
      <c r="AA49">
        <f t="shared" si="93"/>
        <v>0.2</v>
      </c>
      <c r="AB49">
        <f t="shared" si="97"/>
        <v>0.2</v>
      </c>
      <c r="AD49">
        <f t="shared" si="111"/>
        <v>1.9242255003237485E-4</v>
      </c>
      <c r="AF49">
        <v>0</v>
      </c>
      <c r="AG49">
        <f t="shared" si="118"/>
        <v>3.5000000000000003E-2</v>
      </c>
      <c r="AH49">
        <f t="shared" ref="AH49" si="130">K48</f>
        <v>0.2</v>
      </c>
      <c r="AI49">
        <f t="shared" si="99"/>
        <v>0.2</v>
      </c>
      <c r="AK49">
        <f t="shared" si="113"/>
        <v>1.9242255003237485E-4</v>
      </c>
      <c r="AM49">
        <v>0</v>
      </c>
      <c r="AN49">
        <f t="shared" si="120"/>
        <v>3.5000000000000003E-2</v>
      </c>
      <c r="AO49">
        <f t="shared" ref="AO49" si="131">K48</f>
        <v>0.2</v>
      </c>
      <c r="AP49">
        <f t="shared" si="101"/>
        <v>0.3</v>
      </c>
      <c r="AR49">
        <f t="shared" si="115"/>
        <v>2.5656340004316647E-4</v>
      </c>
      <c r="AT49">
        <v>0</v>
      </c>
      <c r="AU49">
        <f t="shared" si="122"/>
        <v>3.5000000000000003E-2</v>
      </c>
      <c r="AV49">
        <f t="shared" ref="AV49" si="132">K48</f>
        <v>0.2</v>
      </c>
      <c r="AW49">
        <f t="shared" si="103"/>
        <v>0.1</v>
      </c>
      <c r="AY49">
        <f t="shared" si="117"/>
        <v>1.2828170002158324E-4</v>
      </c>
      <c r="BA49" s="2"/>
    </row>
    <row r="50" spans="6:53" x14ac:dyDescent="0.2">
      <c r="F50" s="22"/>
      <c r="K50">
        <v>0.3</v>
      </c>
      <c r="BA50" s="2"/>
    </row>
    <row r="51" spans="6:53" x14ac:dyDescent="0.2">
      <c r="F51" s="22"/>
      <c r="K51">
        <v>0.3</v>
      </c>
      <c r="AC51" t="s">
        <v>22</v>
      </c>
      <c r="AD51">
        <f>SUM(AD42:AD50)</f>
        <v>1.4466968719934049E-3</v>
      </c>
      <c r="AJ51" t="s">
        <v>22</v>
      </c>
      <c r="AK51">
        <f>SUM(AK42:AK50)</f>
        <v>4.9381058675604219E-3</v>
      </c>
      <c r="AQ51" t="s">
        <v>22</v>
      </c>
      <c r="AR51">
        <f>SUM(AR42:AR50)</f>
        <v>5.1305284175927959E-3</v>
      </c>
      <c r="AX51" t="s">
        <v>22</v>
      </c>
      <c r="AY51">
        <f>SUM(AY42:AY50)</f>
        <v>3.4769445793911128E-3</v>
      </c>
      <c r="BA51" s="2">
        <f>SUM(AD51:AY51)</f>
        <v>1.4992275736537735E-2</v>
      </c>
    </row>
    <row r="52" spans="6:53" x14ac:dyDescent="0.2">
      <c r="F52" s="22"/>
      <c r="K52">
        <v>0.3</v>
      </c>
      <c r="BA52" s="2"/>
    </row>
    <row r="53" spans="6:53" x14ac:dyDescent="0.2">
      <c r="BA53" s="2"/>
    </row>
    <row r="54" spans="6:53" ht="14.25" x14ac:dyDescent="0.2">
      <c r="Y54" t="s">
        <v>17</v>
      </c>
      <c r="Z54" t="s">
        <v>18</v>
      </c>
      <c r="AA54" t="s">
        <v>19</v>
      </c>
      <c r="AB54" t="s">
        <v>20</v>
      </c>
      <c r="AD54" t="s">
        <v>21</v>
      </c>
      <c r="AF54" t="s">
        <v>17</v>
      </c>
      <c r="AG54" t="s">
        <v>18</v>
      </c>
      <c r="AH54" t="s">
        <v>19</v>
      </c>
      <c r="AI54" t="s">
        <v>20</v>
      </c>
      <c r="AK54" t="s">
        <v>21</v>
      </c>
      <c r="AM54" t="s">
        <v>17</v>
      </c>
      <c r="AN54" t="s">
        <v>18</v>
      </c>
      <c r="AO54" t="s">
        <v>19</v>
      </c>
      <c r="AP54" t="s">
        <v>20</v>
      </c>
      <c r="AR54" t="s">
        <v>21</v>
      </c>
      <c r="AT54" t="s">
        <v>17</v>
      </c>
      <c r="AU54" t="s">
        <v>18</v>
      </c>
      <c r="AV54" t="s">
        <v>19</v>
      </c>
      <c r="AW54" t="s">
        <v>20</v>
      </c>
      <c r="AY54" t="s">
        <v>21</v>
      </c>
      <c r="BA54" s="2" t="s">
        <v>50</v>
      </c>
    </row>
    <row r="55" spans="6:53" x14ac:dyDescent="0.2">
      <c r="Y55">
        <v>0</v>
      </c>
      <c r="Z55">
        <v>0</v>
      </c>
      <c r="AA55">
        <f t="shared" ref="AA55:AA62" si="133">K54</f>
        <v>0</v>
      </c>
      <c r="AB55">
        <f>0</f>
        <v>0</v>
      </c>
      <c r="AF55">
        <v>0</v>
      </c>
      <c r="AG55">
        <v>0</v>
      </c>
      <c r="AH55">
        <f t="shared" ref="AH55" si="134">K69</f>
        <v>0</v>
      </c>
      <c r="AI55">
        <f>0</f>
        <v>0</v>
      </c>
      <c r="AM55">
        <v>0</v>
      </c>
      <c r="AN55">
        <v>0</v>
      </c>
      <c r="AO55" t="e">
        <f t="shared" ref="AO55" si="135">#REF!</f>
        <v>#REF!</v>
      </c>
      <c r="AP55">
        <f>0</f>
        <v>0</v>
      </c>
      <c r="AT55">
        <v>0</v>
      </c>
      <c r="AU55">
        <v>0</v>
      </c>
      <c r="AV55">
        <f t="shared" ref="AV55" si="136">S61</f>
        <v>0</v>
      </c>
      <c r="AW55">
        <f>0</f>
        <v>0</v>
      </c>
      <c r="BA55" s="2"/>
    </row>
    <row r="56" spans="6:53" x14ac:dyDescent="0.2">
      <c r="Y56">
        <v>0</v>
      </c>
      <c r="Z56">
        <f>Y55</f>
        <v>0</v>
      </c>
      <c r="AA56">
        <f t="shared" si="133"/>
        <v>0</v>
      </c>
      <c r="AB56">
        <f t="shared" ref="AB56:AB62" si="137">AA55</f>
        <v>0</v>
      </c>
      <c r="AF56">
        <v>0</v>
      </c>
      <c r="AG56">
        <f>AF55</f>
        <v>0</v>
      </c>
      <c r="AH56">
        <f t="shared" ref="AH56" si="138">K68</f>
        <v>0</v>
      </c>
      <c r="AI56">
        <f t="shared" ref="AI56:AI62" si="139">AH55</f>
        <v>0</v>
      </c>
      <c r="AM56">
        <v>0</v>
      </c>
      <c r="AN56">
        <f>AM55</f>
        <v>0</v>
      </c>
      <c r="AO56">
        <f t="shared" ref="AO56" si="140">E61</f>
        <v>0</v>
      </c>
      <c r="AP56" t="e">
        <f t="shared" ref="AP56:AP62" si="141">AO55</f>
        <v>#REF!</v>
      </c>
      <c r="AT56">
        <v>0</v>
      </c>
      <c r="AU56">
        <f>AT55</f>
        <v>0</v>
      </c>
      <c r="AV56">
        <f t="shared" ref="AV56" si="142">R61</f>
        <v>0</v>
      </c>
      <c r="AW56">
        <f t="shared" ref="AW56:AW62" si="143">AV55</f>
        <v>0</v>
      </c>
      <c r="BA56" s="2"/>
    </row>
    <row r="57" spans="6:53" x14ac:dyDescent="0.2">
      <c r="F57" s="22">
        <v>27.2</v>
      </c>
      <c r="K57">
        <v>0</v>
      </c>
      <c r="Y57">
        <v>0</v>
      </c>
      <c r="Z57">
        <f t="shared" ref="Z57:Z62" si="144">Y56</f>
        <v>0</v>
      </c>
      <c r="AA57">
        <f t="shared" si="133"/>
        <v>0</v>
      </c>
      <c r="AB57">
        <f t="shared" si="137"/>
        <v>0</v>
      </c>
      <c r="AF57">
        <v>0</v>
      </c>
      <c r="AG57">
        <f t="shared" ref="AG57" si="145">AF56</f>
        <v>0</v>
      </c>
      <c r="AH57">
        <f t="shared" ref="AH57" si="146">K67</f>
        <v>0</v>
      </c>
      <c r="AI57">
        <f t="shared" si="139"/>
        <v>0</v>
      </c>
      <c r="AM57">
        <v>0</v>
      </c>
      <c r="AN57">
        <f t="shared" ref="AN57" si="147">AM56</f>
        <v>0</v>
      </c>
      <c r="AO57">
        <f t="shared" ref="AO57" si="148">F61</f>
        <v>0</v>
      </c>
      <c r="AP57">
        <f t="shared" si="141"/>
        <v>0</v>
      </c>
      <c r="AT57">
        <v>0</v>
      </c>
      <c r="AU57">
        <f t="shared" ref="AU57" si="149">AT56</f>
        <v>0</v>
      </c>
      <c r="AV57">
        <f t="shared" ref="AV57" si="150">Q61</f>
        <v>0</v>
      </c>
      <c r="AW57">
        <f t="shared" si="143"/>
        <v>0</v>
      </c>
      <c r="BA57" s="2"/>
    </row>
    <row r="58" spans="6:53" x14ac:dyDescent="0.2">
      <c r="F58" s="22"/>
      <c r="K58">
        <v>0.1</v>
      </c>
      <c r="Y58">
        <v>0.14349999999999999</v>
      </c>
      <c r="Z58">
        <v>0.1525</v>
      </c>
      <c r="AA58">
        <f t="shared" si="133"/>
        <v>0</v>
      </c>
      <c r="AB58">
        <f t="shared" si="137"/>
        <v>0</v>
      </c>
      <c r="AD58">
        <f t="shared" ref="AD58:AD62" si="151">0.5*PI()*(0.5*(Z58^2-Y58^2)*(AA58-(Y58*(AB58-AA58)/(Z58-Y58)))+((Z58^3-Y58^3)/3)*(AB58-AA58)/(Z58-Y58))</f>
        <v>0</v>
      </c>
      <c r="AF58">
        <v>0.14349999999999999</v>
      </c>
      <c r="AG58">
        <v>0.1525</v>
      </c>
      <c r="AH58">
        <f t="shared" ref="AH58" si="152">K65</f>
        <v>0.4</v>
      </c>
      <c r="AI58">
        <f t="shared" si="139"/>
        <v>0</v>
      </c>
      <c r="AK58">
        <f t="shared" ref="AK58:AK62" si="153">0.5*PI()*(0.5*(AG58^2-AF58^2)*(AH58-(AF58*(AI58-AH58)/(AG58-AF58)))+((AG58^3-AF58^3)/3)*(AI58-AH58)/(AG58-AF58))</f>
        <v>4.1421899137581483E-4</v>
      </c>
      <c r="AM58">
        <v>0.14349999999999999</v>
      </c>
      <c r="AN58">
        <v>0.1525</v>
      </c>
      <c r="AO58">
        <f t="shared" ref="AO58" si="154">G61</f>
        <v>0.4</v>
      </c>
      <c r="AP58">
        <f t="shared" si="141"/>
        <v>0</v>
      </c>
      <c r="AR58">
        <f t="shared" ref="AR58:AR62" si="155">0.5*PI()*(0.5*(AN58^2-AM58^2)*(AO58-(AM58*(AP58-AO58)/(AN58-AM58)))+((AN58^3-AM58^3)/3)*(AP58-AO58)/(AN58-AM58))</f>
        <v>4.1421899137581483E-4</v>
      </c>
      <c r="AT58">
        <v>0.14349999999999999</v>
      </c>
      <c r="AU58">
        <v>0.1525</v>
      </c>
      <c r="AV58">
        <f t="shared" ref="AV58" si="156">O61</f>
        <v>0.5</v>
      </c>
      <c r="AW58">
        <f t="shared" si="143"/>
        <v>0</v>
      </c>
      <c r="AY58">
        <f t="shared" ref="AY58:AY62" si="157">0.5*PI()*(0.5*(AU58^2-AT58^2)*(AV58-(AT58*(AW58-AV58)/(AU58-AT58)))+((AU58^3-AT58^3)/3)*(AW58-AV58)/(AU58-AT58))</f>
        <v>5.1777373921977059E-4</v>
      </c>
      <c r="BA58" s="2"/>
    </row>
    <row r="59" spans="6:53" x14ac:dyDescent="0.2">
      <c r="F59" s="22"/>
      <c r="K59">
        <v>0.1</v>
      </c>
      <c r="Y59">
        <v>0.105</v>
      </c>
      <c r="Z59">
        <f t="shared" si="144"/>
        <v>0.14349999999999999</v>
      </c>
      <c r="AA59">
        <f t="shared" si="133"/>
        <v>0.1</v>
      </c>
      <c r="AB59">
        <f t="shared" si="137"/>
        <v>0</v>
      </c>
      <c r="AD59">
        <f t="shared" si="151"/>
        <v>3.5630242180994761E-4</v>
      </c>
      <c r="AF59">
        <v>0.105</v>
      </c>
      <c r="AG59">
        <f t="shared" ref="AG59:AG62" si="158">AF58</f>
        <v>0.14349999999999999</v>
      </c>
      <c r="AH59">
        <f t="shared" ref="AH59" si="159">K64</f>
        <v>0.4</v>
      </c>
      <c r="AI59">
        <f t="shared" si="139"/>
        <v>0.4</v>
      </c>
      <c r="AK59">
        <f t="shared" si="153"/>
        <v>3.0056402315056944E-3</v>
      </c>
      <c r="AM59">
        <v>0.105</v>
      </c>
      <c r="AN59">
        <f t="shared" ref="AN59:AN62" si="160">AM58</f>
        <v>0.14349999999999999</v>
      </c>
      <c r="AO59">
        <f t="shared" ref="AO59" si="161">H61</f>
        <v>0.4</v>
      </c>
      <c r="AP59">
        <f t="shared" si="141"/>
        <v>0.4</v>
      </c>
      <c r="AR59">
        <f t="shared" si="155"/>
        <v>3.0056402315056944E-3</v>
      </c>
      <c r="AT59">
        <v>0.105</v>
      </c>
      <c r="AU59">
        <f t="shared" ref="AU59:AU62" si="162">AT58</f>
        <v>0.14349999999999999</v>
      </c>
      <c r="AV59">
        <f t="shared" ref="AV59" si="163">N61</f>
        <v>0.3</v>
      </c>
      <c r="AW59">
        <f t="shared" si="143"/>
        <v>0.5</v>
      </c>
      <c r="AY59">
        <f t="shared" si="157"/>
        <v>3.0444454457622221E-3</v>
      </c>
      <c r="BA59" s="2"/>
    </row>
    <row r="60" spans="6:53" x14ac:dyDescent="0.2">
      <c r="F60" s="22"/>
      <c r="K60">
        <v>0.2</v>
      </c>
      <c r="Y60">
        <v>7.0000000000000007E-2</v>
      </c>
      <c r="Z60">
        <f t="shared" si="144"/>
        <v>0.105</v>
      </c>
      <c r="AA60">
        <f t="shared" si="133"/>
        <v>0.1</v>
      </c>
      <c r="AB60">
        <f t="shared" si="137"/>
        <v>0.1</v>
      </c>
      <c r="AD60">
        <f t="shared" si="151"/>
        <v>4.810563750809369E-4</v>
      </c>
      <c r="AF60">
        <v>7.0000000000000007E-2</v>
      </c>
      <c r="AG60">
        <f t="shared" si="158"/>
        <v>0.105</v>
      </c>
      <c r="AH60">
        <f t="shared" ref="AH60" si="164">K63</f>
        <v>0.4</v>
      </c>
      <c r="AI60">
        <f t="shared" si="139"/>
        <v>0.4</v>
      </c>
      <c r="AK60">
        <f t="shared" si="153"/>
        <v>1.9242255003237476E-3</v>
      </c>
      <c r="AM60">
        <v>7.0000000000000007E-2</v>
      </c>
      <c r="AN60">
        <f t="shared" si="160"/>
        <v>0.105</v>
      </c>
      <c r="AO60">
        <f t="shared" ref="AO60" si="165">I61</f>
        <v>0.4</v>
      </c>
      <c r="AP60">
        <f t="shared" si="141"/>
        <v>0.4</v>
      </c>
      <c r="AR60">
        <f t="shared" si="155"/>
        <v>1.9242255003237476E-3</v>
      </c>
      <c r="AT60">
        <v>7.0000000000000007E-2</v>
      </c>
      <c r="AU60">
        <f t="shared" si="162"/>
        <v>0.105</v>
      </c>
      <c r="AV60">
        <f t="shared" ref="AV60" si="166">M61</f>
        <v>0</v>
      </c>
      <c r="AW60">
        <f t="shared" si="143"/>
        <v>0.3</v>
      </c>
      <c r="AY60">
        <f t="shared" si="157"/>
        <v>7.6969020012949898E-4</v>
      </c>
      <c r="BA60" s="2"/>
    </row>
    <row r="61" spans="6:53" x14ac:dyDescent="0.2">
      <c r="F61" s="22"/>
      <c r="G61">
        <v>0.4</v>
      </c>
      <c r="H61">
        <v>0.4</v>
      </c>
      <c r="I61">
        <v>0.4</v>
      </c>
      <c r="J61">
        <v>0.4</v>
      </c>
      <c r="K61">
        <v>0.3</v>
      </c>
      <c r="L61">
        <v>0.2</v>
      </c>
      <c r="M61">
        <v>0</v>
      </c>
      <c r="N61">
        <v>0.3</v>
      </c>
      <c r="O61">
        <v>0.5</v>
      </c>
      <c r="Y61">
        <v>3.5000000000000003E-2</v>
      </c>
      <c r="Z61">
        <f t="shared" si="144"/>
        <v>7.0000000000000007E-2</v>
      </c>
      <c r="AA61">
        <f t="shared" si="133"/>
        <v>0.2</v>
      </c>
      <c r="AB61">
        <f t="shared" si="137"/>
        <v>0.1</v>
      </c>
      <c r="AD61">
        <f t="shared" si="151"/>
        <v>4.1691552507014547E-4</v>
      </c>
      <c r="AF61">
        <v>3.5000000000000003E-2</v>
      </c>
      <c r="AG61">
        <f t="shared" si="158"/>
        <v>7.0000000000000007E-2</v>
      </c>
      <c r="AH61">
        <f t="shared" ref="AH61" si="167">K62</f>
        <v>0.4</v>
      </c>
      <c r="AI61">
        <f t="shared" si="139"/>
        <v>0.4</v>
      </c>
      <c r="AK61">
        <f t="shared" si="153"/>
        <v>1.1545353001942492E-3</v>
      </c>
      <c r="AM61">
        <v>3.5000000000000003E-2</v>
      </c>
      <c r="AN61">
        <f t="shared" si="160"/>
        <v>7.0000000000000007E-2</v>
      </c>
      <c r="AO61">
        <f t="shared" ref="AO61" si="168">J61</f>
        <v>0.4</v>
      </c>
      <c r="AP61">
        <f t="shared" si="141"/>
        <v>0.4</v>
      </c>
      <c r="AR61">
        <f t="shared" si="155"/>
        <v>1.1545353001942492E-3</v>
      </c>
      <c r="AT61">
        <v>3.5000000000000003E-2</v>
      </c>
      <c r="AU61">
        <f t="shared" si="162"/>
        <v>7.0000000000000007E-2</v>
      </c>
      <c r="AV61">
        <f t="shared" ref="AV61" si="169">L61</f>
        <v>0.2</v>
      </c>
      <c r="AW61">
        <f t="shared" si="143"/>
        <v>0</v>
      </c>
      <c r="AY61">
        <f t="shared" si="157"/>
        <v>2.5656340004316631E-4</v>
      </c>
      <c r="BA61" s="2"/>
    </row>
    <row r="62" spans="6:53" x14ac:dyDescent="0.2">
      <c r="F62" s="22"/>
      <c r="K62">
        <v>0.4</v>
      </c>
      <c r="Y62">
        <v>0</v>
      </c>
      <c r="Z62">
        <f t="shared" si="144"/>
        <v>3.5000000000000003E-2</v>
      </c>
      <c r="AA62">
        <f t="shared" si="133"/>
        <v>0.3</v>
      </c>
      <c r="AB62">
        <f t="shared" si="137"/>
        <v>0.2</v>
      </c>
      <c r="AD62">
        <f t="shared" si="151"/>
        <v>2.2449297503777065E-4</v>
      </c>
      <c r="AF62">
        <v>0</v>
      </c>
      <c r="AG62">
        <f t="shared" si="158"/>
        <v>3.5000000000000003E-2</v>
      </c>
      <c r="AH62">
        <f t="shared" ref="AH62" si="170">K61</f>
        <v>0.3</v>
      </c>
      <c r="AI62">
        <f t="shared" si="139"/>
        <v>0.4</v>
      </c>
      <c r="AK62">
        <f t="shared" si="153"/>
        <v>3.5277467505935388E-4</v>
      </c>
      <c r="AM62">
        <v>0</v>
      </c>
      <c r="AN62">
        <f t="shared" si="160"/>
        <v>3.5000000000000003E-2</v>
      </c>
      <c r="AO62">
        <f t="shared" ref="AO62" si="171">K61</f>
        <v>0.3</v>
      </c>
      <c r="AP62">
        <f t="shared" si="141"/>
        <v>0.4</v>
      </c>
      <c r="AR62">
        <f t="shared" si="155"/>
        <v>3.5277467505935388E-4</v>
      </c>
      <c r="AT62">
        <v>0</v>
      </c>
      <c r="AU62">
        <f t="shared" si="162"/>
        <v>3.5000000000000003E-2</v>
      </c>
      <c r="AV62">
        <f t="shared" ref="AV62" si="172">K61</f>
        <v>0.3</v>
      </c>
      <c r="AW62">
        <f t="shared" si="143"/>
        <v>0.2</v>
      </c>
      <c r="AY62">
        <f t="shared" si="157"/>
        <v>2.2449297503777065E-4</v>
      </c>
      <c r="BA62" s="2"/>
    </row>
    <row r="63" spans="6:53" x14ac:dyDescent="0.2">
      <c r="F63" s="22"/>
      <c r="K63">
        <v>0.4</v>
      </c>
      <c r="BA63" s="2"/>
    </row>
    <row r="64" spans="6:53" x14ac:dyDescent="0.2">
      <c r="F64" s="22"/>
      <c r="K64">
        <v>0.4</v>
      </c>
      <c r="AC64" t="s">
        <v>22</v>
      </c>
      <c r="AD64">
        <f>SUM(AD55:AD63)</f>
        <v>1.4787672969988007E-3</v>
      </c>
      <c r="AJ64" t="s">
        <v>22</v>
      </c>
      <c r="AK64">
        <f>SUM(AK55:AK63)</f>
        <v>6.8513946984588604E-3</v>
      </c>
      <c r="AQ64" t="s">
        <v>22</v>
      </c>
      <c r="AR64">
        <f>SUM(AR55:AR63)</f>
        <v>6.8513946984588604E-3</v>
      </c>
      <c r="AX64" t="s">
        <v>22</v>
      </c>
      <c r="AY64">
        <f>SUM(AY55:AY63)</f>
        <v>4.8129657601924287E-3</v>
      </c>
      <c r="BA64" s="2">
        <f>SUM(AD64:AY64)</f>
        <v>1.9994522454108953E-2</v>
      </c>
    </row>
    <row r="65" spans="6:53" x14ac:dyDescent="0.2">
      <c r="F65" s="22"/>
      <c r="K65">
        <v>0.4</v>
      </c>
      <c r="BA65" s="2"/>
    </row>
    <row r="66" spans="6:53" x14ac:dyDescent="0.2">
      <c r="BA66" s="2"/>
    </row>
    <row r="67" spans="6:53" ht="14.25" x14ac:dyDescent="0.2">
      <c r="Y67" t="s">
        <v>17</v>
      </c>
      <c r="Z67" t="s">
        <v>18</v>
      </c>
      <c r="AA67" t="s">
        <v>19</v>
      </c>
      <c r="AB67" t="s">
        <v>20</v>
      </c>
      <c r="AD67" t="s">
        <v>21</v>
      </c>
      <c r="AF67" t="s">
        <v>17</v>
      </c>
      <c r="AG67" t="s">
        <v>18</v>
      </c>
      <c r="AH67" t="s">
        <v>19</v>
      </c>
      <c r="AI67" t="s">
        <v>20</v>
      </c>
      <c r="AK67" t="s">
        <v>21</v>
      </c>
      <c r="AM67" t="s">
        <v>17</v>
      </c>
      <c r="AN67" t="s">
        <v>18</v>
      </c>
      <c r="AO67" t="s">
        <v>19</v>
      </c>
      <c r="AP67" t="s">
        <v>20</v>
      </c>
      <c r="AR67" t="s">
        <v>21</v>
      </c>
      <c r="AT67" t="s">
        <v>17</v>
      </c>
      <c r="AU67" t="s">
        <v>18</v>
      </c>
      <c r="AV67" t="s">
        <v>19</v>
      </c>
      <c r="AW67" t="s">
        <v>20</v>
      </c>
      <c r="AY67" t="s">
        <v>21</v>
      </c>
      <c r="BA67" s="2" t="s">
        <v>50</v>
      </c>
    </row>
    <row r="68" spans="6:53" x14ac:dyDescent="0.2">
      <c r="Y68">
        <v>0</v>
      </c>
      <c r="Z68">
        <v>0</v>
      </c>
      <c r="AA68">
        <f t="shared" ref="AA68:AA75" si="173">K67</f>
        <v>0</v>
      </c>
      <c r="AB68">
        <f>0</f>
        <v>0</v>
      </c>
      <c r="AF68">
        <v>0</v>
      </c>
      <c r="AG68">
        <v>0</v>
      </c>
      <c r="AH68">
        <f t="shared" ref="AH68" si="174">K82</f>
        <v>0</v>
      </c>
      <c r="AI68">
        <f>0</f>
        <v>0</v>
      </c>
      <c r="AM68">
        <v>0</v>
      </c>
      <c r="AN68">
        <v>0</v>
      </c>
      <c r="AO68" t="e">
        <f t="shared" ref="AO68" si="175">#REF!</f>
        <v>#REF!</v>
      </c>
      <c r="AP68">
        <f>0</f>
        <v>0</v>
      </c>
      <c r="AT68">
        <v>0</v>
      </c>
      <c r="AU68">
        <v>0</v>
      </c>
      <c r="AV68">
        <f t="shared" ref="AV68" si="176">S74</f>
        <v>0</v>
      </c>
      <c r="AW68">
        <f>0</f>
        <v>0</v>
      </c>
      <c r="BA68" s="2"/>
    </row>
    <row r="69" spans="6:53" x14ac:dyDescent="0.2">
      <c r="Y69">
        <v>0</v>
      </c>
      <c r="Z69">
        <f>Y68</f>
        <v>0</v>
      </c>
      <c r="AA69">
        <f t="shared" si="173"/>
        <v>0</v>
      </c>
      <c r="AB69">
        <f t="shared" ref="AB69:AB75" si="177">AA68</f>
        <v>0</v>
      </c>
      <c r="AF69">
        <v>0</v>
      </c>
      <c r="AG69">
        <f>AF68</f>
        <v>0</v>
      </c>
      <c r="AH69">
        <f t="shared" ref="AH69" si="178">K81</f>
        <v>0</v>
      </c>
      <c r="AI69">
        <f t="shared" ref="AI69:AI75" si="179">AH68</f>
        <v>0</v>
      </c>
      <c r="AM69">
        <v>0</v>
      </c>
      <c r="AN69">
        <f>AM68</f>
        <v>0</v>
      </c>
      <c r="AO69">
        <f t="shared" ref="AO69" si="180">E74</f>
        <v>0</v>
      </c>
      <c r="AP69" t="e">
        <f t="shared" ref="AP69:AP75" si="181">AO68</f>
        <v>#REF!</v>
      </c>
      <c r="AT69">
        <v>0</v>
      </c>
      <c r="AU69">
        <f>AT68</f>
        <v>0</v>
      </c>
      <c r="AV69">
        <f t="shared" ref="AV69" si="182">R74</f>
        <v>0</v>
      </c>
      <c r="AW69">
        <f t="shared" ref="AW69:AW75" si="183">AV68</f>
        <v>0</v>
      </c>
      <c r="BA69" s="2"/>
    </row>
    <row r="70" spans="6:53" x14ac:dyDescent="0.2">
      <c r="F70" s="22">
        <v>39.9</v>
      </c>
      <c r="K70">
        <v>0.4</v>
      </c>
      <c r="Y70">
        <v>0</v>
      </c>
      <c r="Z70">
        <f t="shared" ref="Z70:Z75" si="184">Y69</f>
        <v>0</v>
      </c>
      <c r="AA70">
        <f t="shared" si="173"/>
        <v>0</v>
      </c>
      <c r="AB70">
        <f t="shared" si="177"/>
        <v>0</v>
      </c>
      <c r="AF70">
        <v>0</v>
      </c>
      <c r="AG70">
        <f t="shared" ref="AG70" si="185">AF69</f>
        <v>0</v>
      </c>
      <c r="AH70">
        <f t="shared" ref="AH70" si="186">K80</f>
        <v>0</v>
      </c>
      <c r="AI70">
        <f t="shared" si="179"/>
        <v>0</v>
      </c>
      <c r="AM70">
        <v>0</v>
      </c>
      <c r="AN70">
        <f t="shared" ref="AN70" si="187">AM69</f>
        <v>0</v>
      </c>
      <c r="AO70">
        <f t="shared" ref="AO70" si="188">F74</f>
        <v>0</v>
      </c>
      <c r="AP70">
        <f t="shared" si="181"/>
        <v>0</v>
      </c>
      <c r="AT70">
        <v>0</v>
      </c>
      <c r="AU70">
        <f t="shared" ref="AU70" si="189">AT69</f>
        <v>0</v>
      </c>
      <c r="AV70">
        <f t="shared" ref="AV70" si="190">Q74</f>
        <v>0</v>
      </c>
      <c r="AW70">
        <f t="shared" si="183"/>
        <v>0</v>
      </c>
      <c r="BA70" s="2"/>
    </row>
    <row r="71" spans="6:53" x14ac:dyDescent="0.2">
      <c r="F71" s="22"/>
      <c r="K71">
        <v>0.4</v>
      </c>
      <c r="Y71">
        <v>0.14349999999999999</v>
      </c>
      <c r="Z71">
        <v>0.1525</v>
      </c>
      <c r="AA71">
        <f t="shared" si="173"/>
        <v>0.4</v>
      </c>
      <c r="AB71">
        <f t="shared" si="177"/>
        <v>0</v>
      </c>
      <c r="AD71">
        <f t="shared" ref="AD71:AD75" si="191">0.5*PI()*(0.5*(Z71^2-Y71^2)*(AA71-(Y71*(AB71-AA71)/(Z71-Y71)))+((Z71^3-Y71^3)/3)*(AB71-AA71)/(Z71-Y71))</f>
        <v>4.1421899137581483E-4</v>
      </c>
      <c r="AF71">
        <v>0.14349999999999999</v>
      </c>
      <c r="AG71">
        <v>0.1525</v>
      </c>
      <c r="AH71">
        <f t="shared" ref="AH71" si="192">K78</f>
        <v>0.5</v>
      </c>
      <c r="AI71">
        <f t="shared" si="179"/>
        <v>0</v>
      </c>
      <c r="AK71">
        <f t="shared" ref="AK71:AK75" si="193">0.5*PI()*(0.5*(AG71^2-AF71^2)*(AH71-(AF71*(AI71-AH71)/(AG71-AF71)))+((AG71^3-AF71^3)/3)*(AI71-AH71)/(AG71-AF71))</f>
        <v>5.1777373921977059E-4</v>
      </c>
      <c r="AM71">
        <v>0.14349999999999999</v>
      </c>
      <c r="AN71">
        <v>0.1525</v>
      </c>
      <c r="AO71">
        <f t="shared" ref="AO71" si="194">G74</f>
        <v>0.5</v>
      </c>
      <c r="AP71">
        <f t="shared" si="181"/>
        <v>0</v>
      </c>
      <c r="AR71">
        <f t="shared" ref="AR71:AR75" si="195">0.5*PI()*(0.5*(AN71^2-AM71^2)*(AO71-(AM71*(AP71-AO71)/(AN71-AM71)))+((AN71^3-AM71^3)/3)*(AP71-AO71)/(AN71-AM71))</f>
        <v>5.1777373921977059E-4</v>
      </c>
      <c r="AT71">
        <v>0.14349999999999999</v>
      </c>
      <c r="AU71">
        <v>0.1525</v>
      </c>
      <c r="AV71">
        <f t="shared" ref="AV71" si="196">O74</f>
        <v>0.5</v>
      </c>
      <c r="AW71">
        <f t="shared" si="183"/>
        <v>0</v>
      </c>
      <c r="AY71">
        <f t="shared" ref="AY71:AY75" si="197">0.5*PI()*(0.5*(AU71^2-AT71^2)*(AV71-(AT71*(AW71-AV71)/(AU71-AT71)))+((AU71^3-AT71^3)/3)*(AW71-AV71)/(AU71-AT71))</f>
        <v>5.1777373921977059E-4</v>
      </c>
      <c r="BA71" s="2"/>
    </row>
    <row r="72" spans="6:53" x14ac:dyDescent="0.2">
      <c r="F72" s="22"/>
      <c r="K72">
        <v>0.3</v>
      </c>
      <c r="Y72">
        <v>0.105</v>
      </c>
      <c r="Z72">
        <f t="shared" si="184"/>
        <v>0.14349999999999999</v>
      </c>
      <c r="AA72">
        <f t="shared" si="173"/>
        <v>0.4</v>
      </c>
      <c r="AB72">
        <f t="shared" si="177"/>
        <v>0.4</v>
      </c>
      <c r="AD72">
        <f t="shared" si="191"/>
        <v>3.0056402315056944E-3</v>
      </c>
      <c r="AF72">
        <v>0.105</v>
      </c>
      <c r="AG72">
        <f t="shared" ref="AG72:AG75" si="198">AF71</f>
        <v>0.14349999999999999</v>
      </c>
      <c r="AH72">
        <f t="shared" ref="AH72" si="199">K77</f>
        <v>0.5</v>
      </c>
      <c r="AI72">
        <f t="shared" si="179"/>
        <v>0.5</v>
      </c>
      <c r="AK72">
        <f t="shared" si="193"/>
        <v>3.7570502893821177E-3</v>
      </c>
      <c r="AM72">
        <v>0.105</v>
      </c>
      <c r="AN72">
        <f t="shared" ref="AN72:AN75" si="200">AM71</f>
        <v>0.14349999999999999</v>
      </c>
      <c r="AO72">
        <f t="shared" ref="AO72" si="201">H74</f>
        <v>0.5</v>
      </c>
      <c r="AP72">
        <f t="shared" si="181"/>
        <v>0.5</v>
      </c>
      <c r="AR72">
        <f t="shared" si="195"/>
        <v>3.7570502893821177E-3</v>
      </c>
      <c r="AT72">
        <v>0.105</v>
      </c>
      <c r="AU72">
        <f t="shared" ref="AU72:AU75" si="202">AT71</f>
        <v>0.14349999999999999</v>
      </c>
      <c r="AV72">
        <f t="shared" ref="AV72" si="203">N74</f>
        <v>0.3</v>
      </c>
      <c r="AW72">
        <f t="shared" si="183"/>
        <v>0.5</v>
      </c>
      <c r="AY72">
        <f t="shared" si="197"/>
        <v>3.0444454457622221E-3</v>
      </c>
      <c r="BA72" s="2"/>
    </row>
    <row r="73" spans="6:53" x14ac:dyDescent="0.2">
      <c r="F73" s="22"/>
      <c r="K73">
        <v>0.4</v>
      </c>
      <c r="Y73">
        <v>7.0000000000000007E-2</v>
      </c>
      <c r="Z73">
        <f t="shared" si="184"/>
        <v>0.105</v>
      </c>
      <c r="AA73">
        <f t="shared" si="173"/>
        <v>0.3</v>
      </c>
      <c r="AB73">
        <f t="shared" si="177"/>
        <v>0.4</v>
      </c>
      <c r="AD73">
        <f t="shared" si="191"/>
        <v>1.6997325252859771E-3</v>
      </c>
      <c r="AF73">
        <v>7.0000000000000007E-2</v>
      </c>
      <c r="AG73">
        <f t="shared" si="198"/>
        <v>0.105</v>
      </c>
      <c r="AH73">
        <f t="shared" ref="AH73" si="204">K76</f>
        <v>0.5</v>
      </c>
      <c r="AI73">
        <f t="shared" si="179"/>
        <v>0.5</v>
      </c>
      <c r="AK73">
        <f t="shared" si="193"/>
        <v>2.4052818754046845E-3</v>
      </c>
      <c r="AM73">
        <v>7.0000000000000007E-2</v>
      </c>
      <c r="AN73">
        <f t="shared" si="200"/>
        <v>0.105</v>
      </c>
      <c r="AO73">
        <f t="shared" ref="AO73" si="205">I74</f>
        <v>0.5</v>
      </c>
      <c r="AP73">
        <f t="shared" si="181"/>
        <v>0.5</v>
      </c>
      <c r="AR73">
        <f t="shared" si="195"/>
        <v>2.4052818754046845E-3</v>
      </c>
      <c r="AT73">
        <v>7.0000000000000007E-2</v>
      </c>
      <c r="AU73">
        <f t="shared" si="202"/>
        <v>0.105</v>
      </c>
      <c r="AV73">
        <f t="shared" ref="AV73" si="206">M74</f>
        <v>0</v>
      </c>
      <c r="AW73">
        <f t="shared" si="183"/>
        <v>0.3</v>
      </c>
      <c r="AY73">
        <f t="shared" si="197"/>
        <v>7.6969020012949898E-4</v>
      </c>
      <c r="BA73" s="2"/>
    </row>
    <row r="74" spans="6:53" x14ac:dyDescent="0.2">
      <c r="F74" s="22"/>
      <c r="G74">
        <v>0.5</v>
      </c>
      <c r="H74">
        <v>0.5</v>
      </c>
      <c r="I74">
        <v>0.5</v>
      </c>
      <c r="J74">
        <v>0.5</v>
      </c>
      <c r="K74">
        <v>0.4</v>
      </c>
      <c r="L74">
        <v>0.2</v>
      </c>
      <c r="M74">
        <v>0</v>
      </c>
      <c r="N74">
        <v>0.3</v>
      </c>
      <c r="O74">
        <v>0.5</v>
      </c>
      <c r="Y74">
        <v>3.5000000000000003E-2</v>
      </c>
      <c r="Z74">
        <f t="shared" si="184"/>
        <v>7.0000000000000007E-2</v>
      </c>
      <c r="AA74">
        <f t="shared" si="173"/>
        <v>0.4</v>
      </c>
      <c r="AB74">
        <f t="shared" si="177"/>
        <v>0.3</v>
      </c>
      <c r="AD74">
        <f t="shared" si="191"/>
        <v>9.9418317516726984E-4</v>
      </c>
      <c r="AF74">
        <v>3.5000000000000003E-2</v>
      </c>
      <c r="AG74">
        <f t="shared" si="198"/>
        <v>7.0000000000000007E-2</v>
      </c>
      <c r="AH74">
        <f t="shared" ref="AH74" si="207">K75</f>
        <v>0.5</v>
      </c>
      <c r="AI74">
        <f t="shared" si="179"/>
        <v>0.5</v>
      </c>
      <c r="AK74">
        <f t="shared" si="193"/>
        <v>1.4431691252428114E-3</v>
      </c>
      <c r="AM74">
        <v>3.5000000000000003E-2</v>
      </c>
      <c r="AN74">
        <f t="shared" si="200"/>
        <v>7.0000000000000007E-2</v>
      </c>
      <c r="AO74">
        <f t="shared" ref="AO74" si="208">J74</f>
        <v>0.5</v>
      </c>
      <c r="AP74">
        <f t="shared" si="181"/>
        <v>0.5</v>
      </c>
      <c r="AR74">
        <f t="shared" si="195"/>
        <v>1.4431691252428114E-3</v>
      </c>
      <c r="AT74">
        <v>3.5000000000000003E-2</v>
      </c>
      <c r="AU74">
        <f t="shared" si="202"/>
        <v>7.0000000000000007E-2</v>
      </c>
      <c r="AV74">
        <f t="shared" ref="AV74" si="209">L74</f>
        <v>0.2</v>
      </c>
      <c r="AW74">
        <f t="shared" si="183"/>
        <v>0</v>
      </c>
      <c r="AY74">
        <f t="shared" si="197"/>
        <v>2.5656340004316631E-4</v>
      </c>
      <c r="BA74" s="2"/>
    </row>
    <row r="75" spans="6:53" x14ac:dyDescent="0.2">
      <c r="F75" s="22"/>
      <c r="K75">
        <v>0.5</v>
      </c>
      <c r="Y75">
        <v>0</v>
      </c>
      <c r="Z75">
        <f t="shared" si="184"/>
        <v>3.5000000000000003E-2</v>
      </c>
      <c r="AA75">
        <f t="shared" si="173"/>
        <v>0.4</v>
      </c>
      <c r="AB75">
        <f t="shared" si="177"/>
        <v>0.4</v>
      </c>
      <c r="AD75">
        <f t="shared" si="191"/>
        <v>3.8484510006474971E-4</v>
      </c>
      <c r="AF75">
        <v>0</v>
      </c>
      <c r="AG75">
        <f t="shared" si="198"/>
        <v>3.5000000000000003E-2</v>
      </c>
      <c r="AH75">
        <f t="shared" ref="AH75" si="210">K74</f>
        <v>0.4</v>
      </c>
      <c r="AI75">
        <f t="shared" si="179"/>
        <v>0.5</v>
      </c>
      <c r="AK75">
        <f t="shared" si="193"/>
        <v>4.489859500755413E-4</v>
      </c>
      <c r="AM75">
        <v>0</v>
      </c>
      <c r="AN75">
        <f t="shared" si="200"/>
        <v>3.5000000000000003E-2</v>
      </c>
      <c r="AO75">
        <f t="shared" ref="AO75" si="211">K74</f>
        <v>0.4</v>
      </c>
      <c r="AP75">
        <f t="shared" si="181"/>
        <v>0.5</v>
      </c>
      <c r="AR75">
        <f t="shared" si="195"/>
        <v>4.489859500755413E-4</v>
      </c>
      <c r="AT75">
        <v>0</v>
      </c>
      <c r="AU75">
        <f t="shared" si="202"/>
        <v>3.5000000000000003E-2</v>
      </c>
      <c r="AV75">
        <f t="shared" ref="AV75" si="212">K74</f>
        <v>0.4</v>
      </c>
      <c r="AW75">
        <f t="shared" si="183"/>
        <v>0.2</v>
      </c>
      <c r="AY75">
        <f t="shared" si="197"/>
        <v>2.5656340004316647E-4</v>
      </c>
      <c r="BA75" s="2"/>
    </row>
    <row r="76" spans="6:53" x14ac:dyDescent="0.2">
      <c r="F76" s="22"/>
      <c r="K76">
        <v>0.5</v>
      </c>
      <c r="BA76" s="2"/>
    </row>
    <row r="77" spans="6:53" x14ac:dyDescent="0.2">
      <c r="F77" s="22"/>
      <c r="K77">
        <v>0.5</v>
      </c>
      <c r="AC77" t="s">
        <v>22</v>
      </c>
      <c r="AD77">
        <f>SUM(AD68:AD76)</f>
        <v>6.4986200233995055E-3</v>
      </c>
      <c r="AJ77" t="s">
        <v>22</v>
      </c>
      <c r="AK77">
        <f>SUM(AK68:AK76)</f>
        <v>8.5722609793249267E-3</v>
      </c>
      <c r="AQ77" t="s">
        <v>22</v>
      </c>
      <c r="AR77">
        <f>SUM(AR68:AR76)</f>
        <v>8.5722609793249267E-3</v>
      </c>
      <c r="AX77" t="s">
        <v>22</v>
      </c>
      <c r="AY77">
        <f>SUM(AY68:AY76)</f>
        <v>4.8450361851978246E-3</v>
      </c>
      <c r="BA77" s="2">
        <f>SUM(AD77:AY77)</f>
        <v>2.8488178167247184E-2</v>
      </c>
    </row>
    <row r="78" spans="6:53" x14ac:dyDescent="0.2">
      <c r="F78" s="22"/>
      <c r="K78">
        <v>0.5</v>
      </c>
      <c r="BA78" s="2"/>
    </row>
    <row r="79" spans="6:53" x14ac:dyDescent="0.2">
      <c r="BA79" s="2"/>
    </row>
    <row r="80" spans="6:53" ht="14.25" x14ac:dyDescent="0.2">
      <c r="Y80" t="s">
        <v>17</v>
      </c>
      <c r="Z80" t="s">
        <v>18</v>
      </c>
      <c r="AA80" t="s">
        <v>19</v>
      </c>
      <c r="AB80" t="s">
        <v>20</v>
      </c>
      <c r="AD80" t="s">
        <v>21</v>
      </c>
      <c r="AF80" t="s">
        <v>17</v>
      </c>
      <c r="AG80" t="s">
        <v>18</v>
      </c>
      <c r="AH80" t="s">
        <v>19</v>
      </c>
      <c r="AI80" t="s">
        <v>20</v>
      </c>
      <c r="AK80" t="s">
        <v>21</v>
      </c>
      <c r="AM80" t="s">
        <v>17</v>
      </c>
      <c r="AN80" t="s">
        <v>18</v>
      </c>
      <c r="AO80" t="s">
        <v>19</v>
      </c>
      <c r="AP80" t="s">
        <v>20</v>
      </c>
      <c r="AR80" t="s">
        <v>21</v>
      </c>
      <c r="AT80" t="s">
        <v>17</v>
      </c>
      <c r="AU80" t="s">
        <v>18</v>
      </c>
      <c r="AV80" t="s">
        <v>19</v>
      </c>
      <c r="AW80" t="s">
        <v>20</v>
      </c>
      <c r="AY80" t="s">
        <v>21</v>
      </c>
      <c r="BA80" s="2" t="s">
        <v>50</v>
      </c>
    </row>
    <row r="81" spans="6:53" x14ac:dyDescent="0.2">
      <c r="Y81">
        <v>0</v>
      </c>
      <c r="Z81">
        <v>0</v>
      </c>
      <c r="AA81">
        <f t="shared" ref="AA81:AA88" si="213">K80</f>
        <v>0</v>
      </c>
      <c r="AB81">
        <f>0</f>
        <v>0</v>
      </c>
      <c r="AF81">
        <v>0</v>
      </c>
      <c r="AG81">
        <v>0</v>
      </c>
      <c r="AH81">
        <f t="shared" ref="AH81" si="214">K95</f>
        <v>0</v>
      </c>
      <c r="AI81">
        <f>0</f>
        <v>0</v>
      </c>
      <c r="AM81">
        <v>0</v>
      </c>
      <c r="AN81">
        <v>0</v>
      </c>
      <c r="AO81" t="e">
        <f t="shared" ref="AO81" si="215">#REF!</f>
        <v>#REF!</v>
      </c>
      <c r="AP81">
        <f>0</f>
        <v>0</v>
      </c>
      <c r="AT81">
        <v>0</v>
      </c>
      <c r="AU81">
        <v>0</v>
      </c>
      <c r="AV81">
        <f t="shared" ref="AV81" si="216">S87</f>
        <v>0</v>
      </c>
      <c r="AW81">
        <f>0</f>
        <v>0</v>
      </c>
      <c r="BA81" s="2"/>
    </row>
    <row r="82" spans="6:53" x14ac:dyDescent="0.2">
      <c r="Y82">
        <v>0</v>
      </c>
      <c r="Z82">
        <f>Y81</f>
        <v>0</v>
      </c>
      <c r="AA82">
        <f t="shared" si="213"/>
        <v>0</v>
      </c>
      <c r="AB82">
        <f t="shared" ref="AB82:AB88" si="217">AA81</f>
        <v>0</v>
      </c>
      <c r="AF82">
        <v>0</v>
      </c>
      <c r="AG82">
        <f>AF81</f>
        <v>0</v>
      </c>
      <c r="AH82">
        <f t="shared" ref="AH82" si="218">K94</f>
        <v>0</v>
      </c>
      <c r="AI82">
        <f t="shared" ref="AI82:AI88" si="219">AH81</f>
        <v>0</v>
      </c>
      <c r="AM82">
        <v>0</v>
      </c>
      <c r="AN82">
        <f>AM81</f>
        <v>0</v>
      </c>
      <c r="AO82">
        <f t="shared" ref="AO82" si="220">E87</f>
        <v>0</v>
      </c>
      <c r="AP82" t="e">
        <f t="shared" ref="AP82:AP88" si="221">AO81</f>
        <v>#REF!</v>
      </c>
      <c r="AT82">
        <v>0</v>
      </c>
      <c r="AU82">
        <f>AT81</f>
        <v>0</v>
      </c>
      <c r="AV82">
        <f t="shared" ref="AV82" si="222">R87</f>
        <v>0</v>
      </c>
      <c r="AW82">
        <f t="shared" ref="AW82:AW88" si="223">AV81</f>
        <v>0</v>
      </c>
      <c r="BA82" s="2"/>
    </row>
    <row r="83" spans="6:53" x14ac:dyDescent="0.2">
      <c r="F83" s="22">
        <v>51.8</v>
      </c>
      <c r="K83">
        <v>0.6</v>
      </c>
      <c r="Y83">
        <v>0</v>
      </c>
      <c r="Z83">
        <f t="shared" ref="Z83:Z88" si="224">Y82</f>
        <v>0</v>
      </c>
      <c r="AA83">
        <f t="shared" si="213"/>
        <v>0</v>
      </c>
      <c r="AB83">
        <f t="shared" si="217"/>
        <v>0</v>
      </c>
      <c r="AF83">
        <v>0</v>
      </c>
      <c r="AG83">
        <f t="shared" ref="AG83" si="225">AF82</f>
        <v>0</v>
      </c>
      <c r="AH83">
        <f t="shared" ref="AH83" si="226">K93</f>
        <v>0</v>
      </c>
      <c r="AI83">
        <f t="shared" si="219"/>
        <v>0</v>
      </c>
      <c r="AM83">
        <v>0</v>
      </c>
      <c r="AN83">
        <f t="shared" ref="AN83" si="227">AM82</f>
        <v>0</v>
      </c>
      <c r="AO83">
        <f t="shared" ref="AO83" si="228">F87</f>
        <v>0</v>
      </c>
      <c r="AP83">
        <f t="shared" si="221"/>
        <v>0</v>
      </c>
      <c r="AT83">
        <v>0</v>
      </c>
      <c r="AU83">
        <f t="shared" ref="AU83" si="229">AT82</f>
        <v>0</v>
      </c>
      <c r="AV83">
        <f t="shared" ref="AV83" si="230">Q87</f>
        <v>0</v>
      </c>
      <c r="AW83">
        <f t="shared" si="223"/>
        <v>0</v>
      </c>
      <c r="BA83" s="2"/>
    </row>
    <row r="84" spans="6:53" x14ac:dyDescent="0.2">
      <c r="F84" s="22"/>
      <c r="K84">
        <v>0.5</v>
      </c>
      <c r="Y84">
        <v>0.14349999999999999</v>
      </c>
      <c r="Z84">
        <v>0.1525</v>
      </c>
      <c r="AA84">
        <f t="shared" si="213"/>
        <v>0.6</v>
      </c>
      <c r="AB84">
        <f t="shared" si="217"/>
        <v>0</v>
      </c>
      <c r="AD84">
        <f t="shared" ref="AD84:AD88" si="231">0.5*PI()*(0.5*(Z84^2-Y84^2)*(AA84-(Y84*(AB84-AA84)/(Z84-Y84)))+((Z84^3-Y84^3)/3)*(AB84-AA84)/(Z84-Y84))</f>
        <v>6.2132848706372365E-4</v>
      </c>
      <c r="AF84">
        <v>0.14349999999999999</v>
      </c>
      <c r="AG84">
        <v>0.1525</v>
      </c>
      <c r="AH84">
        <f t="shared" ref="AH84" si="232">K91</f>
        <v>0.6</v>
      </c>
      <c r="AI84">
        <f t="shared" si="219"/>
        <v>0</v>
      </c>
      <c r="AK84">
        <f t="shared" ref="AK84:AK88" si="233">0.5*PI()*(0.5*(AG84^2-AF84^2)*(AH84-(AF84*(AI84-AH84)/(AG84-AF84)))+((AG84^3-AF84^3)/3)*(AI84-AH84)/(AG84-AF84))</f>
        <v>6.2132848706372365E-4</v>
      </c>
      <c r="AM84">
        <v>0.14349999999999999</v>
      </c>
      <c r="AN84">
        <v>0.1525</v>
      </c>
      <c r="AO84">
        <f t="shared" ref="AO84" si="234">G87</f>
        <v>0.6</v>
      </c>
      <c r="AP84">
        <f t="shared" si="221"/>
        <v>0</v>
      </c>
      <c r="AR84">
        <f t="shared" ref="AR84:AR88" si="235">0.5*PI()*(0.5*(AN84^2-AM84^2)*(AO84-(AM84*(AP84-AO84)/(AN84-AM84)))+((AN84^3-AM84^3)/3)*(AP84-AO84)/(AN84-AM84))</f>
        <v>6.2132848706372365E-4</v>
      </c>
      <c r="AT84">
        <v>0.14349999999999999</v>
      </c>
      <c r="AU84">
        <v>0.1525</v>
      </c>
      <c r="AV84">
        <f t="shared" ref="AV84" si="236">O87</f>
        <v>0.7</v>
      </c>
      <c r="AW84">
        <f t="shared" si="223"/>
        <v>0</v>
      </c>
      <c r="AY84">
        <f t="shared" ref="AY84:AY88" si="237">0.5*PI()*(0.5*(AU84^2-AT84^2)*(AV84-(AT84*(AW84-AV84)/(AU84-AT84)))+((AU84^3-AT84^3)/3)*(AW84-AV84)/(AU84-AT84))</f>
        <v>7.2488323490767117E-4</v>
      </c>
      <c r="BA84" s="2"/>
    </row>
    <row r="85" spans="6:53" x14ac:dyDescent="0.2">
      <c r="F85" s="22"/>
      <c r="K85">
        <v>0.4</v>
      </c>
      <c r="Y85">
        <v>0.105</v>
      </c>
      <c r="Z85">
        <f t="shared" si="224"/>
        <v>0.14349999999999999</v>
      </c>
      <c r="AA85">
        <f t="shared" si="213"/>
        <v>0.5</v>
      </c>
      <c r="AB85">
        <f t="shared" si="217"/>
        <v>0.6</v>
      </c>
      <c r="AD85">
        <f t="shared" si="231"/>
        <v>4.1521579254485937E-3</v>
      </c>
      <c r="AF85">
        <v>0.105</v>
      </c>
      <c r="AG85">
        <f t="shared" ref="AG85:AG88" si="238">AF84</f>
        <v>0.14349999999999999</v>
      </c>
      <c r="AH85">
        <f t="shared" ref="AH85" si="239">K90</f>
        <v>0.6</v>
      </c>
      <c r="AI85">
        <f t="shared" si="219"/>
        <v>0.6</v>
      </c>
      <c r="AK85">
        <f t="shared" si="233"/>
        <v>4.5084603472585411E-3</v>
      </c>
      <c r="AM85">
        <v>0.105</v>
      </c>
      <c r="AN85">
        <f t="shared" ref="AN85:AN88" si="240">AM84</f>
        <v>0.14349999999999999</v>
      </c>
      <c r="AO85">
        <f t="shared" ref="AO85" si="241">H87</f>
        <v>0.6</v>
      </c>
      <c r="AP85">
        <f t="shared" si="221"/>
        <v>0.6</v>
      </c>
      <c r="AR85">
        <f t="shared" si="235"/>
        <v>4.5084603472585411E-3</v>
      </c>
      <c r="AT85">
        <v>0.105</v>
      </c>
      <c r="AU85">
        <f t="shared" ref="AU85:AU88" si="242">AT84</f>
        <v>0.14349999999999999</v>
      </c>
      <c r="AV85">
        <f t="shared" ref="AV85" si="243">N87</f>
        <v>0.5</v>
      </c>
      <c r="AW85">
        <f t="shared" si="223"/>
        <v>0.7</v>
      </c>
      <c r="AY85">
        <f t="shared" si="237"/>
        <v>4.5472655615150697E-3</v>
      </c>
      <c r="BA85" s="2"/>
    </row>
    <row r="86" spans="6:53" x14ac:dyDescent="0.2">
      <c r="F86" s="22"/>
      <c r="K86">
        <v>0.5</v>
      </c>
      <c r="Y86">
        <v>7.0000000000000007E-2</v>
      </c>
      <c r="Z86">
        <f t="shared" si="224"/>
        <v>0.105</v>
      </c>
      <c r="AA86">
        <f t="shared" si="213"/>
        <v>0.4</v>
      </c>
      <c r="AB86">
        <f t="shared" si="217"/>
        <v>0.5</v>
      </c>
      <c r="AD86">
        <f t="shared" si="231"/>
        <v>2.1807889003669142E-3</v>
      </c>
      <c r="AF86">
        <v>7.0000000000000007E-2</v>
      </c>
      <c r="AG86">
        <f t="shared" si="238"/>
        <v>0.105</v>
      </c>
      <c r="AH86">
        <f t="shared" ref="AH86" si="244">K89</f>
        <v>0.6</v>
      </c>
      <c r="AI86">
        <f t="shared" si="219"/>
        <v>0.6</v>
      </c>
      <c r="AK86">
        <f t="shared" si="233"/>
        <v>2.8863382504856214E-3</v>
      </c>
      <c r="AM86">
        <v>7.0000000000000007E-2</v>
      </c>
      <c r="AN86">
        <f t="shared" si="240"/>
        <v>0.105</v>
      </c>
      <c r="AO86">
        <f t="shared" ref="AO86" si="245">I87</f>
        <v>0.6</v>
      </c>
      <c r="AP86">
        <f t="shared" si="221"/>
        <v>0.6</v>
      </c>
      <c r="AR86">
        <f t="shared" si="235"/>
        <v>2.8863382504856214E-3</v>
      </c>
      <c r="AT86">
        <v>7.0000000000000007E-2</v>
      </c>
      <c r="AU86">
        <f t="shared" si="242"/>
        <v>0.105</v>
      </c>
      <c r="AV86">
        <f t="shared" ref="AV86" si="246">M87</f>
        <v>0.1</v>
      </c>
      <c r="AW86">
        <f t="shared" si="223"/>
        <v>0.5</v>
      </c>
      <c r="AY86">
        <f t="shared" si="237"/>
        <v>1.5073099752536026E-3</v>
      </c>
      <c r="BA86" s="2"/>
    </row>
    <row r="87" spans="6:53" x14ac:dyDescent="0.2">
      <c r="F87" s="22"/>
      <c r="G87">
        <v>0.6</v>
      </c>
      <c r="H87">
        <v>0.6</v>
      </c>
      <c r="I87">
        <v>0.6</v>
      </c>
      <c r="J87">
        <v>0.6</v>
      </c>
      <c r="K87">
        <v>0.5</v>
      </c>
      <c r="L87">
        <v>0.4</v>
      </c>
      <c r="M87">
        <v>0.1</v>
      </c>
      <c r="N87">
        <v>0.5</v>
      </c>
      <c r="O87">
        <v>0.7</v>
      </c>
      <c r="Y87">
        <v>3.5000000000000003E-2</v>
      </c>
      <c r="Z87">
        <f t="shared" si="224"/>
        <v>7.0000000000000007E-2</v>
      </c>
      <c r="AA87">
        <f t="shared" si="213"/>
        <v>0.5</v>
      </c>
      <c r="AB87">
        <f t="shared" si="217"/>
        <v>0.4</v>
      </c>
      <c r="AD87">
        <f t="shared" si="231"/>
        <v>1.2828170002158322E-3</v>
      </c>
      <c r="AF87">
        <v>3.5000000000000003E-2</v>
      </c>
      <c r="AG87">
        <f t="shared" si="238"/>
        <v>7.0000000000000007E-2</v>
      </c>
      <c r="AH87">
        <f t="shared" ref="AH87" si="247">K88</f>
        <v>0.6</v>
      </c>
      <c r="AI87">
        <f t="shared" si="219"/>
        <v>0.6</v>
      </c>
      <c r="AK87">
        <f t="shared" si="233"/>
        <v>1.7318029502913733E-3</v>
      </c>
      <c r="AM87">
        <v>3.5000000000000003E-2</v>
      </c>
      <c r="AN87">
        <f t="shared" si="240"/>
        <v>7.0000000000000007E-2</v>
      </c>
      <c r="AO87">
        <f t="shared" ref="AO87" si="248">J87</f>
        <v>0.6</v>
      </c>
      <c r="AP87">
        <f t="shared" si="221"/>
        <v>0.6</v>
      </c>
      <c r="AR87">
        <f t="shared" si="235"/>
        <v>1.7318029502913733E-3</v>
      </c>
      <c r="AT87">
        <v>3.5000000000000003E-2</v>
      </c>
      <c r="AU87">
        <f t="shared" si="242"/>
        <v>7.0000000000000007E-2</v>
      </c>
      <c r="AV87">
        <f t="shared" ref="AV87" si="249">L87</f>
        <v>0.4</v>
      </c>
      <c r="AW87">
        <f t="shared" si="223"/>
        <v>0.1</v>
      </c>
      <c r="AY87">
        <f t="shared" si="237"/>
        <v>6.7347892511331183E-4</v>
      </c>
      <c r="BA87" s="2"/>
    </row>
    <row r="88" spans="6:53" x14ac:dyDescent="0.2">
      <c r="F88" s="22"/>
      <c r="K88">
        <v>0.6</v>
      </c>
      <c r="Y88">
        <v>0</v>
      </c>
      <c r="Z88">
        <f t="shared" si="224"/>
        <v>3.5000000000000003E-2</v>
      </c>
      <c r="AA88">
        <f t="shared" si="213"/>
        <v>0.5</v>
      </c>
      <c r="AB88">
        <f t="shared" si="217"/>
        <v>0.5</v>
      </c>
      <c r="AD88">
        <f t="shared" si="231"/>
        <v>4.8105637508093712E-4</v>
      </c>
      <c r="AF88">
        <v>0</v>
      </c>
      <c r="AG88">
        <f t="shared" si="238"/>
        <v>3.5000000000000003E-2</v>
      </c>
      <c r="AH88">
        <f t="shared" ref="AH88" si="250">K87</f>
        <v>0.5</v>
      </c>
      <c r="AI88">
        <f t="shared" si="219"/>
        <v>0.6</v>
      </c>
      <c r="AK88">
        <f t="shared" si="233"/>
        <v>5.4519722509172876E-4</v>
      </c>
      <c r="AM88">
        <v>0</v>
      </c>
      <c r="AN88">
        <f t="shared" si="240"/>
        <v>3.5000000000000003E-2</v>
      </c>
      <c r="AO88">
        <f t="shared" ref="AO88" si="251">K87</f>
        <v>0.5</v>
      </c>
      <c r="AP88">
        <f t="shared" si="221"/>
        <v>0.6</v>
      </c>
      <c r="AR88">
        <f t="shared" si="235"/>
        <v>5.4519722509172876E-4</v>
      </c>
      <c r="AT88">
        <v>0</v>
      </c>
      <c r="AU88">
        <f t="shared" si="242"/>
        <v>3.5000000000000003E-2</v>
      </c>
      <c r="AV88">
        <f t="shared" ref="AV88" si="252">K87</f>
        <v>0.5</v>
      </c>
      <c r="AW88">
        <f t="shared" si="223"/>
        <v>0.4</v>
      </c>
      <c r="AY88">
        <f t="shared" si="237"/>
        <v>4.1691552507014558E-4</v>
      </c>
      <c r="BA88" s="2"/>
    </row>
    <row r="89" spans="6:53" x14ac:dyDescent="0.2">
      <c r="F89" s="22"/>
      <c r="K89">
        <v>0.6</v>
      </c>
      <c r="BA89" s="2"/>
    </row>
    <row r="90" spans="6:53" x14ac:dyDescent="0.2">
      <c r="F90" s="22"/>
      <c r="K90">
        <v>0.6</v>
      </c>
      <c r="AC90" t="s">
        <v>22</v>
      </c>
      <c r="AD90">
        <f>SUM(AD81:AD89)</f>
        <v>8.7181486881760008E-3</v>
      </c>
      <c r="AJ90" t="s">
        <v>22</v>
      </c>
      <c r="AK90">
        <f>SUM(AK81:AK89)</f>
        <v>1.0293127260190988E-2</v>
      </c>
      <c r="AQ90" t="s">
        <v>22</v>
      </c>
      <c r="AR90">
        <f>SUM(AR81:AR89)</f>
        <v>1.0293127260190988E-2</v>
      </c>
      <c r="AX90" t="s">
        <v>22</v>
      </c>
      <c r="AY90">
        <f>SUM(AY81:AY89)</f>
        <v>7.8698532218598009E-3</v>
      </c>
      <c r="BA90" s="2">
        <f>SUM(AD90:AY90)</f>
        <v>3.7174256430417774E-2</v>
      </c>
    </row>
    <row r="91" spans="6:53" x14ac:dyDescent="0.2">
      <c r="F91" s="22"/>
      <c r="K91">
        <v>0.6</v>
      </c>
    </row>
    <row r="95" spans="6:53" ht="20.25" x14ac:dyDescent="0.3">
      <c r="G95" s="3"/>
    </row>
  </sheetData>
  <mergeCells count="12">
    <mergeCell ref="AT1:AY1"/>
    <mergeCell ref="G4:O4"/>
    <mergeCell ref="F5:F13"/>
    <mergeCell ref="F18:F26"/>
    <mergeCell ref="F31:F39"/>
    <mergeCell ref="Y1:AD1"/>
    <mergeCell ref="AF1:AK1"/>
    <mergeCell ref="F44:F52"/>
    <mergeCell ref="F57:F65"/>
    <mergeCell ref="F70:F78"/>
    <mergeCell ref="F83:F91"/>
    <mergeCell ref="AM1:AR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topLeftCell="A37" workbookViewId="0">
      <selection activeCell="I48" sqref="I48"/>
    </sheetView>
  </sheetViews>
  <sheetFormatPr defaultRowHeight="12.75" x14ac:dyDescent="0.2"/>
  <cols>
    <col min="2" max="2" width="23.7109375" bestFit="1" customWidth="1"/>
    <col min="3" max="3" width="15.42578125" bestFit="1" customWidth="1"/>
    <col min="4" max="4" width="23.7109375" bestFit="1" customWidth="1"/>
    <col min="5" max="5" width="21.85546875" bestFit="1" customWidth="1"/>
    <col min="6" max="6" width="20.140625" bestFit="1" customWidth="1"/>
    <col min="8" max="8" width="22.5703125" bestFit="1" customWidth="1"/>
    <col min="9" max="9" width="15.42578125" bestFit="1" customWidth="1"/>
    <col min="10" max="10" width="19.28515625" bestFit="1" customWidth="1"/>
    <col min="56" max="56" width="21.140625" bestFit="1" customWidth="1"/>
  </cols>
  <sheetData>
    <row r="1" spans="1:54" ht="15.75" x14ac:dyDescent="0.25">
      <c r="A1" s="17" t="s">
        <v>49</v>
      </c>
    </row>
    <row r="3" spans="1:54" x14ac:dyDescent="0.2">
      <c r="A3" s="7" t="s">
        <v>45</v>
      </c>
      <c r="B3" s="8"/>
      <c r="C3" s="8"/>
      <c r="D3" s="8"/>
      <c r="E3" s="8"/>
      <c r="F3" s="8"/>
      <c r="G3" s="8"/>
      <c r="H3" s="8"/>
      <c r="I3" s="8"/>
      <c r="J3" s="9"/>
    </row>
    <row r="4" spans="1:54" x14ac:dyDescent="0.2">
      <c r="A4" s="24" t="s">
        <v>39</v>
      </c>
      <c r="B4" s="25"/>
      <c r="C4" s="5"/>
      <c r="D4" s="25" t="s">
        <v>40</v>
      </c>
      <c r="E4" s="25"/>
      <c r="F4" s="5"/>
      <c r="G4" s="25" t="s">
        <v>38</v>
      </c>
      <c r="H4" s="25"/>
      <c r="I4" s="25"/>
      <c r="J4" s="10"/>
    </row>
    <row r="5" spans="1:54" ht="15.75" x14ac:dyDescent="0.3">
      <c r="A5" s="11" t="s">
        <v>34</v>
      </c>
      <c r="B5" s="6" t="s">
        <v>41</v>
      </c>
      <c r="C5" s="6"/>
      <c r="D5" s="6" t="s">
        <v>34</v>
      </c>
      <c r="E5" s="6" t="s">
        <v>41</v>
      </c>
      <c r="F5" s="6"/>
      <c r="G5" s="6" t="s">
        <v>34</v>
      </c>
      <c r="H5" s="6" t="s">
        <v>42</v>
      </c>
      <c r="I5" s="6" t="s">
        <v>37</v>
      </c>
      <c r="J5" s="10" t="s">
        <v>44</v>
      </c>
    </row>
    <row r="6" spans="1:54" x14ac:dyDescent="0.2">
      <c r="A6" s="11">
        <v>4</v>
      </c>
      <c r="B6" s="6">
        <v>0.6</v>
      </c>
      <c r="C6" s="6"/>
      <c r="D6" s="6">
        <v>4</v>
      </c>
      <c r="E6" s="6">
        <v>0.65</v>
      </c>
      <c r="F6" s="6"/>
      <c r="G6" s="6">
        <v>4</v>
      </c>
      <c r="H6" s="6">
        <f>B6</f>
        <v>0.6</v>
      </c>
      <c r="I6" s="6">
        <f>100*(H6-E6)/H6</f>
        <v>-8.333333333333341</v>
      </c>
      <c r="J6" s="10">
        <f>ABS(I6)</f>
        <v>8.333333333333341</v>
      </c>
    </row>
    <row r="7" spans="1:54" x14ac:dyDescent="0.2">
      <c r="A7" s="11">
        <v>5.5</v>
      </c>
      <c r="B7" s="6">
        <v>0.7</v>
      </c>
      <c r="C7" s="6"/>
      <c r="D7" s="6">
        <v>6</v>
      </c>
      <c r="E7" s="6">
        <v>0.7</v>
      </c>
      <c r="F7" s="6"/>
      <c r="G7" s="6">
        <v>6</v>
      </c>
      <c r="H7" s="6">
        <f>B7+(B8-B7)*(G7-A7)/(A8-A7)</f>
        <v>0.72777777777777775</v>
      </c>
      <c r="I7" s="6">
        <f t="shared" ref="I7:I14" si="0">100*(H7-E7)/H7</f>
        <v>3.8167938931297729</v>
      </c>
      <c r="J7" s="10">
        <f t="shared" ref="J7:J14" si="1">ABS(I7)</f>
        <v>3.8167938931297729</v>
      </c>
    </row>
    <row r="8" spans="1:54" x14ac:dyDescent="0.2">
      <c r="A8" s="11">
        <v>10</v>
      </c>
      <c r="B8" s="6">
        <v>0.95</v>
      </c>
      <c r="C8" s="6"/>
      <c r="D8" s="6">
        <v>13</v>
      </c>
      <c r="E8" s="6">
        <v>1.1000000000000001</v>
      </c>
      <c r="F8" s="6"/>
      <c r="G8" s="6">
        <v>13</v>
      </c>
      <c r="H8" s="6">
        <f>B8+(B9-B8)*(G8-A8)/(A9-A8)</f>
        <v>1.0785714285714285</v>
      </c>
      <c r="I8" s="6">
        <f t="shared" si="0"/>
        <v>-1.9867549668874309</v>
      </c>
      <c r="J8" s="10">
        <f t="shared" si="1"/>
        <v>1.9867549668874309</v>
      </c>
    </row>
    <row r="9" spans="1:54" x14ac:dyDescent="0.2">
      <c r="A9" s="11">
        <v>17</v>
      </c>
      <c r="B9" s="6">
        <v>1.25</v>
      </c>
      <c r="C9" s="6"/>
      <c r="D9" s="6">
        <v>20</v>
      </c>
      <c r="E9" s="6">
        <v>1.3</v>
      </c>
      <c r="F9" s="6"/>
      <c r="G9" s="6">
        <v>20</v>
      </c>
      <c r="H9" s="6">
        <f>B9+(B10-B9)*(G9-A9)/(A10-A9)</f>
        <v>1.425</v>
      </c>
      <c r="I9" s="6">
        <f t="shared" si="0"/>
        <v>8.7719298245614024</v>
      </c>
      <c r="J9" s="10">
        <f t="shared" si="1"/>
        <v>8.7719298245614024</v>
      </c>
    </row>
    <row r="10" spans="1:54" x14ac:dyDescent="0.2">
      <c r="A10" s="11">
        <v>23</v>
      </c>
      <c r="B10" s="6">
        <v>1.6</v>
      </c>
      <c r="C10" s="6"/>
      <c r="D10" s="6">
        <v>31</v>
      </c>
      <c r="E10" s="6">
        <v>1.7</v>
      </c>
      <c r="F10" s="6"/>
      <c r="G10" s="6">
        <v>31</v>
      </c>
      <c r="H10" s="6">
        <f>B10+(B11-B10)*(G10-A10)/(A11-A10)</f>
        <v>1.7655172413793103</v>
      </c>
      <c r="I10" s="6">
        <f t="shared" si="0"/>
        <v>3.7109375000000013</v>
      </c>
      <c r="J10" s="10">
        <f t="shared" si="1"/>
        <v>3.7109375000000013</v>
      </c>
    </row>
    <row r="11" spans="1:54" x14ac:dyDescent="0.2">
      <c r="A11" s="11">
        <v>37.5</v>
      </c>
      <c r="B11" s="6">
        <v>1.9</v>
      </c>
      <c r="C11" s="6"/>
      <c r="D11" s="6">
        <v>51</v>
      </c>
      <c r="E11" s="6">
        <v>2.4</v>
      </c>
      <c r="F11" s="6"/>
      <c r="G11" s="6">
        <v>51</v>
      </c>
      <c r="H11" s="6">
        <f>B11+(B12-B11)*(G11-A11)/(A12-A11)</f>
        <v>2.5</v>
      </c>
      <c r="I11" s="6">
        <f t="shared" si="0"/>
        <v>4.0000000000000036</v>
      </c>
      <c r="J11" s="10">
        <f t="shared" si="1"/>
        <v>4.0000000000000036</v>
      </c>
    </row>
    <row r="12" spans="1:54" x14ac:dyDescent="0.2">
      <c r="A12" s="11">
        <v>51</v>
      </c>
      <c r="B12" s="6">
        <v>2.5</v>
      </c>
      <c r="C12" s="6"/>
      <c r="D12" s="6">
        <v>69</v>
      </c>
      <c r="E12" s="6">
        <v>2.9</v>
      </c>
      <c r="F12" s="6"/>
      <c r="G12" s="6">
        <v>69</v>
      </c>
      <c r="H12" s="6">
        <f>B13+(B14-B13)*(G12-A13)/(A14-A13)</f>
        <v>2.9516129032258065</v>
      </c>
      <c r="I12" s="6">
        <f t="shared" si="0"/>
        <v>1.7486338797814251</v>
      </c>
      <c r="J12" s="10">
        <f t="shared" si="1"/>
        <v>1.7486338797814251</v>
      </c>
    </row>
    <row r="13" spans="1:54" x14ac:dyDescent="0.2">
      <c r="A13" s="11">
        <v>67</v>
      </c>
      <c r="B13" s="6">
        <v>2.9</v>
      </c>
      <c r="C13" s="6"/>
      <c r="D13" s="6">
        <v>84</v>
      </c>
      <c r="E13" s="6">
        <v>3.5</v>
      </c>
      <c r="F13" s="6"/>
      <c r="G13" s="6">
        <v>84</v>
      </c>
      <c r="H13" s="6">
        <f>B14+(B15-B14)*(G13-A14)/(A15-A14)</f>
        <v>3.3585365853658535</v>
      </c>
      <c r="I13" s="6">
        <f t="shared" si="0"/>
        <v>-4.2120551924473535</v>
      </c>
      <c r="J13" s="10">
        <f t="shared" si="1"/>
        <v>4.2120551924473535</v>
      </c>
    </row>
    <row r="14" spans="1:54" x14ac:dyDescent="0.2">
      <c r="A14" s="11">
        <v>82.5</v>
      </c>
      <c r="B14" s="6">
        <v>3.3</v>
      </c>
      <c r="C14" s="6"/>
      <c r="D14" s="6">
        <v>103</v>
      </c>
      <c r="E14" s="6">
        <v>4.0999999999999996</v>
      </c>
      <c r="F14" s="6"/>
      <c r="G14" s="6">
        <v>103</v>
      </c>
      <c r="H14" s="6">
        <f>B15+(B16-B15)*(G14-A15)/(A16-A15)</f>
        <v>4.0999999999999996</v>
      </c>
      <c r="I14" s="6">
        <f t="shared" si="0"/>
        <v>0</v>
      </c>
      <c r="J14" s="10">
        <f t="shared" si="1"/>
        <v>0</v>
      </c>
    </row>
    <row r="15" spans="1:54" x14ac:dyDescent="0.2">
      <c r="A15" s="13">
        <v>103</v>
      </c>
      <c r="B15" s="14">
        <v>4.0999999999999996</v>
      </c>
      <c r="C15" s="14"/>
      <c r="D15" s="14"/>
      <c r="E15" s="14"/>
      <c r="F15" s="14"/>
      <c r="G15" s="14"/>
      <c r="H15" s="14"/>
      <c r="I15" s="14"/>
      <c r="J15" s="16"/>
    </row>
    <row r="16" spans="1:54" x14ac:dyDescent="0.2">
      <c r="AB16" s="21"/>
      <c r="AC16" s="21"/>
      <c r="AD16" s="21"/>
      <c r="AE16" s="21"/>
      <c r="AF16" s="21"/>
      <c r="AG16" s="21"/>
      <c r="AI16" s="21"/>
      <c r="AJ16" s="21"/>
      <c r="AK16" s="21"/>
      <c r="AL16" s="21"/>
      <c r="AM16" s="21"/>
      <c r="AN16" s="21"/>
      <c r="AP16" s="21"/>
      <c r="AQ16" s="21"/>
      <c r="AR16" s="21"/>
      <c r="AS16" s="21"/>
      <c r="AT16" s="21"/>
      <c r="AU16" s="21"/>
      <c r="AW16" s="21"/>
      <c r="AX16" s="21"/>
      <c r="AY16" s="21"/>
      <c r="AZ16" s="21"/>
      <c r="BA16" s="21"/>
      <c r="BB16" s="21"/>
    </row>
    <row r="17" spans="1:54" x14ac:dyDescent="0.2">
      <c r="A17" s="7" t="s">
        <v>46</v>
      </c>
      <c r="B17" s="8"/>
      <c r="C17" s="8"/>
      <c r="D17" s="8"/>
      <c r="E17" s="8"/>
      <c r="F17" s="8"/>
      <c r="G17" s="8"/>
      <c r="H17" s="8"/>
      <c r="I17" s="8"/>
      <c r="J17" s="9"/>
      <c r="AB17" s="4"/>
      <c r="AC17" s="4"/>
      <c r="AD17" s="4"/>
      <c r="AE17" s="4"/>
      <c r="AF17" s="4"/>
      <c r="AG17" s="4"/>
      <c r="AI17" s="4"/>
      <c r="AJ17" s="4"/>
      <c r="AK17" s="4"/>
      <c r="AL17" s="4"/>
      <c r="AM17" s="4"/>
      <c r="AN17" s="4"/>
      <c r="AP17" s="4"/>
      <c r="AQ17" s="4"/>
      <c r="AR17" s="4"/>
      <c r="AS17" s="4"/>
      <c r="AT17" s="4"/>
      <c r="AU17" s="4"/>
      <c r="AW17" s="4"/>
      <c r="AX17" s="4"/>
      <c r="AY17" s="4"/>
      <c r="AZ17" s="4"/>
      <c r="BA17" s="4"/>
      <c r="BB17" s="4"/>
    </row>
    <row r="18" spans="1:54" x14ac:dyDescent="0.2">
      <c r="A18" s="24" t="s">
        <v>39</v>
      </c>
      <c r="B18" s="25"/>
      <c r="C18" s="5"/>
      <c r="D18" s="25" t="s">
        <v>40</v>
      </c>
      <c r="E18" s="25"/>
      <c r="F18" s="5"/>
      <c r="G18" s="25" t="s">
        <v>38</v>
      </c>
      <c r="H18" s="25"/>
      <c r="I18" s="25"/>
      <c r="J18" s="10"/>
      <c r="AB18" s="4"/>
      <c r="AC18" s="4"/>
      <c r="AD18" s="4"/>
      <c r="AE18" s="4"/>
      <c r="AF18" s="4"/>
      <c r="AG18" s="4"/>
      <c r="AI18" s="4"/>
      <c r="AJ18" s="4"/>
      <c r="AK18" s="4"/>
      <c r="AL18" s="4"/>
      <c r="AM18" s="4"/>
      <c r="AN18" s="4"/>
      <c r="AP18" s="4"/>
      <c r="AQ18" s="4"/>
      <c r="AR18" s="4"/>
      <c r="AS18" s="4"/>
      <c r="AT18" s="4"/>
      <c r="AU18" s="4"/>
      <c r="AW18" s="4"/>
      <c r="AX18" s="4"/>
      <c r="AY18" s="4"/>
      <c r="AZ18" s="4"/>
      <c r="BA18" s="4"/>
      <c r="BB18" s="4"/>
    </row>
    <row r="19" spans="1:54" ht="15.75" x14ac:dyDescent="0.3">
      <c r="A19" s="11" t="s">
        <v>34</v>
      </c>
      <c r="B19" s="6" t="s">
        <v>41</v>
      </c>
      <c r="C19" s="6"/>
      <c r="D19" s="6" t="s">
        <v>34</v>
      </c>
      <c r="E19" s="6" t="s">
        <v>41</v>
      </c>
      <c r="F19" s="6"/>
      <c r="G19" s="6" t="s">
        <v>34</v>
      </c>
      <c r="H19" s="6" t="s">
        <v>42</v>
      </c>
      <c r="I19" s="6" t="s">
        <v>37</v>
      </c>
      <c r="J19" s="10" t="s">
        <v>44</v>
      </c>
      <c r="AB19" s="4"/>
      <c r="AC19" s="4"/>
      <c r="AD19" s="4"/>
      <c r="AE19" s="4"/>
      <c r="AF19" s="4"/>
      <c r="AG19" s="4"/>
      <c r="AI19" s="4"/>
      <c r="AJ19" s="4"/>
      <c r="AK19" s="4"/>
      <c r="AL19" s="4"/>
      <c r="AM19" s="4"/>
      <c r="AN19" s="4"/>
      <c r="AP19" s="4"/>
      <c r="AQ19" s="4"/>
      <c r="AR19" s="4"/>
      <c r="AS19" s="4"/>
      <c r="AT19" s="4"/>
      <c r="AU19" s="4"/>
      <c r="AW19" s="4"/>
      <c r="AX19" s="4"/>
      <c r="AY19" s="4"/>
      <c r="AZ19" s="4"/>
      <c r="BA19" s="4"/>
      <c r="BB19" s="4"/>
    </row>
    <row r="20" spans="1:54" x14ac:dyDescent="0.2">
      <c r="A20" s="11">
        <v>4</v>
      </c>
      <c r="B20" s="6">
        <v>0.3</v>
      </c>
      <c r="C20" s="6"/>
      <c r="D20" s="6">
        <v>3.5</v>
      </c>
      <c r="E20" s="6">
        <v>0.3</v>
      </c>
      <c r="F20" s="6"/>
      <c r="G20" s="6">
        <v>3.5</v>
      </c>
      <c r="H20" s="12">
        <f>B20*G20/A20</f>
        <v>0.26250000000000001</v>
      </c>
      <c r="I20" s="6">
        <f>100*(H20-E20)/H20</f>
        <v>-14.285714285714276</v>
      </c>
      <c r="J20" s="10">
        <f>ABS(I20)</f>
        <v>14.285714285714276</v>
      </c>
      <c r="AB20" s="4"/>
      <c r="AC20" s="4"/>
      <c r="AD20" s="4"/>
      <c r="AE20" s="4"/>
      <c r="AF20" s="4"/>
      <c r="AG20" s="4"/>
      <c r="AI20" s="4"/>
      <c r="AJ20" s="4"/>
      <c r="AK20" s="4"/>
      <c r="AL20" s="4"/>
      <c r="AM20" s="4"/>
      <c r="AN20" s="4"/>
      <c r="AP20" s="4"/>
      <c r="AQ20" s="4"/>
      <c r="AR20" s="4"/>
      <c r="AS20" s="4"/>
      <c r="AT20" s="4"/>
      <c r="AU20" s="4"/>
      <c r="AW20" s="4"/>
      <c r="AX20" s="4"/>
      <c r="AY20" s="4"/>
      <c r="AZ20" s="4"/>
      <c r="BA20" s="4"/>
      <c r="BB20" s="4"/>
    </row>
    <row r="21" spans="1:54" x14ac:dyDescent="0.2">
      <c r="A21" s="11">
        <v>7</v>
      </c>
      <c r="B21" s="6">
        <v>0.4</v>
      </c>
      <c r="C21" s="6"/>
      <c r="D21" s="6">
        <v>4.5</v>
      </c>
      <c r="E21" s="6">
        <v>0.4</v>
      </c>
      <c r="F21" s="6"/>
      <c r="G21" s="6">
        <v>4.5</v>
      </c>
      <c r="H21" s="12">
        <f>B20+(B21-B20)*(G21-A20)/(A21-A20)</f>
        <v>0.31666666666666665</v>
      </c>
      <c r="I21" s="6">
        <f t="shared" ref="I21:I29" si="2">100*(H21-E21)/H21</f>
        <v>-26.315789473684227</v>
      </c>
      <c r="J21" s="10">
        <f t="shared" ref="J21:J29" si="3">ABS(I21)</f>
        <v>26.315789473684227</v>
      </c>
      <c r="AB21" s="4"/>
      <c r="AC21" s="4"/>
      <c r="AD21" s="4"/>
      <c r="AE21" s="4"/>
      <c r="AF21" s="4"/>
      <c r="AG21" s="4"/>
      <c r="AI21" s="4"/>
      <c r="AJ21" s="4"/>
      <c r="AK21" s="4"/>
      <c r="AL21" s="4"/>
      <c r="AM21" s="4"/>
      <c r="AN21" s="4"/>
      <c r="AP21" s="4"/>
      <c r="AQ21" s="4"/>
      <c r="AR21" s="4"/>
      <c r="AS21" s="4"/>
      <c r="AT21" s="4"/>
      <c r="AU21" s="4"/>
      <c r="AW21" s="4"/>
      <c r="AX21" s="4"/>
      <c r="AY21" s="4"/>
      <c r="AZ21" s="4"/>
      <c r="BA21" s="4"/>
      <c r="BB21" s="4"/>
    </row>
    <row r="22" spans="1:54" x14ac:dyDescent="0.2">
      <c r="A22" s="11">
        <v>9</v>
      </c>
      <c r="B22" s="6">
        <v>0.6</v>
      </c>
      <c r="C22" s="6"/>
      <c r="D22" s="6">
        <v>9</v>
      </c>
      <c r="E22" s="6">
        <v>0.6</v>
      </c>
      <c r="F22" s="6"/>
      <c r="G22" s="6">
        <v>9</v>
      </c>
      <c r="H22" s="12">
        <f t="shared" ref="H22:H28" si="4">B21+(B22-B21)*(G22-A21)/(A22-A21)</f>
        <v>0.6</v>
      </c>
      <c r="I22" s="6">
        <f t="shared" si="2"/>
        <v>0</v>
      </c>
      <c r="J22" s="10">
        <f t="shared" si="3"/>
        <v>0</v>
      </c>
      <c r="AB22" s="4"/>
      <c r="AC22" s="4"/>
      <c r="AD22" s="4"/>
      <c r="AE22" s="4"/>
      <c r="AF22" s="4"/>
      <c r="AG22" s="4"/>
      <c r="AI22" s="4"/>
      <c r="AJ22" s="4"/>
      <c r="AK22" s="4"/>
      <c r="AL22" s="4"/>
      <c r="AM22" s="4"/>
      <c r="AN22" s="4"/>
      <c r="AP22" s="4"/>
      <c r="AQ22" s="4"/>
      <c r="AR22" s="4"/>
      <c r="AS22" s="4"/>
      <c r="AT22" s="4"/>
      <c r="AU22" s="4"/>
      <c r="AW22" s="4"/>
      <c r="AX22" s="4"/>
      <c r="AY22" s="4"/>
      <c r="AZ22" s="4"/>
      <c r="BA22" s="4"/>
      <c r="BB22" s="4"/>
    </row>
    <row r="23" spans="1:54" x14ac:dyDescent="0.2">
      <c r="A23" s="11">
        <v>16</v>
      </c>
      <c r="B23" s="6">
        <v>0.8</v>
      </c>
      <c r="C23" s="6"/>
      <c r="D23" s="6">
        <v>14</v>
      </c>
      <c r="E23" s="6">
        <v>0.8</v>
      </c>
      <c r="F23" s="6"/>
      <c r="G23" s="6">
        <v>14</v>
      </c>
      <c r="H23" s="12">
        <f t="shared" si="4"/>
        <v>0.74285714285714288</v>
      </c>
      <c r="I23" s="6">
        <f t="shared" si="2"/>
        <v>-7.6923076923076943</v>
      </c>
      <c r="J23" s="10">
        <f t="shared" si="3"/>
        <v>7.6923076923076943</v>
      </c>
      <c r="AB23" s="4"/>
      <c r="AC23" s="4"/>
      <c r="AD23" s="4"/>
      <c r="AE23" s="4"/>
      <c r="AF23" s="4"/>
      <c r="AG23" s="4"/>
      <c r="AI23" s="4"/>
      <c r="AJ23" s="4"/>
      <c r="AK23" s="4"/>
      <c r="AL23" s="4"/>
      <c r="AM23" s="4"/>
      <c r="AN23" s="4"/>
      <c r="AP23" s="4"/>
      <c r="AQ23" s="4"/>
      <c r="AR23" s="4"/>
      <c r="AS23" s="4"/>
      <c r="AT23" s="4"/>
      <c r="AU23" s="4"/>
      <c r="AW23" s="4"/>
      <c r="AX23" s="4"/>
      <c r="AY23" s="4"/>
      <c r="AZ23" s="4"/>
      <c r="BA23" s="4"/>
      <c r="BB23" s="4"/>
    </row>
    <row r="24" spans="1:54" x14ac:dyDescent="0.2">
      <c r="A24" s="11">
        <v>29</v>
      </c>
      <c r="B24" s="6">
        <v>1.2</v>
      </c>
      <c r="C24" s="6"/>
      <c r="D24" s="6">
        <v>21</v>
      </c>
      <c r="E24" s="6">
        <v>1</v>
      </c>
      <c r="F24" s="6"/>
      <c r="G24" s="6">
        <v>21</v>
      </c>
      <c r="H24" s="12">
        <f t="shared" si="4"/>
        <v>0.95384615384615379</v>
      </c>
      <c r="I24" s="6">
        <f t="shared" si="2"/>
        <v>-4.8387096774193612</v>
      </c>
      <c r="J24" s="10">
        <f t="shared" si="3"/>
        <v>4.8387096774193612</v>
      </c>
      <c r="AB24" s="4"/>
      <c r="AC24" s="4"/>
      <c r="AD24" s="4"/>
      <c r="AE24" s="4"/>
      <c r="AF24" s="4"/>
      <c r="AG24" s="4"/>
      <c r="AI24" s="4"/>
      <c r="AJ24" s="4"/>
      <c r="AK24" s="4"/>
      <c r="AL24" s="4"/>
      <c r="AM24" s="4"/>
      <c r="AN24" s="4"/>
      <c r="AP24" s="4"/>
      <c r="AQ24" s="4"/>
      <c r="AR24" s="4"/>
      <c r="AS24" s="4"/>
      <c r="AT24" s="4"/>
      <c r="AU24" s="4"/>
      <c r="AW24" s="4"/>
      <c r="AX24" s="4"/>
      <c r="AY24" s="4"/>
      <c r="AZ24" s="4"/>
      <c r="BA24" s="4"/>
      <c r="BB24" s="4"/>
    </row>
    <row r="25" spans="1:54" x14ac:dyDescent="0.2">
      <c r="A25" s="11">
        <v>46</v>
      </c>
      <c r="B25" s="6">
        <v>1.7</v>
      </c>
      <c r="C25" s="6"/>
      <c r="D25" s="6">
        <v>36</v>
      </c>
      <c r="E25" s="6">
        <v>1.5</v>
      </c>
      <c r="F25" s="6"/>
      <c r="G25" s="6">
        <v>36</v>
      </c>
      <c r="H25" s="12">
        <f t="shared" si="4"/>
        <v>1.4058823529411764</v>
      </c>
      <c r="I25" s="6">
        <f t="shared" si="2"/>
        <v>-6.6945606694560755</v>
      </c>
      <c r="J25" s="10">
        <f t="shared" si="3"/>
        <v>6.6945606694560755</v>
      </c>
      <c r="AB25" s="4"/>
      <c r="AC25" s="4"/>
      <c r="AD25" s="4"/>
      <c r="AE25" s="4"/>
      <c r="AF25" s="4"/>
      <c r="AG25" s="4"/>
      <c r="AI25" s="4"/>
      <c r="AJ25" s="4"/>
      <c r="AK25" s="4"/>
      <c r="AL25" s="4"/>
      <c r="AM25" s="4"/>
      <c r="AN25" s="4"/>
      <c r="AP25" s="4"/>
      <c r="AQ25" s="4"/>
      <c r="AR25" s="4"/>
      <c r="AS25" s="4"/>
      <c r="AT25" s="4"/>
      <c r="AU25" s="4"/>
      <c r="AW25" s="4"/>
      <c r="AX25" s="4"/>
      <c r="AY25" s="4"/>
      <c r="AZ25" s="4"/>
      <c r="BA25" s="4"/>
      <c r="BB25" s="4"/>
    </row>
    <row r="26" spans="1:54" x14ac:dyDescent="0.2">
      <c r="A26" s="11">
        <v>61</v>
      </c>
      <c r="B26" s="6">
        <v>2.2000000000000002</v>
      </c>
      <c r="C26" s="6"/>
      <c r="D26" s="6">
        <v>52</v>
      </c>
      <c r="E26" s="6">
        <v>2</v>
      </c>
      <c r="F26" s="6"/>
      <c r="G26" s="6">
        <v>52</v>
      </c>
      <c r="H26" s="12">
        <f t="shared" si="4"/>
        <v>1.9000000000000001</v>
      </c>
      <c r="I26" s="6">
        <f t="shared" si="2"/>
        <v>-5.2631578947368345</v>
      </c>
      <c r="J26" s="10">
        <f t="shared" si="3"/>
        <v>5.2631578947368345</v>
      </c>
      <c r="AB26" s="4"/>
      <c r="AC26" s="4"/>
      <c r="AD26" s="4"/>
      <c r="AE26" s="4"/>
      <c r="AF26" s="4"/>
      <c r="AG26" s="4"/>
      <c r="AI26" s="4"/>
      <c r="AJ26" s="4"/>
      <c r="AK26" s="4"/>
      <c r="AL26" s="4"/>
      <c r="AM26" s="4"/>
      <c r="AN26" s="4"/>
      <c r="AP26" s="4"/>
      <c r="AQ26" s="4"/>
      <c r="AR26" s="4"/>
      <c r="AS26" s="4"/>
      <c r="AT26" s="4"/>
      <c r="AU26" s="4"/>
      <c r="AW26" s="4"/>
      <c r="AX26" s="4"/>
      <c r="AY26" s="4"/>
      <c r="AZ26" s="4"/>
      <c r="BA26" s="4"/>
      <c r="BB26" s="4"/>
    </row>
    <row r="27" spans="1:54" x14ac:dyDescent="0.2">
      <c r="A27" s="11">
        <v>83</v>
      </c>
      <c r="B27" s="6">
        <v>2.8</v>
      </c>
      <c r="C27" s="6"/>
      <c r="D27" s="6">
        <v>73</v>
      </c>
      <c r="E27" s="6">
        <v>2.7</v>
      </c>
      <c r="F27" s="6"/>
      <c r="G27" s="6">
        <v>73</v>
      </c>
      <c r="H27" s="12">
        <f t="shared" si="4"/>
        <v>2.5272727272727273</v>
      </c>
      <c r="I27" s="6">
        <f t="shared" si="2"/>
        <v>-6.834532374100724</v>
      </c>
      <c r="J27" s="10">
        <f t="shared" si="3"/>
        <v>6.834532374100724</v>
      </c>
      <c r="AB27" s="4"/>
      <c r="AC27" s="4"/>
      <c r="AD27" s="4"/>
      <c r="AE27" s="4"/>
      <c r="AF27" s="4"/>
      <c r="AG27" s="4"/>
      <c r="AI27" s="4"/>
      <c r="AJ27" s="4"/>
      <c r="AK27" s="4"/>
      <c r="AL27" s="4"/>
      <c r="AM27" s="4"/>
      <c r="AN27" s="4"/>
      <c r="AP27" s="4"/>
      <c r="AQ27" s="4"/>
      <c r="AR27" s="4"/>
      <c r="AS27" s="4"/>
      <c r="AT27" s="4"/>
      <c r="AU27" s="4"/>
      <c r="AW27" s="4"/>
      <c r="AX27" s="4"/>
      <c r="AY27" s="4"/>
      <c r="AZ27" s="4"/>
      <c r="BA27" s="4"/>
      <c r="BB27" s="4"/>
    </row>
    <row r="28" spans="1:54" x14ac:dyDescent="0.2">
      <c r="A28" s="11">
        <v>102</v>
      </c>
      <c r="B28" s="6">
        <v>3.3</v>
      </c>
      <c r="C28" s="6"/>
      <c r="D28" s="6">
        <v>91</v>
      </c>
      <c r="E28" s="6">
        <v>3.1</v>
      </c>
      <c r="F28" s="6"/>
      <c r="G28" s="6">
        <v>91</v>
      </c>
      <c r="H28" s="12">
        <f t="shared" si="4"/>
        <v>3.0105263157894733</v>
      </c>
      <c r="I28" s="6">
        <f t="shared" si="2"/>
        <v>-2.972027972027989</v>
      </c>
      <c r="J28" s="10">
        <f t="shared" si="3"/>
        <v>2.972027972027989</v>
      </c>
      <c r="AB28" s="4"/>
      <c r="AC28" s="4"/>
      <c r="AD28" s="4"/>
      <c r="AE28" s="4"/>
      <c r="AF28" s="4"/>
      <c r="AG28" s="4"/>
      <c r="AI28" s="4"/>
      <c r="AJ28" s="4"/>
      <c r="AK28" s="4"/>
      <c r="AL28" s="4"/>
      <c r="AM28" s="4"/>
      <c r="AN28" s="4"/>
      <c r="AP28" s="4"/>
      <c r="AQ28" s="4"/>
      <c r="AR28" s="4"/>
      <c r="AS28" s="4"/>
      <c r="AT28" s="4"/>
      <c r="AU28" s="4"/>
      <c r="AW28" s="4"/>
      <c r="AX28" s="4"/>
      <c r="AY28" s="4"/>
      <c r="AZ28" s="4"/>
      <c r="BA28" s="4"/>
      <c r="BB28" s="4"/>
    </row>
    <row r="29" spans="1:54" x14ac:dyDescent="0.2">
      <c r="A29" s="13"/>
      <c r="B29" s="14"/>
      <c r="C29" s="14"/>
      <c r="D29" s="14">
        <v>100</v>
      </c>
      <c r="E29" s="14">
        <v>3.5</v>
      </c>
      <c r="F29" s="14"/>
      <c r="G29" s="14">
        <v>100</v>
      </c>
      <c r="H29" s="15">
        <f>B27+(B28-B27)*(G29-A27)/(A28-A27)</f>
        <v>3.2473684210526312</v>
      </c>
      <c r="I29" s="14">
        <f t="shared" si="2"/>
        <v>-7.7795786061588448</v>
      </c>
      <c r="J29" s="16">
        <f t="shared" si="3"/>
        <v>7.7795786061588448</v>
      </c>
    </row>
    <row r="31" spans="1:54" x14ac:dyDescent="0.2">
      <c r="A31" s="7" t="s">
        <v>47</v>
      </c>
      <c r="B31" s="8"/>
      <c r="C31" s="8"/>
      <c r="D31" s="8"/>
      <c r="E31" s="8"/>
      <c r="F31" s="8"/>
      <c r="G31" s="8"/>
      <c r="H31" s="8"/>
      <c r="I31" s="8"/>
      <c r="J31" s="9"/>
    </row>
    <row r="32" spans="1:54" x14ac:dyDescent="0.2">
      <c r="A32" s="24" t="s">
        <v>39</v>
      </c>
      <c r="B32" s="25"/>
      <c r="C32" s="5"/>
      <c r="D32" s="25" t="s">
        <v>40</v>
      </c>
      <c r="E32" s="25"/>
      <c r="F32" s="5"/>
      <c r="G32" s="25" t="s">
        <v>38</v>
      </c>
      <c r="H32" s="25"/>
      <c r="I32" s="25"/>
      <c r="J32" s="10"/>
    </row>
    <row r="33" spans="1:56" ht="15.75" x14ac:dyDescent="0.3">
      <c r="A33" s="11" t="s">
        <v>34</v>
      </c>
      <c r="B33" s="6" t="s">
        <v>41</v>
      </c>
      <c r="C33" s="6"/>
      <c r="D33" s="6" t="s">
        <v>34</v>
      </c>
      <c r="E33" s="6" t="s">
        <v>41</v>
      </c>
      <c r="F33" s="6"/>
      <c r="G33" s="6" t="s">
        <v>34</v>
      </c>
      <c r="H33" s="6" t="s">
        <v>42</v>
      </c>
      <c r="I33" s="6" t="s">
        <v>37</v>
      </c>
      <c r="J33" s="10" t="s">
        <v>44</v>
      </c>
    </row>
    <row r="34" spans="1:56" x14ac:dyDescent="0.2">
      <c r="A34" s="11">
        <v>4</v>
      </c>
      <c r="B34" s="6">
        <v>0.45</v>
      </c>
      <c r="C34" s="6"/>
      <c r="D34" s="6">
        <v>3</v>
      </c>
      <c r="E34" s="6">
        <v>0.55000000000000004</v>
      </c>
      <c r="F34" s="6"/>
      <c r="G34" s="6">
        <v>3</v>
      </c>
      <c r="H34" s="12">
        <f>B34*G34/A34</f>
        <v>0.33750000000000002</v>
      </c>
      <c r="I34" s="6">
        <f>100*(H34-E34)/H34</f>
        <v>-62.962962962962969</v>
      </c>
      <c r="J34" s="10">
        <f>ABS(I34)</f>
        <v>62.962962962962969</v>
      </c>
    </row>
    <row r="35" spans="1:56" x14ac:dyDescent="0.2">
      <c r="A35" s="11">
        <v>6</v>
      </c>
      <c r="B35" s="6">
        <v>0.55000000000000004</v>
      </c>
      <c r="C35" s="6"/>
      <c r="D35" s="6">
        <v>6</v>
      </c>
      <c r="E35" s="6">
        <v>0.7</v>
      </c>
      <c r="F35" s="6"/>
      <c r="G35" s="6">
        <v>6</v>
      </c>
      <c r="H35" s="12">
        <f>B34+(B35-B34)*(G35-A34)/(A35-A34)</f>
        <v>0.55000000000000004</v>
      </c>
      <c r="I35" s="6">
        <f t="shared" ref="I35:I43" si="5">100*(H35-E35)/H35</f>
        <v>-27.272727272727256</v>
      </c>
      <c r="J35" s="10">
        <f t="shared" ref="J35:J43" si="6">ABS(I35)</f>
        <v>27.272727272727256</v>
      </c>
    </row>
    <row r="36" spans="1:56" x14ac:dyDescent="0.2">
      <c r="A36" s="11">
        <v>9.5</v>
      </c>
      <c r="B36" s="6">
        <v>0.75</v>
      </c>
      <c r="C36" s="6"/>
      <c r="D36" s="6">
        <v>10</v>
      </c>
      <c r="E36" s="6">
        <v>0.9</v>
      </c>
      <c r="F36" s="6"/>
      <c r="G36" s="6">
        <v>10</v>
      </c>
      <c r="H36" s="12">
        <f>B36+(B37-B36)*(G36-A36)/(A37-A36)</f>
        <v>0.8</v>
      </c>
      <c r="I36" s="6">
        <f t="shared" si="5"/>
        <v>-12.499999999999996</v>
      </c>
      <c r="J36" s="10">
        <f t="shared" si="6"/>
        <v>12.499999999999996</v>
      </c>
    </row>
    <row r="37" spans="1:56" x14ac:dyDescent="0.2">
      <c r="A37" s="11">
        <v>11.5</v>
      </c>
      <c r="B37" s="6">
        <v>0.95</v>
      </c>
      <c r="C37" s="6"/>
      <c r="D37" s="6">
        <v>16</v>
      </c>
      <c r="E37" s="6">
        <v>1.1499999999999999</v>
      </c>
      <c r="F37" s="6"/>
      <c r="G37" s="6">
        <v>16</v>
      </c>
      <c r="H37" s="12">
        <f t="shared" ref="H37:H39" si="7">B37+(B38-B37)*(G37-A37)/(A38-A37)</f>
        <v>1.0249999999999999</v>
      </c>
      <c r="I37" s="6">
        <f t="shared" si="5"/>
        <v>-12.195121951219512</v>
      </c>
      <c r="J37" s="10">
        <f t="shared" si="6"/>
        <v>12.195121951219512</v>
      </c>
    </row>
    <row r="38" spans="1:56" x14ac:dyDescent="0.2">
      <c r="A38" s="11">
        <v>23.5</v>
      </c>
      <c r="B38" s="6">
        <v>1.1499999999999999</v>
      </c>
      <c r="C38" s="6"/>
      <c r="D38" s="6">
        <v>26</v>
      </c>
      <c r="E38" s="6">
        <v>1.4</v>
      </c>
      <c r="F38" s="6"/>
      <c r="G38" s="6">
        <v>26</v>
      </c>
      <c r="H38" s="12">
        <f t="shared" si="7"/>
        <v>1.2235294117647058</v>
      </c>
      <c r="I38" s="6">
        <f t="shared" si="5"/>
        <v>-14.423076923076929</v>
      </c>
      <c r="J38" s="10">
        <f t="shared" si="6"/>
        <v>14.423076923076929</v>
      </c>
    </row>
    <row r="39" spans="1:56" x14ac:dyDescent="0.2">
      <c r="A39" s="11">
        <v>32</v>
      </c>
      <c r="B39" s="6">
        <v>1.4</v>
      </c>
      <c r="C39" s="6"/>
      <c r="D39" s="6">
        <v>40</v>
      </c>
      <c r="E39" s="6">
        <v>1.7</v>
      </c>
      <c r="F39" s="6"/>
      <c r="G39" s="6">
        <v>40</v>
      </c>
      <c r="H39" s="12">
        <f t="shared" si="7"/>
        <v>1.5777777777777779</v>
      </c>
      <c r="I39" s="6">
        <f t="shared" si="5"/>
        <v>-7.7464788732394219</v>
      </c>
      <c r="J39" s="10">
        <f t="shared" si="6"/>
        <v>7.7464788732394219</v>
      </c>
    </row>
    <row r="40" spans="1:56" x14ac:dyDescent="0.2">
      <c r="A40" s="11">
        <v>41</v>
      </c>
      <c r="B40" s="6">
        <v>1.6</v>
      </c>
      <c r="C40" s="6"/>
      <c r="D40" s="6">
        <v>55</v>
      </c>
      <c r="E40" s="6">
        <v>2.2000000000000002</v>
      </c>
      <c r="F40" s="6"/>
      <c r="G40" s="6">
        <v>55</v>
      </c>
      <c r="H40" s="12">
        <f>B41+(B42-B41)*(G40-A41)/(A42-A41)</f>
        <v>2.0058823529411764</v>
      </c>
      <c r="I40" s="6">
        <f t="shared" si="5"/>
        <v>-9.6774193548387188</v>
      </c>
      <c r="J40" s="10">
        <f t="shared" si="6"/>
        <v>9.6774193548387188</v>
      </c>
    </row>
    <row r="41" spans="1:56" x14ac:dyDescent="0.2">
      <c r="A41" s="11">
        <v>52</v>
      </c>
      <c r="B41" s="6">
        <v>1.9</v>
      </c>
      <c r="C41" s="6"/>
      <c r="D41" s="6">
        <v>72</v>
      </c>
      <c r="E41" s="6">
        <v>2.8</v>
      </c>
      <c r="F41" s="6"/>
      <c r="G41" s="6">
        <v>72</v>
      </c>
      <c r="H41" s="12">
        <f t="shared" ref="H41:H42" si="8">B42+(B43-B42)*(G41-A42)/(A43-A42)</f>
        <v>2.56</v>
      </c>
      <c r="I41" s="6">
        <f t="shared" si="5"/>
        <v>-9.3749999999999911</v>
      </c>
      <c r="J41" s="10">
        <f t="shared" si="6"/>
        <v>9.3749999999999911</v>
      </c>
    </row>
    <row r="42" spans="1:56" x14ac:dyDescent="0.2">
      <c r="A42" s="11">
        <v>69</v>
      </c>
      <c r="B42" s="6">
        <v>2.5</v>
      </c>
      <c r="C42" s="6"/>
      <c r="D42" s="6">
        <v>90</v>
      </c>
      <c r="E42" s="6">
        <v>3.2</v>
      </c>
      <c r="F42" s="6"/>
      <c r="G42" s="6">
        <v>90</v>
      </c>
      <c r="H42" s="12">
        <f t="shared" si="8"/>
        <v>2.9894736842105263</v>
      </c>
      <c r="I42" s="6">
        <f t="shared" si="5"/>
        <v>-7.0422535211267681</v>
      </c>
      <c r="J42" s="10">
        <f t="shared" si="6"/>
        <v>7.0422535211267681</v>
      </c>
    </row>
    <row r="43" spans="1:56" x14ac:dyDescent="0.2">
      <c r="A43" s="11">
        <v>84</v>
      </c>
      <c r="B43" s="6">
        <v>2.8</v>
      </c>
      <c r="C43" s="6"/>
      <c r="D43" s="6">
        <v>100</v>
      </c>
      <c r="E43" s="6">
        <v>3.7</v>
      </c>
      <c r="F43" s="6"/>
      <c r="G43" s="6">
        <v>100</v>
      </c>
      <c r="H43" s="6">
        <f>B43+(B44-B43)*(G43-A43)/(A44-A43)</f>
        <v>3.3052631578947369</v>
      </c>
      <c r="I43" s="6">
        <f t="shared" si="5"/>
        <v>-11.942675159235673</v>
      </c>
      <c r="J43" s="10">
        <f t="shared" si="6"/>
        <v>11.942675159235673</v>
      </c>
    </row>
    <row r="44" spans="1:56" x14ac:dyDescent="0.2">
      <c r="A44" s="13">
        <v>103</v>
      </c>
      <c r="B44" s="14">
        <v>3.4</v>
      </c>
      <c r="C44" s="14"/>
      <c r="D44" s="14"/>
      <c r="E44" s="14"/>
      <c r="F44" s="14"/>
      <c r="G44" s="14"/>
      <c r="H44" s="14"/>
      <c r="I44" s="14"/>
      <c r="J44" s="16"/>
    </row>
    <row r="45" spans="1:56" x14ac:dyDescent="0.2">
      <c r="I45" s="19" t="s">
        <v>43</v>
      </c>
      <c r="J45" s="20">
        <f>AVERAGE(J6:J43)</f>
        <v>10.151535629454276</v>
      </c>
    </row>
    <row r="46" spans="1:56" x14ac:dyDescent="0.2">
      <c r="AB46" s="21" t="s">
        <v>23</v>
      </c>
      <c r="AC46" s="21"/>
      <c r="AD46" s="21"/>
      <c r="AE46" s="21"/>
      <c r="AF46" s="21"/>
      <c r="AG46" s="21"/>
      <c r="AI46" s="21" t="s">
        <v>24</v>
      </c>
      <c r="AJ46" s="21"/>
      <c r="AK46" s="21"/>
      <c r="AL46" s="21"/>
      <c r="AM46" s="21"/>
      <c r="AN46" s="21"/>
      <c r="AP46" s="21" t="s">
        <v>25</v>
      </c>
      <c r="AQ46" s="21"/>
      <c r="AR46" s="21"/>
      <c r="AS46" s="21"/>
      <c r="AT46" s="21"/>
      <c r="AU46" s="21"/>
      <c r="AW46" s="21" t="s">
        <v>26</v>
      </c>
      <c r="AX46" s="21"/>
      <c r="AY46" s="21"/>
      <c r="AZ46" s="21"/>
      <c r="BA46" s="21"/>
      <c r="BB46" s="21"/>
    </row>
    <row r="47" spans="1:56" ht="14.25" x14ac:dyDescent="0.2">
      <c r="AB47" t="s">
        <v>17</v>
      </c>
      <c r="AC47" t="s">
        <v>18</v>
      </c>
      <c r="AD47" t="s">
        <v>19</v>
      </c>
      <c r="AE47" t="s">
        <v>20</v>
      </c>
      <c r="AG47" t="s">
        <v>21</v>
      </c>
      <c r="AI47" t="s">
        <v>17</v>
      </c>
      <c r="AJ47" t="s">
        <v>18</v>
      </c>
      <c r="AK47" t="s">
        <v>19</v>
      </c>
      <c r="AL47" t="s">
        <v>20</v>
      </c>
      <c r="AN47" t="s">
        <v>21</v>
      </c>
      <c r="AP47" t="s">
        <v>17</v>
      </c>
      <c r="AQ47" t="s">
        <v>18</v>
      </c>
      <c r="AR47" t="s">
        <v>19</v>
      </c>
      <c r="AS47" t="s">
        <v>20</v>
      </c>
      <c r="AU47" t="s">
        <v>21</v>
      </c>
      <c r="AW47" t="s">
        <v>17</v>
      </c>
      <c r="AX47" t="s">
        <v>18</v>
      </c>
      <c r="AY47" t="s">
        <v>19</v>
      </c>
      <c r="AZ47" t="s">
        <v>20</v>
      </c>
      <c r="BB47" t="s">
        <v>21</v>
      </c>
      <c r="BD47" s="2" t="s">
        <v>50</v>
      </c>
    </row>
    <row r="48" spans="1:56" ht="15.75" x14ac:dyDescent="0.25">
      <c r="A48" s="17" t="s">
        <v>15</v>
      </c>
      <c r="I48" t="s">
        <v>55</v>
      </c>
      <c r="AB48">
        <v>0</v>
      </c>
      <c r="AC48">
        <v>0</v>
      </c>
      <c r="AD48">
        <f>N1</f>
        <v>0</v>
      </c>
      <c r="AE48">
        <f>0</f>
        <v>0</v>
      </c>
      <c r="AI48">
        <v>0</v>
      </c>
      <c r="AJ48">
        <v>0</v>
      </c>
      <c r="AK48">
        <f t="shared" ref="AK48" si="9">N62</f>
        <v>0</v>
      </c>
      <c r="AL48">
        <f>0</f>
        <v>0</v>
      </c>
      <c r="AP48">
        <v>0</v>
      </c>
      <c r="AQ48">
        <v>0</v>
      </c>
      <c r="AR48">
        <f t="shared" ref="AR48" si="10">G54</f>
        <v>-15.979137949819311</v>
      </c>
      <c r="AS48">
        <f>0</f>
        <v>0</v>
      </c>
      <c r="AW48">
        <v>0</v>
      </c>
      <c r="AX48">
        <v>0</v>
      </c>
      <c r="AY48">
        <f t="shared" ref="AY48" si="11">V54</f>
        <v>0</v>
      </c>
      <c r="AZ48">
        <f>0</f>
        <v>0</v>
      </c>
      <c r="BD48" s="2"/>
    </row>
    <row r="49" spans="1:56" ht="14.25" x14ac:dyDescent="0.25">
      <c r="A49" s="26" t="s">
        <v>54</v>
      </c>
      <c r="B49" s="26"/>
      <c r="C49" s="21" t="s">
        <v>36</v>
      </c>
      <c r="D49" s="21"/>
      <c r="E49" s="21" t="s">
        <v>38</v>
      </c>
      <c r="F49" s="21"/>
      <c r="I49" s="18" t="s">
        <v>52</v>
      </c>
      <c r="J49" s="27" t="s">
        <v>51</v>
      </c>
      <c r="K49" s="27"/>
      <c r="L49" s="27"/>
      <c r="M49" s="27"/>
      <c r="N49" s="27"/>
      <c r="O49" s="27"/>
      <c r="P49" s="27"/>
      <c r="Q49" s="27"/>
      <c r="R49" s="27"/>
      <c r="AB49">
        <v>0</v>
      </c>
      <c r="AC49">
        <f>AB48</f>
        <v>0</v>
      </c>
      <c r="AD49">
        <f t="shared" ref="AD49:AD55" si="12">N48</f>
        <v>0</v>
      </c>
      <c r="AE49">
        <f t="shared" ref="AE49:AE55" si="13">AD48</f>
        <v>0</v>
      </c>
      <c r="AI49">
        <v>0</v>
      </c>
      <c r="AJ49">
        <f>AI48</f>
        <v>0</v>
      </c>
      <c r="AK49">
        <f t="shared" ref="AK49" si="14">N61</f>
        <v>0</v>
      </c>
      <c r="AL49">
        <f t="shared" ref="AL49:AL55" si="15">AK48</f>
        <v>0</v>
      </c>
      <c r="AP49">
        <v>0</v>
      </c>
      <c r="AQ49">
        <f>AP48</f>
        <v>0</v>
      </c>
      <c r="AR49">
        <f t="shared" ref="AR49" si="16">H54</f>
        <v>0</v>
      </c>
      <c r="AS49">
        <f t="shared" ref="AS49:AS55" si="17">AR48</f>
        <v>-15.979137949819311</v>
      </c>
      <c r="AW49">
        <v>0</v>
      </c>
      <c r="AX49">
        <f>AW48</f>
        <v>0</v>
      </c>
      <c r="AY49">
        <f t="shared" ref="AY49" si="18">U54</f>
        <v>0</v>
      </c>
      <c r="AZ49">
        <f t="shared" ref="AZ49:AZ55" si="19">AY48</f>
        <v>0</v>
      </c>
      <c r="BD49" s="2"/>
    </row>
    <row r="50" spans="1:56" ht="15.75" x14ac:dyDescent="0.3">
      <c r="A50" t="s">
        <v>34</v>
      </c>
      <c r="B50" t="s">
        <v>35</v>
      </c>
      <c r="C50" t="s">
        <v>34</v>
      </c>
      <c r="D50" t="s">
        <v>35</v>
      </c>
      <c r="E50" t="s">
        <v>34</v>
      </c>
      <c r="F50" t="s">
        <v>29</v>
      </c>
      <c r="G50" t="s">
        <v>37</v>
      </c>
      <c r="I50" s="22">
        <v>9.6999999999999993</v>
      </c>
      <c r="N50">
        <v>0.8</v>
      </c>
      <c r="AB50">
        <v>0</v>
      </c>
      <c r="AC50">
        <f t="shared" ref="AC50" si="20">AB49</f>
        <v>0</v>
      </c>
      <c r="AD50">
        <f t="shared" si="12"/>
        <v>0</v>
      </c>
      <c r="AE50">
        <f t="shared" si="13"/>
        <v>0</v>
      </c>
      <c r="AI50">
        <v>0</v>
      </c>
      <c r="AJ50">
        <f t="shared" ref="AJ50" si="21">AI49</f>
        <v>0</v>
      </c>
      <c r="AK50">
        <f t="shared" ref="AK50" si="22">N60</f>
        <v>0</v>
      </c>
      <c r="AL50">
        <f t="shared" si="15"/>
        <v>0</v>
      </c>
      <c r="AP50">
        <v>0</v>
      </c>
      <c r="AQ50">
        <f t="shared" ref="AQ50" si="23">AP49</f>
        <v>0</v>
      </c>
      <c r="AR50">
        <f t="shared" ref="AR50" si="24">I54</f>
        <v>0</v>
      </c>
      <c r="AS50">
        <f t="shared" si="17"/>
        <v>0</v>
      </c>
      <c r="AW50">
        <v>0</v>
      </c>
      <c r="AX50">
        <f t="shared" ref="AX50" si="25">AW49</f>
        <v>0</v>
      </c>
      <c r="AY50">
        <f t="shared" ref="AY50" si="26">T54</f>
        <v>0</v>
      </c>
      <c r="AZ50">
        <f t="shared" si="19"/>
        <v>0</v>
      </c>
      <c r="BD50" s="2"/>
    </row>
    <row r="51" spans="1:56" x14ac:dyDescent="0.2">
      <c r="A51">
        <v>5.5</v>
      </c>
      <c r="B51">
        <f>BD83</f>
        <v>4.8875726952289603E-2</v>
      </c>
      <c r="C51">
        <f>'Bypass data'!A29</f>
        <v>1.1000000000000001</v>
      </c>
      <c r="D51">
        <f>'Bypass data'!C29</f>
        <v>1.3574893850993143E-2</v>
      </c>
      <c r="E51">
        <f>A51</f>
        <v>5.5</v>
      </c>
      <c r="F51">
        <f>D52+(D53-D52)*(E51-C52)/(C53-C52)</f>
        <v>5.0486447047188771E-2</v>
      </c>
      <c r="G51">
        <f>100*(F51-B51)/F51</f>
        <v>3.1904009672014686</v>
      </c>
      <c r="I51" s="22"/>
      <c r="N51">
        <v>0.8</v>
      </c>
      <c r="AB51">
        <v>0.14349999999999999</v>
      </c>
      <c r="AC51">
        <v>0.1525</v>
      </c>
      <c r="AD51">
        <f t="shared" si="12"/>
        <v>0.8</v>
      </c>
      <c r="AE51">
        <f t="shared" si="13"/>
        <v>0</v>
      </c>
      <c r="AG51">
        <f t="shared" ref="AG51:AG55" si="27">0.5*PI()*(0.5*(AC51^2-AB51^2)*(AD51-(AB51*(AE51-AD51)/(AC51-AB51)))+((AC51^3-AB51^3)/3)*(AE51-AD51)/(AC51-AB51))</f>
        <v>8.2843798275162965E-4</v>
      </c>
      <c r="AI51">
        <v>0.14349999999999999</v>
      </c>
      <c r="AJ51">
        <v>0.1525</v>
      </c>
      <c r="AK51">
        <f t="shared" ref="AK51" si="28">N58</f>
        <v>1.2</v>
      </c>
      <c r="AL51">
        <f t="shared" si="15"/>
        <v>0</v>
      </c>
      <c r="AN51">
        <f t="shared" ref="AN51:AN55" si="29">0.5*PI()*(0.5*(AJ51^2-AI51^2)*(AK51-(AI51*(AL51-AK51)/(AJ51-AI51)))+((AJ51^3-AI51^3)/3)*(AL51-AK51)/(AJ51-AI51))</f>
        <v>1.2426569741274473E-3</v>
      </c>
      <c r="AP51">
        <v>0.14349999999999999</v>
      </c>
      <c r="AQ51">
        <v>0.1525</v>
      </c>
      <c r="AR51">
        <f t="shared" ref="AR51" si="30">J54</f>
        <v>0.9</v>
      </c>
      <c r="AS51">
        <f t="shared" si="17"/>
        <v>0</v>
      </c>
      <c r="AU51">
        <f t="shared" ref="AU51:AU55" si="31">0.5*PI()*(0.5*(AQ51^2-AP51^2)*(AR51-(AP51*(AS51-AR51)/(AQ51-AP51)))+((AQ51^3-AP51^3)/3)*(AS51-AR51)/(AQ51-AP51))</f>
        <v>9.3199273059558E-4</v>
      </c>
      <c r="AW51">
        <v>0.14349999999999999</v>
      </c>
      <c r="AX51">
        <v>0.1525</v>
      </c>
      <c r="AY51">
        <f t="shared" ref="AY51" si="32">R54</f>
        <v>1.1000000000000001</v>
      </c>
      <c r="AZ51">
        <f t="shared" si="19"/>
        <v>0</v>
      </c>
      <c r="BB51">
        <f t="shared" ref="BB51:BB55" si="33">0.5*PI()*(0.5*(AX51^2-AW51^2)*(AY51-(AW51*(AZ51-AY51)/(AX51-AW51)))+((AX51^3-AW51^3)/3)*(AZ51-AY51)/(AX51-AW51))</f>
        <v>1.1391022262834968E-3</v>
      </c>
      <c r="BD51" s="2"/>
    </row>
    <row r="52" spans="1:56" x14ac:dyDescent="0.2">
      <c r="A52">
        <v>9.6999999999999993</v>
      </c>
      <c r="B52">
        <f>BD57</f>
        <v>6.9825306663059236E-2</v>
      </c>
      <c r="C52">
        <f>'Bypass data'!A30</f>
        <v>3.1</v>
      </c>
      <c r="D52">
        <f>'Bypass data'!C30</f>
        <v>4.0396149501230272E-2</v>
      </c>
      <c r="E52">
        <f t="shared" ref="E52:E54" si="34">A52</f>
        <v>9.6999999999999993</v>
      </c>
      <c r="F52">
        <f>D53+(D54-D53)*(E52-C53)/(C54-C53)</f>
        <v>7.0263761732760555E-2</v>
      </c>
      <c r="G52">
        <f t="shared" ref="G52:G54" si="35">100*(F52-B52)/F52</f>
        <v>0.62401308852339499</v>
      </c>
      <c r="I52" s="22"/>
      <c r="N52">
        <v>0.9</v>
      </c>
      <c r="AB52">
        <v>0.105</v>
      </c>
      <c r="AC52">
        <f t="shared" ref="AC52:AC55" si="36">AB51</f>
        <v>0.14349999999999999</v>
      </c>
      <c r="AD52">
        <f t="shared" si="12"/>
        <v>0.8</v>
      </c>
      <c r="AE52">
        <f t="shared" si="13"/>
        <v>0.8</v>
      </c>
      <c r="AG52">
        <f t="shared" si="27"/>
        <v>6.0112804630113887E-3</v>
      </c>
      <c r="AI52">
        <v>0.105</v>
      </c>
      <c r="AJ52">
        <f t="shared" ref="AJ52:AJ55" si="37">AI51</f>
        <v>0.14349999999999999</v>
      </c>
      <c r="AK52">
        <f t="shared" ref="AK52" si="38">N57</f>
        <v>1.1000000000000001</v>
      </c>
      <c r="AL52">
        <f t="shared" si="15"/>
        <v>1.2</v>
      </c>
      <c r="AN52">
        <f t="shared" si="29"/>
        <v>8.6606182727071348E-3</v>
      </c>
      <c r="AP52">
        <v>0.105</v>
      </c>
      <c r="AQ52">
        <f t="shared" ref="AQ52:AQ55" si="39">AP51</f>
        <v>0.14349999999999999</v>
      </c>
      <c r="AR52">
        <f t="shared" ref="AR52" si="40">K54</f>
        <v>1</v>
      </c>
      <c r="AS52">
        <f t="shared" si="17"/>
        <v>0.9</v>
      </c>
      <c r="AU52">
        <f t="shared" si="31"/>
        <v>7.1189929426977595E-3</v>
      </c>
      <c r="AW52">
        <v>0.105</v>
      </c>
      <c r="AX52">
        <f t="shared" ref="AX52:AX55" si="41">AW51</f>
        <v>0.14349999999999999</v>
      </c>
      <c r="AY52">
        <f t="shared" ref="AY52" si="42">Q54</f>
        <v>1</v>
      </c>
      <c r="AZ52">
        <f t="shared" si="19"/>
        <v>1.1000000000000001</v>
      </c>
      <c r="BB52">
        <f t="shared" si="33"/>
        <v>7.9092082148307114E-3</v>
      </c>
      <c r="BD52" s="2"/>
    </row>
    <row r="53" spans="1:56" x14ac:dyDescent="0.2">
      <c r="A53">
        <v>12.2</v>
      </c>
      <c r="B53">
        <f>BD96</f>
        <v>8.0813432758040621E-2</v>
      </c>
      <c r="C53">
        <f>'Bypass data'!A31</f>
        <v>7.2</v>
      </c>
      <c r="D53">
        <f>'Bypass data'!C31</f>
        <v>5.7633741142242706E-2</v>
      </c>
      <c r="E53">
        <f t="shared" si="34"/>
        <v>12.2</v>
      </c>
      <c r="F53">
        <f>D53+(D54-D53)*(E53-C53)/(C54-C53)</f>
        <v>8.2893782323278403E-2</v>
      </c>
      <c r="G53">
        <f t="shared" si="35"/>
        <v>2.5096569452273312</v>
      </c>
      <c r="I53" s="22"/>
      <c r="N53">
        <v>0.9</v>
      </c>
      <c r="AB53">
        <v>7.0000000000000007E-2</v>
      </c>
      <c r="AC53">
        <f t="shared" si="36"/>
        <v>0.105</v>
      </c>
      <c r="AD53">
        <f t="shared" si="12"/>
        <v>0.9</v>
      </c>
      <c r="AE53">
        <f t="shared" si="13"/>
        <v>0.8</v>
      </c>
      <c r="AG53">
        <f t="shared" si="27"/>
        <v>4.072943975685266E-3</v>
      </c>
      <c r="AI53">
        <v>7.0000000000000007E-2</v>
      </c>
      <c r="AJ53">
        <f t="shared" si="37"/>
        <v>0.105</v>
      </c>
      <c r="AK53">
        <f t="shared" ref="AK53" si="43">N56</f>
        <v>1.1000000000000001</v>
      </c>
      <c r="AL53">
        <f t="shared" si="15"/>
        <v>1.1000000000000001</v>
      </c>
      <c r="AN53">
        <f t="shared" si="29"/>
        <v>5.2916201258903063E-3</v>
      </c>
      <c r="AP53">
        <v>7.0000000000000007E-2</v>
      </c>
      <c r="AQ53">
        <f t="shared" si="39"/>
        <v>0.105</v>
      </c>
      <c r="AR53">
        <f t="shared" ref="AR53" si="44">L54</f>
        <v>1.1000000000000001</v>
      </c>
      <c r="AS53">
        <f t="shared" si="17"/>
        <v>1</v>
      </c>
      <c r="AU53">
        <f t="shared" si="31"/>
        <v>5.0350567258471398E-3</v>
      </c>
      <c r="AW53">
        <v>7.0000000000000007E-2</v>
      </c>
      <c r="AX53">
        <f t="shared" si="41"/>
        <v>0.105</v>
      </c>
      <c r="AY53">
        <f t="shared" ref="AY53" si="45">P54</f>
        <v>1.1000000000000001</v>
      </c>
      <c r="AZ53">
        <f t="shared" si="19"/>
        <v>1</v>
      </c>
      <c r="BB53">
        <f t="shared" si="33"/>
        <v>5.0350567258471398E-3</v>
      </c>
      <c r="BD53" s="2"/>
    </row>
    <row r="54" spans="1:56" x14ac:dyDescent="0.2">
      <c r="A54">
        <v>22.5</v>
      </c>
      <c r="B54">
        <f>BD70</f>
        <v>0.15155043615415631</v>
      </c>
      <c r="C54">
        <f>'Bypass data'!A32</f>
        <v>13</v>
      </c>
      <c r="D54">
        <f>'Bypass data'!C32</f>
        <v>8.6935388912244116E-2</v>
      </c>
      <c r="E54">
        <f t="shared" si="34"/>
        <v>22.5</v>
      </c>
      <c r="F54">
        <f>D55+(D56-D55)*(E54-C55)/(C56-C55)</f>
        <v>0.13067042817625324</v>
      </c>
      <c r="G54">
        <f t="shared" si="35"/>
        <v>-15.979137949819311</v>
      </c>
      <c r="I54" s="22"/>
      <c r="J54">
        <v>0.9</v>
      </c>
      <c r="K54">
        <v>1</v>
      </c>
      <c r="L54">
        <v>1.1000000000000001</v>
      </c>
      <c r="M54">
        <v>1.2</v>
      </c>
      <c r="N54">
        <v>1.2</v>
      </c>
      <c r="O54">
        <v>1.1000000000000001</v>
      </c>
      <c r="P54">
        <v>1.1000000000000001</v>
      </c>
      <c r="Q54">
        <v>1</v>
      </c>
      <c r="R54">
        <v>1.1000000000000001</v>
      </c>
      <c r="AB54">
        <v>3.5000000000000003E-2</v>
      </c>
      <c r="AC54">
        <f t="shared" si="36"/>
        <v>7.0000000000000007E-2</v>
      </c>
      <c r="AD54">
        <f t="shared" si="12"/>
        <v>0.9</v>
      </c>
      <c r="AE54">
        <f t="shared" si="13"/>
        <v>0.9</v>
      </c>
      <c r="AG54">
        <f t="shared" si="27"/>
        <v>2.5977044254370607E-3</v>
      </c>
      <c r="AI54">
        <v>3.5000000000000003E-2</v>
      </c>
      <c r="AJ54">
        <f t="shared" si="37"/>
        <v>7.0000000000000007E-2</v>
      </c>
      <c r="AK54">
        <f t="shared" ref="AK54" si="46">N55</f>
        <v>1.1000000000000001</v>
      </c>
      <c r="AL54">
        <f t="shared" si="15"/>
        <v>1.1000000000000001</v>
      </c>
      <c r="AN54">
        <f t="shared" si="29"/>
        <v>3.1749720755341855E-3</v>
      </c>
      <c r="AP54">
        <v>3.5000000000000003E-2</v>
      </c>
      <c r="AQ54">
        <f t="shared" si="39"/>
        <v>7.0000000000000007E-2</v>
      </c>
      <c r="AR54">
        <f t="shared" ref="AR54" si="47">M54</f>
        <v>1.2</v>
      </c>
      <c r="AS54">
        <f t="shared" si="17"/>
        <v>1.1000000000000001</v>
      </c>
      <c r="AU54">
        <f t="shared" si="31"/>
        <v>3.3032537755557684E-3</v>
      </c>
      <c r="AW54">
        <v>3.5000000000000003E-2</v>
      </c>
      <c r="AX54">
        <f t="shared" si="41"/>
        <v>7.0000000000000007E-2</v>
      </c>
      <c r="AY54">
        <f t="shared" ref="AY54" si="48">O54</f>
        <v>1.1000000000000001</v>
      </c>
      <c r="AZ54">
        <f t="shared" si="19"/>
        <v>1.1000000000000001</v>
      </c>
      <c r="BB54">
        <f t="shared" si="33"/>
        <v>3.1749720755341855E-3</v>
      </c>
      <c r="BD54" s="2"/>
    </row>
    <row r="55" spans="1:56" x14ac:dyDescent="0.2">
      <c r="C55">
        <f>'Bypass data'!A33</f>
        <v>19.7</v>
      </c>
      <c r="D55">
        <f>'Bypass data'!C33</f>
        <v>0.11375703071657821</v>
      </c>
      <c r="F55" s="2" t="s">
        <v>43</v>
      </c>
      <c r="G55" s="2">
        <f>0.25*(ABS(G51)+ABS(G52)+ABS(G53)+ABS(G54))</f>
        <v>5.5758022376928764</v>
      </c>
      <c r="I55" s="22"/>
      <c r="N55">
        <v>1.1000000000000001</v>
      </c>
      <c r="AB55">
        <v>0</v>
      </c>
      <c r="AC55">
        <f t="shared" si="36"/>
        <v>3.5000000000000003E-2</v>
      </c>
      <c r="AD55">
        <f t="shared" si="12"/>
        <v>1.2</v>
      </c>
      <c r="AE55">
        <f t="shared" si="13"/>
        <v>0.9</v>
      </c>
      <c r="AG55">
        <f t="shared" si="27"/>
        <v>9.6211275016187424E-4</v>
      </c>
      <c r="AI55">
        <v>0</v>
      </c>
      <c r="AJ55">
        <f t="shared" si="37"/>
        <v>3.5000000000000003E-2</v>
      </c>
      <c r="AK55">
        <f t="shared" ref="AK55" si="49">N54</f>
        <v>1.2</v>
      </c>
      <c r="AL55">
        <f t="shared" si="15"/>
        <v>1.1000000000000001</v>
      </c>
      <c r="AN55">
        <f t="shared" si="29"/>
        <v>1.0903944501834575E-3</v>
      </c>
      <c r="AP55">
        <v>0</v>
      </c>
      <c r="AQ55">
        <f t="shared" si="39"/>
        <v>3.5000000000000003E-2</v>
      </c>
      <c r="AR55">
        <f t="shared" ref="AR55" si="50">N54</f>
        <v>1.2</v>
      </c>
      <c r="AS55">
        <f t="shared" si="17"/>
        <v>1.2</v>
      </c>
      <c r="AU55">
        <f t="shared" si="31"/>
        <v>1.1545353001942492E-3</v>
      </c>
      <c r="AW55">
        <v>0</v>
      </c>
      <c r="AX55">
        <f t="shared" si="41"/>
        <v>3.5000000000000003E-2</v>
      </c>
      <c r="AY55">
        <f t="shared" ref="AY55" si="51">N54</f>
        <v>1.2</v>
      </c>
      <c r="AZ55">
        <f t="shared" si="19"/>
        <v>1.1000000000000001</v>
      </c>
      <c r="BB55">
        <f t="shared" si="33"/>
        <v>1.0903944501834575E-3</v>
      </c>
      <c r="BD55" s="2"/>
    </row>
    <row r="56" spans="1:56" x14ac:dyDescent="0.2">
      <c r="C56">
        <v>30.5</v>
      </c>
      <c r="D56">
        <f>'Bypass data'!BD38</f>
        <v>0.17899442091818188</v>
      </c>
      <c r="I56" s="22"/>
      <c r="N56">
        <v>1.1000000000000001</v>
      </c>
      <c r="BD56" s="2"/>
    </row>
    <row r="57" spans="1:56" x14ac:dyDescent="0.2">
      <c r="I57" s="22"/>
      <c r="N57">
        <v>1.1000000000000001</v>
      </c>
      <c r="AF57" t="s">
        <v>22</v>
      </c>
      <c r="AG57">
        <f>SUM(AG48:AG56)</f>
        <v>1.4472479597047221E-2</v>
      </c>
      <c r="AM57" t="s">
        <v>22</v>
      </c>
      <c r="AN57">
        <f>SUM(AN48:AN56)</f>
        <v>1.9460261898442532E-2</v>
      </c>
      <c r="AT57" t="s">
        <v>22</v>
      </c>
      <c r="AU57">
        <f>SUM(AU48:AU56)</f>
        <v>1.7543831474890498E-2</v>
      </c>
      <c r="BA57" t="s">
        <v>22</v>
      </c>
      <c r="BB57">
        <f>SUM(BB48:BB56)</f>
        <v>1.834873369267899E-2</v>
      </c>
      <c r="BD57" s="2">
        <f>SUM(AG57:BB57)</f>
        <v>6.9825306663059236E-2</v>
      </c>
    </row>
    <row r="58" spans="1:56" x14ac:dyDescent="0.2">
      <c r="I58" s="22"/>
      <c r="N58">
        <v>1.2</v>
      </c>
      <c r="BD58" s="2"/>
    </row>
    <row r="59" spans="1:56" x14ac:dyDescent="0.2">
      <c r="BD59" s="2"/>
    </row>
    <row r="60" spans="1:56" ht="14.25" x14ac:dyDescent="0.2">
      <c r="AB60" t="s">
        <v>17</v>
      </c>
      <c r="AC60" t="s">
        <v>18</v>
      </c>
      <c r="AD60" t="s">
        <v>19</v>
      </c>
      <c r="AE60" t="s">
        <v>20</v>
      </c>
      <c r="AG60" t="s">
        <v>21</v>
      </c>
      <c r="AI60" t="s">
        <v>17</v>
      </c>
      <c r="AJ60" t="s">
        <v>18</v>
      </c>
      <c r="AK60" t="s">
        <v>19</v>
      </c>
      <c r="AL60" t="s">
        <v>20</v>
      </c>
      <c r="AN60" t="s">
        <v>21</v>
      </c>
      <c r="AP60" t="s">
        <v>17</v>
      </c>
      <c r="AQ60" t="s">
        <v>18</v>
      </c>
      <c r="AR60" t="s">
        <v>19</v>
      </c>
      <c r="AS60" t="s">
        <v>20</v>
      </c>
      <c r="AU60" t="s">
        <v>21</v>
      </c>
      <c r="AW60" t="s">
        <v>17</v>
      </c>
      <c r="AX60" t="s">
        <v>18</v>
      </c>
      <c r="AY60" t="s">
        <v>19</v>
      </c>
      <c r="AZ60" t="s">
        <v>20</v>
      </c>
      <c r="BB60" t="s">
        <v>21</v>
      </c>
      <c r="BD60" s="2"/>
    </row>
    <row r="61" spans="1:56" x14ac:dyDescent="0.2">
      <c r="AB61">
        <v>0</v>
      </c>
      <c r="AC61">
        <v>0</v>
      </c>
      <c r="AD61">
        <f t="shared" ref="AD61:AD68" si="52">N60</f>
        <v>0</v>
      </c>
      <c r="AE61">
        <f>0</f>
        <v>0</v>
      </c>
      <c r="AI61">
        <v>0</v>
      </c>
      <c r="AJ61">
        <v>0</v>
      </c>
      <c r="AK61">
        <f t="shared" ref="AK61" si="53">N75</f>
        <v>0</v>
      </c>
      <c r="AL61">
        <f>0</f>
        <v>0</v>
      </c>
      <c r="AP61">
        <v>0</v>
      </c>
      <c r="AQ61">
        <v>0</v>
      </c>
      <c r="AR61">
        <f t="shared" ref="AR61" si="54">G67</f>
        <v>0</v>
      </c>
      <c r="AS61">
        <f>0</f>
        <v>0</v>
      </c>
      <c r="AW61">
        <v>0</v>
      </c>
      <c r="AX61">
        <v>0</v>
      </c>
      <c r="AY61">
        <f t="shared" ref="AY61" si="55">V67</f>
        <v>0</v>
      </c>
      <c r="AZ61">
        <f>0</f>
        <v>0</v>
      </c>
      <c r="BD61" s="2"/>
    </row>
    <row r="62" spans="1:56" x14ac:dyDescent="0.2">
      <c r="AB62">
        <v>0</v>
      </c>
      <c r="AC62">
        <f>AB61</f>
        <v>0</v>
      </c>
      <c r="AD62">
        <f t="shared" si="52"/>
        <v>0</v>
      </c>
      <c r="AE62">
        <f t="shared" ref="AE62:AE68" si="56">AD61</f>
        <v>0</v>
      </c>
      <c r="AI62">
        <v>0</v>
      </c>
      <c r="AJ62">
        <f>AI61</f>
        <v>0</v>
      </c>
      <c r="AK62">
        <f t="shared" ref="AK62" si="57">N74</f>
        <v>0</v>
      </c>
      <c r="AL62">
        <f t="shared" ref="AL62:AL68" si="58">AK61</f>
        <v>0</v>
      </c>
      <c r="AP62">
        <v>0</v>
      </c>
      <c r="AQ62">
        <f>AP61</f>
        <v>0</v>
      </c>
      <c r="AR62">
        <f t="shared" ref="AR62" si="59">H67</f>
        <v>0</v>
      </c>
      <c r="AS62">
        <f t="shared" ref="AS62:AS68" si="60">AR61</f>
        <v>0</v>
      </c>
      <c r="AW62">
        <v>0</v>
      </c>
      <c r="AX62">
        <f>AW61</f>
        <v>0</v>
      </c>
      <c r="AY62">
        <f t="shared" ref="AY62" si="61">U67</f>
        <v>0</v>
      </c>
      <c r="AZ62">
        <f t="shared" ref="AZ62:AZ68" si="62">AY61</f>
        <v>0</v>
      </c>
      <c r="BD62" s="2"/>
    </row>
    <row r="63" spans="1:56" x14ac:dyDescent="0.2">
      <c r="I63" s="22">
        <v>22.5</v>
      </c>
      <c r="N63">
        <v>2.1</v>
      </c>
      <c r="AB63">
        <v>0</v>
      </c>
      <c r="AC63">
        <f t="shared" ref="AC63" si="63">AB62</f>
        <v>0</v>
      </c>
      <c r="AD63">
        <f t="shared" si="52"/>
        <v>0</v>
      </c>
      <c r="AE63">
        <f t="shared" si="56"/>
        <v>0</v>
      </c>
      <c r="AI63">
        <v>0</v>
      </c>
      <c r="AJ63">
        <f t="shared" ref="AJ63" si="64">AI62</f>
        <v>0</v>
      </c>
      <c r="AK63">
        <f t="shared" ref="AK63" si="65">N73</f>
        <v>0</v>
      </c>
      <c r="AL63">
        <f t="shared" si="58"/>
        <v>0</v>
      </c>
      <c r="AP63">
        <v>0</v>
      </c>
      <c r="AQ63">
        <f t="shared" ref="AQ63" si="66">AP62</f>
        <v>0</v>
      </c>
      <c r="AR63">
        <f t="shared" ref="AR63" si="67">I67</f>
        <v>0</v>
      </c>
      <c r="AS63">
        <f t="shared" si="60"/>
        <v>0</v>
      </c>
      <c r="AW63">
        <v>0</v>
      </c>
      <c r="AX63">
        <f t="shared" ref="AX63" si="68">AW62</f>
        <v>0</v>
      </c>
      <c r="AY63">
        <f t="shared" ref="AY63" si="69">T67</f>
        <v>0</v>
      </c>
      <c r="AZ63">
        <f t="shared" si="62"/>
        <v>0</v>
      </c>
      <c r="BD63" s="2"/>
    </row>
    <row r="64" spans="1:56" x14ac:dyDescent="0.2">
      <c r="I64" s="22"/>
      <c r="N64">
        <v>2.2999999999999998</v>
      </c>
      <c r="AB64">
        <v>0.14349999999999999</v>
      </c>
      <c r="AC64">
        <v>0.1525</v>
      </c>
      <c r="AD64">
        <f t="shared" si="52"/>
        <v>2.1</v>
      </c>
      <c r="AE64">
        <f t="shared" si="56"/>
        <v>0</v>
      </c>
      <c r="AG64">
        <f t="shared" ref="AG64:AG68" si="70">0.5*PI()*(0.5*(AC64^2-AB64^2)*(AD64-(AB64*(AE64-AD64)/(AC64-AB64)))+((AC64^3-AB64^3)/3)*(AE64-AD64)/(AC64-AB64))</f>
        <v>2.174649704723038E-3</v>
      </c>
      <c r="AI64">
        <v>0.14349999999999999</v>
      </c>
      <c r="AJ64">
        <v>0.1525</v>
      </c>
      <c r="AK64">
        <f t="shared" ref="AK64" si="71">N71</f>
        <v>2.2999999999999998</v>
      </c>
      <c r="AL64">
        <f t="shared" si="58"/>
        <v>0</v>
      </c>
      <c r="AN64">
        <f t="shared" ref="AN64:AN68" si="72">0.5*PI()*(0.5*(AJ64^2-AI64^2)*(AK64-(AI64*(AL64-AK64)/(AJ64-AI64)))+((AJ64^3-AI64^3)/3)*(AL64-AK64)/(AJ64-AI64))</f>
        <v>2.3817592004109277E-3</v>
      </c>
      <c r="AP64">
        <v>0.14349999999999999</v>
      </c>
      <c r="AQ64">
        <v>0.1525</v>
      </c>
      <c r="AR64">
        <f t="shared" ref="AR64" si="73">J67</f>
        <v>1.2</v>
      </c>
      <c r="AS64">
        <f t="shared" si="60"/>
        <v>0</v>
      </c>
      <c r="AU64">
        <f t="shared" ref="AU64:AU68" si="74">0.5*PI()*(0.5*(AQ64^2-AP64^2)*(AR64-(AP64*(AS64-AR64)/(AQ64-AP64)))+((AQ64^3-AP64^3)/3)*(AS64-AR64)/(AQ64-AP64))</f>
        <v>1.2426569741274473E-3</v>
      </c>
      <c r="AW64">
        <v>0.14349999999999999</v>
      </c>
      <c r="AX64">
        <v>0.1525</v>
      </c>
      <c r="AY64">
        <f t="shared" ref="AY64" si="75">R67</f>
        <v>3.1</v>
      </c>
      <c r="AZ64">
        <f t="shared" si="62"/>
        <v>0</v>
      </c>
      <c r="BB64">
        <f t="shared" ref="BB64:BB68" si="76">0.5*PI()*(0.5*(AX64^2-AW64^2)*(AY64-(AW64*(AZ64-AY64)/(AX64-AW64)))+((AX64^3-AW64^3)/3)*(AZ64-AY64)/(AX64-AW64))</f>
        <v>3.2101971831625521E-3</v>
      </c>
      <c r="BD64" s="2"/>
    </row>
    <row r="65" spans="9:56" x14ac:dyDescent="0.2">
      <c r="I65" s="22"/>
      <c r="N65">
        <v>2</v>
      </c>
      <c r="AB65">
        <v>0.105</v>
      </c>
      <c r="AC65">
        <f t="shared" ref="AC65:AC68" si="77">AB64</f>
        <v>0.14349999999999999</v>
      </c>
      <c r="AD65">
        <f t="shared" si="52"/>
        <v>2.2999999999999998</v>
      </c>
      <c r="AE65">
        <f t="shared" si="56"/>
        <v>2.1</v>
      </c>
      <c r="AG65">
        <f t="shared" si="70"/>
        <v>1.6492216059024793E-2</v>
      </c>
      <c r="AI65">
        <v>0.105</v>
      </c>
      <c r="AJ65">
        <f t="shared" ref="AJ65:AJ68" si="78">AI64</f>
        <v>0.14349999999999999</v>
      </c>
      <c r="AK65">
        <f t="shared" ref="AK65" si="79">N70</f>
        <v>2</v>
      </c>
      <c r="AL65">
        <f t="shared" si="58"/>
        <v>2.2999999999999998</v>
      </c>
      <c r="AN65">
        <f t="shared" si="72"/>
        <v>1.6213524065727899E-2</v>
      </c>
      <c r="AP65">
        <v>0.105</v>
      </c>
      <c r="AQ65">
        <f t="shared" ref="AQ65:AQ68" si="80">AP64</f>
        <v>0.14349999999999999</v>
      </c>
      <c r="AR65">
        <f t="shared" ref="AR65" si="81">K67</f>
        <v>1.2</v>
      </c>
      <c r="AS65">
        <f t="shared" si="60"/>
        <v>1.2</v>
      </c>
      <c r="AU65">
        <f t="shared" si="74"/>
        <v>9.0169206945170822E-3</v>
      </c>
      <c r="AW65">
        <v>0.105</v>
      </c>
      <c r="AX65">
        <f t="shared" ref="AX65:AX68" si="82">AW64</f>
        <v>0.14349999999999999</v>
      </c>
      <c r="AY65">
        <f t="shared" ref="AY65" si="83">Q67</f>
        <v>3.4</v>
      </c>
      <c r="AZ65">
        <f t="shared" si="62"/>
        <v>3.1</v>
      </c>
      <c r="BB65">
        <f t="shared" si="76"/>
        <v>2.4362619059598974E-2</v>
      </c>
      <c r="BD65" s="2"/>
    </row>
    <row r="66" spans="9:56" x14ac:dyDescent="0.2">
      <c r="I66" s="22"/>
      <c r="N66">
        <v>1.9</v>
      </c>
      <c r="AB66">
        <v>7.0000000000000007E-2</v>
      </c>
      <c r="AC66">
        <f t="shared" si="77"/>
        <v>0.105</v>
      </c>
      <c r="AD66">
        <f t="shared" si="52"/>
        <v>2</v>
      </c>
      <c r="AE66">
        <f t="shared" si="56"/>
        <v>2.2999999999999998</v>
      </c>
      <c r="AG66">
        <f t="shared" si="70"/>
        <v>1.0390817701748238E-2</v>
      </c>
      <c r="AI66">
        <v>7.0000000000000007E-2</v>
      </c>
      <c r="AJ66">
        <f t="shared" si="78"/>
        <v>0.105</v>
      </c>
      <c r="AK66">
        <f t="shared" ref="AK66" si="84">N69</f>
        <v>2</v>
      </c>
      <c r="AL66">
        <f t="shared" si="58"/>
        <v>2</v>
      </c>
      <c r="AN66">
        <f t="shared" si="72"/>
        <v>9.621127501618738E-3</v>
      </c>
      <c r="AP66">
        <v>7.0000000000000007E-2</v>
      </c>
      <c r="AQ66">
        <f t="shared" si="80"/>
        <v>0.105</v>
      </c>
      <c r="AR66">
        <f t="shared" ref="AR66" si="85">L67</f>
        <v>1.5</v>
      </c>
      <c r="AS66">
        <f t="shared" si="60"/>
        <v>1.2</v>
      </c>
      <c r="AU66">
        <f t="shared" si="74"/>
        <v>6.4461554260845559E-3</v>
      </c>
      <c r="AW66">
        <v>7.0000000000000007E-2</v>
      </c>
      <c r="AX66">
        <f t="shared" si="82"/>
        <v>0.105</v>
      </c>
      <c r="AY66">
        <f t="shared" ref="AY66" si="86">P67</f>
        <v>3.4</v>
      </c>
      <c r="AZ66">
        <f t="shared" si="62"/>
        <v>3.4</v>
      </c>
      <c r="BB66">
        <f t="shared" si="76"/>
        <v>1.6355916752751855E-2</v>
      </c>
      <c r="BD66" s="2"/>
    </row>
    <row r="67" spans="9:56" x14ac:dyDescent="0.2">
      <c r="I67" s="22"/>
      <c r="J67">
        <v>1.2</v>
      </c>
      <c r="K67">
        <v>1.2</v>
      </c>
      <c r="L67">
        <v>1.5</v>
      </c>
      <c r="M67">
        <v>1.9</v>
      </c>
      <c r="N67">
        <v>1.9</v>
      </c>
      <c r="O67">
        <v>3</v>
      </c>
      <c r="P67">
        <v>3.4</v>
      </c>
      <c r="Q67">
        <v>3.4</v>
      </c>
      <c r="R67">
        <v>3.1</v>
      </c>
      <c r="AB67">
        <v>3.5000000000000003E-2</v>
      </c>
      <c r="AC67">
        <f t="shared" si="77"/>
        <v>7.0000000000000007E-2</v>
      </c>
      <c r="AD67">
        <f t="shared" si="52"/>
        <v>1.9</v>
      </c>
      <c r="AE67">
        <f t="shared" si="56"/>
        <v>2</v>
      </c>
      <c r="AG67">
        <f t="shared" si="70"/>
        <v>5.6443948009496621E-3</v>
      </c>
      <c r="AI67">
        <v>3.5000000000000003E-2</v>
      </c>
      <c r="AJ67">
        <f t="shared" si="78"/>
        <v>7.0000000000000007E-2</v>
      </c>
      <c r="AK67">
        <f t="shared" ref="AK67" si="87">N68</f>
        <v>2</v>
      </c>
      <c r="AL67">
        <f t="shared" si="58"/>
        <v>2</v>
      </c>
      <c r="AN67">
        <f t="shared" si="72"/>
        <v>5.7726765009712454E-3</v>
      </c>
      <c r="AP67">
        <v>3.5000000000000003E-2</v>
      </c>
      <c r="AQ67">
        <f t="shared" si="80"/>
        <v>7.0000000000000007E-2</v>
      </c>
      <c r="AR67">
        <f t="shared" ref="AR67" si="88">M67</f>
        <v>1.9</v>
      </c>
      <c r="AS67">
        <f t="shared" si="60"/>
        <v>1.5</v>
      </c>
      <c r="AU67">
        <f t="shared" si="74"/>
        <v>4.8426341758147666E-3</v>
      </c>
      <c r="AW67">
        <v>3.5000000000000003E-2</v>
      </c>
      <c r="AX67">
        <f t="shared" si="82"/>
        <v>7.0000000000000007E-2</v>
      </c>
      <c r="AY67">
        <f t="shared" ref="AY67" si="89">O67</f>
        <v>3</v>
      </c>
      <c r="AZ67">
        <f t="shared" si="62"/>
        <v>3.4</v>
      </c>
      <c r="BB67">
        <f t="shared" si="76"/>
        <v>9.3004232515647833E-3</v>
      </c>
      <c r="BD67" s="2"/>
    </row>
    <row r="68" spans="9:56" x14ac:dyDescent="0.2">
      <c r="I68" s="22"/>
      <c r="N68">
        <v>2</v>
      </c>
      <c r="AB68">
        <v>0</v>
      </c>
      <c r="AC68">
        <f t="shared" si="77"/>
        <v>3.5000000000000003E-2</v>
      </c>
      <c r="AD68">
        <f t="shared" si="52"/>
        <v>1.9</v>
      </c>
      <c r="AE68">
        <f t="shared" si="56"/>
        <v>1.9</v>
      </c>
      <c r="AG68">
        <f t="shared" si="70"/>
        <v>1.828014225307561E-3</v>
      </c>
      <c r="AI68">
        <v>0</v>
      </c>
      <c r="AJ68">
        <f t="shared" si="78"/>
        <v>3.5000000000000003E-2</v>
      </c>
      <c r="AK68">
        <f t="shared" ref="AK68" si="90">N67</f>
        <v>1.9</v>
      </c>
      <c r="AL68">
        <f t="shared" si="58"/>
        <v>2</v>
      </c>
      <c r="AN68">
        <f t="shared" si="72"/>
        <v>1.8921550753183529E-3</v>
      </c>
      <c r="AP68">
        <v>0</v>
      </c>
      <c r="AQ68">
        <f t="shared" si="80"/>
        <v>3.5000000000000003E-2</v>
      </c>
      <c r="AR68">
        <f t="shared" ref="AR68" si="91">N67</f>
        <v>1.9</v>
      </c>
      <c r="AS68">
        <f t="shared" si="60"/>
        <v>1.9</v>
      </c>
      <c r="AU68">
        <f t="shared" si="74"/>
        <v>1.828014225307561E-3</v>
      </c>
      <c r="AW68">
        <v>0</v>
      </c>
      <c r="AX68">
        <f t="shared" si="82"/>
        <v>3.5000000000000003E-2</v>
      </c>
      <c r="AY68">
        <f t="shared" ref="AY68" si="92">N67</f>
        <v>1.9</v>
      </c>
      <c r="AZ68">
        <f t="shared" si="62"/>
        <v>3</v>
      </c>
      <c r="BB68">
        <f t="shared" si="76"/>
        <v>2.5335635754262691E-3</v>
      </c>
      <c r="BD68" s="2"/>
    </row>
    <row r="69" spans="9:56" x14ac:dyDescent="0.2">
      <c r="I69" s="22"/>
      <c r="N69">
        <v>2</v>
      </c>
      <c r="BD69" s="2"/>
    </row>
    <row r="70" spans="9:56" x14ac:dyDescent="0.2">
      <c r="I70" s="22"/>
      <c r="N70">
        <v>2</v>
      </c>
      <c r="AF70" t="s">
        <v>22</v>
      </c>
      <c r="AG70">
        <f>SUM(AG61:AG69)</f>
        <v>3.6530092491753291E-2</v>
      </c>
      <c r="AM70" t="s">
        <v>22</v>
      </c>
      <c r="AN70">
        <f>SUM(AN61:AN69)</f>
        <v>3.5881242344047166E-2</v>
      </c>
      <c r="AT70" t="s">
        <v>22</v>
      </c>
      <c r="AU70">
        <f>SUM(AU61:AU69)</f>
        <v>2.3376381495851414E-2</v>
      </c>
      <c r="BA70" t="s">
        <v>22</v>
      </c>
      <c r="BB70">
        <f>SUM(BB61:BB69)</f>
        <v>5.5762719822504435E-2</v>
      </c>
      <c r="BD70" s="2">
        <f>SUM(AG70:BB70)</f>
        <v>0.15155043615415631</v>
      </c>
    </row>
    <row r="71" spans="9:56" x14ac:dyDescent="0.2">
      <c r="I71" s="22"/>
      <c r="N71">
        <v>2.2999999999999998</v>
      </c>
      <c r="BD71" s="2"/>
    </row>
    <row r="72" spans="9:56" x14ac:dyDescent="0.2">
      <c r="BD72" s="2"/>
    </row>
    <row r="73" spans="9:56" ht="14.25" x14ac:dyDescent="0.2">
      <c r="AB73" t="s">
        <v>17</v>
      </c>
      <c r="AC73" t="s">
        <v>18</v>
      </c>
      <c r="AD73" t="s">
        <v>19</v>
      </c>
      <c r="AE73" t="s">
        <v>20</v>
      </c>
      <c r="AG73" t="s">
        <v>21</v>
      </c>
      <c r="AI73" t="s">
        <v>17</v>
      </c>
      <c r="AJ73" t="s">
        <v>18</v>
      </c>
      <c r="AK73" t="s">
        <v>19</v>
      </c>
      <c r="AL73" t="s">
        <v>20</v>
      </c>
      <c r="AN73" t="s">
        <v>21</v>
      </c>
      <c r="AP73" t="s">
        <v>17</v>
      </c>
      <c r="AQ73" t="s">
        <v>18</v>
      </c>
      <c r="AR73" t="s">
        <v>19</v>
      </c>
      <c r="AS73" t="s">
        <v>20</v>
      </c>
      <c r="AU73" t="s">
        <v>21</v>
      </c>
      <c r="AW73" t="s">
        <v>17</v>
      </c>
      <c r="AX73" t="s">
        <v>18</v>
      </c>
      <c r="AY73" t="s">
        <v>19</v>
      </c>
      <c r="AZ73" t="s">
        <v>20</v>
      </c>
      <c r="BB73" t="s">
        <v>21</v>
      </c>
      <c r="BD73" s="2"/>
    </row>
    <row r="74" spans="9:56" x14ac:dyDescent="0.2">
      <c r="AB74">
        <v>0</v>
      </c>
      <c r="AC74">
        <v>0</v>
      </c>
      <c r="AD74">
        <f t="shared" ref="AD74:AD81" si="93">N73</f>
        <v>0</v>
      </c>
      <c r="AE74">
        <f>0</f>
        <v>0</v>
      </c>
      <c r="AI74">
        <v>0</v>
      </c>
      <c r="AJ74">
        <v>0</v>
      </c>
      <c r="AK74">
        <f t="shared" ref="AK74" si="94">N88</f>
        <v>0</v>
      </c>
      <c r="AL74">
        <f>0</f>
        <v>0</v>
      </c>
      <c r="AP74">
        <v>0</v>
      </c>
      <c r="AQ74">
        <v>0</v>
      </c>
      <c r="AR74">
        <f t="shared" ref="AR74" si="95">G80</f>
        <v>0</v>
      </c>
      <c r="AS74">
        <f>0</f>
        <v>0</v>
      </c>
      <c r="AW74">
        <v>0</v>
      </c>
      <c r="AX74">
        <v>0</v>
      </c>
      <c r="AY74">
        <f t="shared" ref="AY74" si="96">V80</f>
        <v>0</v>
      </c>
      <c r="AZ74">
        <f>0</f>
        <v>0</v>
      </c>
      <c r="BD74" s="2"/>
    </row>
    <row r="75" spans="9:56" x14ac:dyDescent="0.2">
      <c r="AB75">
        <v>0</v>
      </c>
      <c r="AC75">
        <f>AB74</f>
        <v>0</v>
      </c>
      <c r="AD75">
        <f t="shared" si="93"/>
        <v>0</v>
      </c>
      <c r="AE75">
        <f t="shared" ref="AE75:AE81" si="97">AD74</f>
        <v>0</v>
      </c>
      <c r="AI75">
        <v>0</v>
      </c>
      <c r="AJ75">
        <f>AI74</f>
        <v>0</v>
      </c>
      <c r="AK75">
        <f t="shared" ref="AK75" si="98">N87</f>
        <v>0</v>
      </c>
      <c r="AL75">
        <f t="shared" ref="AL75:AL81" si="99">AK74</f>
        <v>0</v>
      </c>
      <c r="AP75">
        <v>0</v>
      </c>
      <c r="AQ75">
        <f>AP74</f>
        <v>0</v>
      </c>
      <c r="AR75">
        <f t="shared" ref="AR75" si="100">H80</f>
        <v>0</v>
      </c>
      <c r="AS75">
        <f t="shared" ref="AS75:AS81" si="101">AR74</f>
        <v>0</v>
      </c>
      <c r="AW75">
        <v>0</v>
      </c>
      <c r="AX75">
        <f>AW74</f>
        <v>0</v>
      </c>
      <c r="AY75">
        <f t="shared" ref="AY75" si="102">U80</f>
        <v>0</v>
      </c>
      <c r="AZ75">
        <f t="shared" ref="AZ75:AZ81" si="103">AY74</f>
        <v>0</v>
      </c>
      <c r="BD75" s="2"/>
    </row>
    <row r="76" spans="9:56" x14ac:dyDescent="0.2">
      <c r="I76" s="22">
        <v>5.5</v>
      </c>
      <c r="N76">
        <v>0.5</v>
      </c>
      <c r="AB76">
        <v>0</v>
      </c>
      <c r="AC76">
        <f t="shared" ref="AC76" si="104">AB75</f>
        <v>0</v>
      </c>
      <c r="AD76">
        <f t="shared" si="93"/>
        <v>0</v>
      </c>
      <c r="AE76">
        <f t="shared" si="97"/>
        <v>0</v>
      </c>
      <c r="AI76">
        <v>0</v>
      </c>
      <c r="AJ76">
        <f t="shared" ref="AJ76" si="105">AI75</f>
        <v>0</v>
      </c>
      <c r="AK76">
        <f t="shared" ref="AK76" si="106">N86</f>
        <v>0</v>
      </c>
      <c r="AL76">
        <f t="shared" si="99"/>
        <v>0</v>
      </c>
      <c r="AP76">
        <v>0</v>
      </c>
      <c r="AQ76">
        <f t="shared" ref="AQ76" si="107">AP75</f>
        <v>0</v>
      </c>
      <c r="AR76">
        <f t="shared" ref="AR76" si="108">I80</f>
        <v>0</v>
      </c>
      <c r="AS76">
        <f t="shared" si="101"/>
        <v>0</v>
      </c>
      <c r="AW76">
        <v>0</v>
      </c>
      <c r="AX76">
        <f t="shared" ref="AX76" si="109">AW75</f>
        <v>0</v>
      </c>
      <c r="AY76">
        <f t="shared" ref="AY76" si="110">T80</f>
        <v>0</v>
      </c>
      <c r="AZ76">
        <f t="shared" si="103"/>
        <v>0</v>
      </c>
      <c r="BD76" s="2"/>
    </row>
    <row r="77" spans="9:56" x14ac:dyDescent="0.2">
      <c r="I77" s="22"/>
      <c r="N77">
        <v>0.5</v>
      </c>
      <c r="AB77">
        <v>0.14349999999999999</v>
      </c>
      <c r="AC77">
        <v>0.1525</v>
      </c>
      <c r="AD77">
        <f t="shared" si="93"/>
        <v>0.5</v>
      </c>
      <c r="AE77">
        <f t="shared" si="97"/>
        <v>0</v>
      </c>
      <c r="AG77">
        <f t="shared" ref="AG77:AG81" si="111">0.5*PI()*(0.5*(AC77^2-AB77^2)*(AD77-(AB77*(AE77-AD77)/(AC77-AB77)))+((AC77^3-AB77^3)/3)*(AE77-AD77)/(AC77-AB77))</f>
        <v>5.1777373921977059E-4</v>
      </c>
      <c r="AI77">
        <v>0.14349999999999999</v>
      </c>
      <c r="AJ77">
        <v>0.1525</v>
      </c>
      <c r="AK77">
        <f t="shared" ref="AK77" si="112">N84</f>
        <v>0.7</v>
      </c>
      <c r="AL77">
        <f t="shared" si="99"/>
        <v>0</v>
      </c>
      <c r="AN77">
        <f t="shared" ref="AN77:AN81" si="113">0.5*PI()*(0.5*(AJ77^2-AI77^2)*(AK77-(AI77*(AL77-AK77)/(AJ77-AI77)))+((AJ77^3-AI77^3)/3)*(AL77-AK77)/(AJ77-AI77))</f>
        <v>7.2488323490767117E-4</v>
      </c>
      <c r="AP77">
        <v>0.14349999999999999</v>
      </c>
      <c r="AQ77">
        <v>0.1525</v>
      </c>
      <c r="AR77">
        <f t="shared" ref="AR77" si="114">J80</f>
        <v>0.5</v>
      </c>
      <c r="AS77">
        <f t="shared" si="101"/>
        <v>0</v>
      </c>
      <c r="AU77">
        <f t="shared" ref="AU77:AU81" si="115">0.5*PI()*(0.5*(AQ77^2-AP77^2)*(AR77-(AP77*(AS77-AR77)/(AQ77-AP77)))+((AQ77^3-AP77^3)/3)*(AS77-AR77)/(AQ77-AP77))</f>
        <v>5.1777373921977059E-4</v>
      </c>
      <c r="AW77">
        <v>0.14349999999999999</v>
      </c>
      <c r="AX77">
        <v>0.1525</v>
      </c>
      <c r="AY77">
        <f t="shared" ref="AY77" si="116">R80</f>
        <v>1</v>
      </c>
      <c r="AZ77">
        <f t="shared" si="103"/>
        <v>0</v>
      </c>
      <c r="BB77">
        <f t="shared" ref="BB77:BB81" si="117">0.5*PI()*(0.5*(AX77^2-AW77^2)*(AY77-(AW77*(AZ77-AY77)/(AX77-AW77)))+((AX77^3-AW77^3)/3)*(AZ77-AY77)/(AX77-AW77))</f>
        <v>1.0355474784395412E-3</v>
      </c>
      <c r="BD77" s="2"/>
    </row>
    <row r="78" spans="9:56" x14ac:dyDescent="0.2">
      <c r="I78" s="22"/>
      <c r="N78">
        <v>0.5</v>
      </c>
      <c r="AB78">
        <v>0.105</v>
      </c>
      <c r="AC78">
        <f t="shared" ref="AC78:AC81" si="118">AB77</f>
        <v>0.14349999999999999</v>
      </c>
      <c r="AD78">
        <f t="shared" si="93"/>
        <v>0.5</v>
      </c>
      <c r="AE78">
        <f t="shared" si="97"/>
        <v>0.5</v>
      </c>
      <c r="AG78">
        <f t="shared" si="111"/>
        <v>3.7570502893821177E-3</v>
      </c>
      <c r="AI78">
        <v>0.105</v>
      </c>
      <c r="AJ78">
        <f t="shared" ref="AJ78:AJ81" si="119">AI77</f>
        <v>0.14349999999999999</v>
      </c>
      <c r="AK78">
        <f t="shared" ref="AK78" si="120">N83</f>
        <v>0.8</v>
      </c>
      <c r="AL78">
        <f t="shared" si="99"/>
        <v>0.7</v>
      </c>
      <c r="AN78">
        <f t="shared" si="113"/>
        <v>5.6161728269449145E-3</v>
      </c>
      <c r="AP78">
        <v>0.105</v>
      </c>
      <c r="AQ78">
        <f t="shared" ref="AQ78:AQ81" si="121">AP77</f>
        <v>0.14349999999999999</v>
      </c>
      <c r="AR78">
        <f t="shared" ref="AR78" si="122">K80</f>
        <v>0.6</v>
      </c>
      <c r="AS78">
        <f t="shared" si="101"/>
        <v>0.5</v>
      </c>
      <c r="AU78">
        <f t="shared" si="115"/>
        <v>4.1133527111920651E-3</v>
      </c>
      <c r="AW78">
        <v>0.105</v>
      </c>
      <c r="AX78">
        <f t="shared" ref="AX78:AX81" si="123">AW77</f>
        <v>0.14349999999999999</v>
      </c>
      <c r="AY78">
        <f t="shared" ref="AY78" si="124">Q80</f>
        <v>1</v>
      </c>
      <c r="AZ78">
        <f t="shared" si="103"/>
        <v>1</v>
      </c>
      <c r="BB78">
        <f t="shared" si="117"/>
        <v>7.5141005787642354E-3</v>
      </c>
      <c r="BD78" s="2"/>
    </row>
    <row r="79" spans="9:56" x14ac:dyDescent="0.2">
      <c r="I79" s="22"/>
      <c r="N79">
        <v>0.6</v>
      </c>
      <c r="AB79">
        <v>7.0000000000000007E-2</v>
      </c>
      <c r="AC79">
        <f t="shared" si="118"/>
        <v>0.105</v>
      </c>
      <c r="AD79">
        <f t="shared" si="93"/>
        <v>0.5</v>
      </c>
      <c r="AE79">
        <f t="shared" si="97"/>
        <v>0.5</v>
      </c>
      <c r="AG79">
        <f t="shared" si="111"/>
        <v>2.4052818754046845E-3</v>
      </c>
      <c r="AI79">
        <v>7.0000000000000007E-2</v>
      </c>
      <c r="AJ79">
        <f t="shared" si="119"/>
        <v>0.105</v>
      </c>
      <c r="AK79">
        <f t="shared" ref="AK79" si="125">N82</f>
        <v>0.8</v>
      </c>
      <c r="AL79">
        <f t="shared" si="99"/>
        <v>0.8</v>
      </c>
      <c r="AN79">
        <f t="shared" si="113"/>
        <v>3.8484510006474952E-3</v>
      </c>
      <c r="AP79">
        <v>7.0000000000000007E-2</v>
      </c>
      <c r="AQ79">
        <f t="shared" si="121"/>
        <v>0.105</v>
      </c>
      <c r="AR79">
        <f t="shared" ref="AR79" si="126">L80</f>
        <v>0.6</v>
      </c>
      <c r="AS79">
        <f t="shared" si="101"/>
        <v>0.6</v>
      </c>
      <c r="AU79">
        <f t="shared" si="115"/>
        <v>2.8863382504856214E-3</v>
      </c>
      <c r="AW79">
        <v>7.0000000000000007E-2</v>
      </c>
      <c r="AX79">
        <f t="shared" si="123"/>
        <v>0.105</v>
      </c>
      <c r="AY79">
        <f t="shared" ref="AY79" si="127">P80</f>
        <v>1</v>
      </c>
      <c r="AZ79">
        <f t="shared" si="103"/>
        <v>1</v>
      </c>
      <c r="BB79">
        <f t="shared" si="117"/>
        <v>4.810563750809369E-3</v>
      </c>
      <c r="BD79" s="2"/>
    </row>
    <row r="80" spans="9:56" x14ac:dyDescent="0.2">
      <c r="I80" s="22"/>
      <c r="J80">
        <v>0.5</v>
      </c>
      <c r="K80">
        <v>0.6</v>
      </c>
      <c r="L80">
        <v>0.6</v>
      </c>
      <c r="M80">
        <v>0.7</v>
      </c>
      <c r="N80">
        <v>0.7</v>
      </c>
      <c r="O80">
        <v>0.9</v>
      </c>
      <c r="P80">
        <v>1</v>
      </c>
      <c r="Q80">
        <v>1</v>
      </c>
      <c r="R80">
        <v>1</v>
      </c>
      <c r="AB80">
        <v>3.5000000000000003E-2</v>
      </c>
      <c r="AC80">
        <f t="shared" si="118"/>
        <v>7.0000000000000007E-2</v>
      </c>
      <c r="AD80">
        <f t="shared" si="93"/>
        <v>0.6</v>
      </c>
      <c r="AE80">
        <f t="shared" si="97"/>
        <v>0.5</v>
      </c>
      <c r="AG80">
        <f t="shared" si="111"/>
        <v>1.5714508252643946E-3</v>
      </c>
      <c r="AI80">
        <v>3.5000000000000003E-2</v>
      </c>
      <c r="AJ80">
        <f t="shared" si="119"/>
        <v>7.0000000000000007E-2</v>
      </c>
      <c r="AK80">
        <f t="shared" ref="AK80" si="128">N81</f>
        <v>0.7</v>
      </c>
      <c r="AL80">
        <f t="shared" si="99"/>
        <v>0.8</v>
      </c>
      <c r="AN80">
        <f t="shared" si="113"/>
        <v>2.180788900366915E-3</v>
      </c>
      <c r="AP80">
        <v>3.5000000000000003E-2</v>
      </c>
      <c r="AQ80">
        <f t="shared" si="121"/>
        <v>7.0000000000000007E-2</v>
      </c>
      <c r="AR80">
        <f t="shared" ref="AR80" si="129">M80</f>
        <v>0.7</v>
      </c>
      <c r="AS80">
        <f t="shared" si="101"/>
        <v>0.6</v>
      </c>
      <c r="AU80">
        <f t="shared" si="115"/>
        <v>1.8600846503129568E-3</v>
      </c>
      <c r="AW80">
        <v>3.5000000000000003E-2</v>
      </c>
      <c r="AX80">
        <f t="shared" si="123"/>
        <v>7.0000000000000007E-2</v>
      </c>
      <c r="AY80">
        <f t="shared" ref="AY80" si="130">O80</f>
        <v>0.9</v>
      </c>
      <c r="AZ80">
        <f t="shared" si="103"/>
        <v>1</v>
      </c>
      <c r="BB80">
        <f t="shared" si="117"/>
        <v>2.7580565504640394E-3</v>
      </c>
      <c r="BD80" s="2"/>
    </row>
    <row r="81" spans="9:56" x14ac:dyDescent="0.2">
      <c r="I81" s="22"/>
      <c r="N81">
        <v>0.7</v>
      </c>
      <c r="AB81">
        <v>0</v>
      </c>
      <c r="AC81">
        <f t="shared" si="118"/>
        <v>3.5000000000000003E-2</v>
      </c>
      <c r="AD81">
        <f t="shared" si="93"/>
        <v>0.7</v>
      </c>
      <c r="AE81">
        <f t="shared" si="97"/>
        <v>0.6</v>
      </c>
      <c r="AG81">
        <f t="shared" si="111"/>
        <v>6.0933807510252041E-4</v>
      </c>
      <c r="AI81">
        <v>0</v>
      </c>
      <c r="AJ81">
        <f t="shared" si="119"/>
        <v>3.5000000000000003E-2</v>
      </c>
      <c r="AK81">
        <f t="shared" ref="AK81" si="131">N80</f>
        <v>0.7</v>
      </c>
      <c r="AL81">
        <f t="shared" si="99"/>
        <v>0.7</v>
      </c>
      <c r="AN81">
        <f t="shared" si="113"/>
        <v>6.7347892511331194E-4</v>
      </c>
      <c r="AP81">
        <v>0</v>
      </c>
      <c r="AQ81">
        <f t="shared" si="121"/>
        <v>3.5000000000000003E-2</v>
      </c>
      <c r="AR81">
        <f t="shared" ref="AR81" si="132">N80</f>
        <v>0.7</v>
      </c>
      <c r="AS81">
        <f t="shared" si="101"/>
        <v>0.7</v>
      </c>
      <c r="AU81">
        <f t="shared" si="115"/>
        <v>6.7347892511331194E-4</v>
      </c>
      <c r="AW81">
        <v>0</v>
      </c>
      <c r="AX81">
        <f t="shared" si="123"/>
        <v>3.5000000000000003E-2</v>
      </c>
      <c r="AY81">
        <f t="shared" ref="AY81" si="133">N80</f>
        <v>0.7</v>
      </c>
      <c r="AZ81">
        <f t="shared" si="103"/>
        <v>0.9</v>
      </c>
      <c r="BB81">
        <f t="shared" si="117"/>
        <v>8.0176062513489523E-4</v>
      </c>
      <c r="BD81" s="2"/>
    </row>
    <row r="82" spans="9:56" x14ac:dyDescent="0.2">
      <c r="I82" s="22"/>
      <c r="N82">
        <v>0.8</v>
      </c>
      <c r="BD82" s="2"/>
    </row>
    <row r="83" spans="9:56" x14ac:dyDescent="0.2">
      <c r="I83" s="22"/>
      <c r="N83">
        <v>0.8</v>
      </c>
      <c r="AF83" t="s">
        <v>22</v>
      </c>
      <c r="AG83">
        <f>SUM(AG74:AG82)</f>
        <v>8.8608948043734891E-3</v>
      </c>
      <c r="AM83" t="s">
        <v>22</v>
      </c>
      <c r="AN83">
        <f>SUM(AN74:AN82)</f>
        <v>1.304377488798031E-2</v>
      </c>
      <c r="AT83" t="s">
        <v>22</v>
      </c>
      <c r="AU83">
        <f>SUM(AU74:AU82)</f>
        <v>1.0051028276323726E-2</v>
      </c>
      <c r="BA83" t="s">
        <v>22</v>
      </c>
      <c r="BB83">
        <f>SUM(BB74:BB82)</f>
        <v>1.6920028983612081E-2</v>
      </c>
      <c r="BD83" s="2">
        <f>SUM(AG83:BB83)</f>
        <v>4.8875726952289603E-2</v>
      </c>
    </row>
    <row r="84" spans="9:56" x14ac:dyDescent="0.2">
      <c r="I84" s="22"/>
      <c r="N84">
        <v>0.7</v>
      </c>
      <c r="BD84" s="2"/>
    </row>
    <row r="85" spans="9:56" x14ac:dyDescent="0.2">
      <c r="BD85" s="2"/>
    </row>
    <row r="86" spans="9:56" ht="14.25" x14ac:dyDescent="0.2">
      <c r="AB86" t="s">
        <v>17</v>
      </c>
      <c r="AC86" t="s">
        <v>18</v>
      </c>
      <c r="AD86" t="s">
        <v>19</v>
      </c>
      <c r="AE86" t="s">
        <v>20</v>
      </c>
      <c r="AG86" t="s">
        <v>21</v>
      </c>
      <c r="AI86" t="s">
        <v>17</v>
      </c>
      <c r="AJ86" t="s">
        <v>18</v>
      </c>
      <c r="AK86" t="s">
        <v>19</v>
      </c>
      <c r="AL86" t="s">
        <v>20</v>
      </c>
      <c r="AN86" t="s">
        <v>21</v>
      </c>
      <c r="AP86" t="s">
        <v>17</v>
      </c>
      <c r="AQ86" t="s">
        <v>18</v>
      </c>
      <c r="AR86" t="s">
        <v>19</v>
      </c>
      <c r="AS86" t="s">
        <v>20</v>
      </c>
      <c r="AU86" t="s">
        <v>21</v>
      </c>
      <c r="AW86" t="s">
        <v>17</v>
      </c>
      <c r="AX86" t="s">
        <v>18</v>
      </c>
      <c r="AY86" t="s">
        <v>19</v>
      </c>
      <c r="AZ86" t="s">
        <v>20</v>
      </c>
      <c r="BB86" t="s">
        <v>21</v>
      </c>
      <c r="BD86" s="2"/>
    </row>
    <row r="87" spans="9:56" x14ac:dyDescent="0.2">
      <c r="AB87">
        <v>0</v>
      </c>
      <c r="AC87">
        <v>0</v>
      </c>
      <c r="AD87">
        <f t="shared" ref="AD87:AD94" si="134">N86</f>
        <v>0</v>
      </c>
      <c r="AE87">
        <f>0</f>
        <v>0</v>
      </c>
      <c r="AI87">
        <v>0</v>
      </c>
      <c r="AJ87">
        <v>0</v>
      </c>
      <c r="AK87">
        <f t="shared" ref="AK87" si="135">N101</f>
        <v>0</v>
      </c>
      <c r="AL87">
        <f>0</f>
        <v>0</v>
      </c>
      <c r="AP87">
        <v>0</v>
      </c>
      <c r="AQ87">
        <v>0</v>
      </c>
      <c r="AR87">
        <f t="shared" ref="AR87" si="136">G93</f>
        <v>0</v>
      </c>
      <c r="AS87">
        <f>0</f>
        <v>0</v>
      </c>
      <c r="AW87">
        <v>0</v>
      </c>
      <c r="AX87">
        <v>0</v>
      </c>
      <c r="AY87">
        <f t="shared" ref="AY87" si="137">V93</f>
        <v>0</v>
      </c>
      <c r="AZ87">
        <f>0</f>
        <v>0</v>
      </c>
      <c r="BD87" s="2"/>
    </row>
    <row r="88" spans="9:56" x14ac:dyDescent="0.2">
      <c r="AB88">
        <v>0</v>
      </c>
      <c r="AC88">
        <f>AB87</f>
        <v>0</v>
      </c>
      <c r="AD88">
        <f t="shared" si="134"/>
        <v>0</v>
      </c>
      <c r="AE88">
        <f t="shared" ref="AE88:AE94" si="138">AD87</f>
        <v>0</v>
      </c>
      <c r="AI88">
        <v>0</v>
      </c>
      <c r="AJ88">
        <f>AI87</f>
        <v>0</v>
      </c>
      <c r="AK88">
        <f t="shared" ref="AK88" si="139">N100</f>
        <v>0</v>
      </c>
      <c r="AL88">
        <f t="shared" ref="AL88:AL94" si="140">AK87</f>
        <v>0</v>
      </c>
      <c r="AP88">
        <v>0</v>
      </c>
      <c r="AQ88">
        <f>AP87</f>
        <v>0</v>
      </c>
      <c r="AR88">
        <f t="shared" ref="AR88" si="141">H93</f>
        <v>0</v>
      </c>
      <c r="AS88">
        <f t="shared" ref="AS88:AS94" si="142">AR87</f>
        <v>0</v>
      </c>
      <c r="AW88">
        <v>0</v>
      </c>
      <c r="AX88">
        <f>AW87</f>
        <v>0</v>
      </c>
      <c r="AY88">
        <f t="shared" ref="AY88" si="143">U93</f>
        <v>0</v>
      </c>
      <c r="AZ88">
        <f t="shared" ref="AZ88:AZ94" si="144">AY87</f>
        <v>0</v>
      </c>
      <c r="BD88" s="2"/>
    </row>
    <row r="89" spans="9:56" x14ac:dyDescent="0.2">
      <c r="I89" s="22">
        <v>12.2</v>
      </c>
      <c r="N89">
        <v>1</v>
      </c>
      <c r="AB89">
        <v>0</v>
      </c>
      <c r="AC89">
        <f t="shared" ref="AC89" si="145">AB88</f>
        <v>0</v>
      </c>
      <c r="AD89">
        <f t="shared" si="134"/>
        <v>0</v>
      </c>
      <c r="AE89">
        <f t="shared" si="138"/>
        <v>0</v>
      </c>
      <c r="AI89">
        <v>0</v>
      </c>
      <c r="AJ89">
        <f t="shared" ref="AJ89" si="146">AI88</f>
        <v>0</v>
      </c>
      <c r="AK89">
        <f t="shared" ref="AK89" si="147">N99</f>
        <v>0</v>
      </c>
      <c r="AL89">
        <f t="shared" si="140"/>
        <v>0</v>
      </c>
      <c r="AP89">
        <v>0</v>
      </c>
      <c r="AQ89">
        <f t="shared" ref="AQ89" si="148">AP88</f>
        <v>0</v>
      </c>
      <c r="AR89">
        <f t="shared" ref="AR89" si="149">I93</f>
        <v>0</v>
      </c>
      <c r="AS89">
        <f t="shared" si="142"/>
        <v>0</v>
      </c>
      <c r="AW89">
        <v>0</v>
      </c>
      <c r="AX89">
        <f t="shared" ref="AX89" si="150">AW88</f>
        <v>0</v>
      </c>
      <c r="AY89">
        <f t="shared" ref="AY89" si="151">T93</f>
        <v>0</v>
      </c>
      <c r="AZ89">
        <f t="shared" si="144"/>
        <v>0</v>
      </c>
      <c r="BD89" s="2"/>
    </row>
    <row r="90" spans="9:56" x14ac:dyDescent="0.2">
      <c r="I90" s="22"/>
      <c r="N90">
        <v>0.8</v>
      </c>
      <c r="AB90">
        <v>0.14349999999999999</v>
      </c>
      <c r="AC90">
        <v>0.1525</v>
      </c>
      <c r="AD90">
        <f t="shared" si="134"/>
        <v>1</v>
      </c>
      <c r="AE90">
        <f t="shared" si="138"/>
        <v>0</v>
      </c>
      <c r="AG90">
        <f t="shared" ref="AG90:AG94" si="152">0.5*PI()*(0.5*(AC90^2-AB90^2)*(AD90-(AB90*(AE90-AD90)/(AC90-AB90)))+((AC90^3-AB90^3)/3)*(AE90-AD90)/(AC90-AB90))</f>
        <v>1.0355474784395412E-3</v>
      </c>
      <c r="AI90">
        <v>0.14349999999999999</v>
      </c>
      <c r="AJ90">
        <v>0.1525</v>
      </c>
      <c r="AK90">
        <f t="shared" ref="AK90" si="153">N97</f>
        <v>1.1000000000000001</v>
      </c>
      <c r="AL90">
        <f t="shared" si="140"/>
        <v>0</v>
      </c>
      <c r="AN90">
        <f t="shared" ref="AN90:AN94" si="154">0.5*PI()*(0.5*(AJ90^2-AI90^2)*(AK90-(AI90*(AL90-AK90)/(AJ90-AI90)))+((AJ90^3-AI90^3)/3)*(AL90-AK90)/(AJ90-AI90))</f>
        <v>1.1391022262834968E-3</v>
      </c>
      <c r="AP90">
        <v>0.14349999999999999</v>
      </c>
      <c r="AQ90">
        <v>0.1525</v>
      </c>
      <c r="AR90">
        <f t="shared" ref="AR90" si="155">J93</f>
        <v>0.6</v>
      </c>
      <c r="AS90">
        <f t="shared" si="142"/>
        <v>0</v>
      </c>
      <c r="AU90">
        <f t="shared" ref="AU90:AU94" si="156">0.5*PI()*(0.5*(AQ90^2-AP90^2)*(AR90-(AP90*(AS90-AR90)/(AQ90-AP90)))+((AQ90^3-AP90^3)/3)*(AS90-AR90)/(AQ90-AP90))</f>
        <v>6.2132848706372365E-4</v>
      </c>
      <c r="AW90">
        <v>0.14349999999999999</v>
      </c>
      <c r="AX90">
        <v>0.1525</v>
      </c>
      <c r="AY90">
        <f t="shared" ref="AY90" si="157">R93</f>
        <v>1.8</v>
      </c>
      <c r="AZ90">
        <f t="shared" si="144"/>
        <v>0</v>
      </c>
      <c r="BB90">
        <f t="shared" ref="BB90:BB94" si="158">0.5*PI()*(0.5*(AX90^2-AW90^2)*(AY90-(AW90*(AZ90-AY90)/(AX90-AW90)))+((AX90^3-AW90^3)/3)*(AZ90-AY90)/(AX90-AW90))</f>
        <v>1.86398546119116E-3</v>
      </c>
      <c r="BD90" s="2"/>
    </row>
    <row r="91" spans="9:56" x14ac:dyDescent="0.2">
      <c r="I91" s="22"/>
      <c r="N91">
        <v>0.6</v>
      </c>
      <c r="AB91">
        <v>0.105</v>
      </c>
      <c r="AC91">
        <f t="shared" ref="AC91:AC94" si="159">AB90</f>
        <v>0.14349999999999999</v>
      </c>
      <c r="AD91">
        <f t="shared" si="134"/>
        <v>0.8</v>
      </c>
      <c r="AE91">
        <f t="shared" si="138"/>
        <v>1</v>
      </c>
      <c r="AG91">
        <f t="shared" si="152"/>
        <v>6.8014957351443407E-3</v>
      </c>
      <c r="AI91">
        <v>0.105</v>
      </c>
      <c r="AJ91">
        <f t="shared" ref="AJ91:AJ94" si="160">AI90</f>
        <v>0.14349999999999999</v>
      </c>
      <c r="AK91">
        <f t="shared" ref="AK91" si="161">N96</f>
        <v>1.2</v>
      </c>
      <c r="AL91">
        <f t="shared" si="140"/>
        <v>1.1000000000000001</v>
      </c>
      <c r="AN91">
        <f t="shared" si="154"/>
        <v>8.6218130584506062E-3</v>
      </c>
      <c r="AP91">
        <v>0.105</v>
      </c>
      <c r="AQ91">
        <f t="shared" ref="AQ91:AQ94" si="162">AP90</f>
        <v>0.14349999999999999</v>
      </c>
      <c r="AR91">
        <f t="shared" ref="AR91" si="163">K93</f>
        <v>0.7</v>
      </c>
      <c r="AS91">
        <f t="shared" si="142"/>
        <v>0.6</v>
      </c>
      <c r="AU91">
        <f t="shared" si="156"/>
        <v>4.8647627690684885E-3</v>
      </c>
      <c r="AW91">
        <v>0.105</v>
      </c>
      <c r="AX91">
        <f t="shared" ref="AX91:AX94" si="164">AW90</f>
        <v>0.14349999999999999</v>
      </c>
      <c r="AY91">
        <f t="shared" ref="AY91" si="165">Q93</f>
        <v>2</v>
      </c>
      <c r="AZ91">
        <f t="shared" si="144"/>
        <v>1.8</v>
      </c>
      <c r="BB91">
        <f t="shared" si="158"/>
        <v>1.4237985885395519E-2</v>
      </c>
      <c r="BD91" s="2"/>
    </row>
    <row r="92" spans="9:56" x14ac:dyDescent="0.2">
      <c r="I92" s="22"/>
      <c r="N92">
        <v>0.9</v>
      </c>
      <c r="AB92">
        <v>7.0000000000000007E-2</v>
      </c>
      <c r="AC92">
        <f t="shared" si="159"/>
        <v>0.105</v>
      </c>
      <c r="AD92">
        <f t="shared" si="134"/>
        <v>0.6</v>
      </c>
      <c r="AE92">
        <f t="shared" si="138"/>
        <v>0.8</v>
      </c>
      <c r="AG92">
        <f t="shared" si="152"/>
        <v>3.3994650505719541E-3</v>
      </c>
      <c r="AI92">
        <v>7.0000000000000007E-2</v>
      </c>
      <c r="AJ92">
        <f t="shared" si="160"/>
        <v>0.105</v>
      </c>
      <c r="AK92">
        <f t="shared" ref="AK92" si="166">N95</f>
        <v>1.2</v>
      </c>
      <c r="AL92">
        <f t="shared" si="140"/>
        <v>1.2</v>
      </c>
      <c r="AN92">
        <f t="shared" si="154"/>
        <v>5.7726765009712428E-3</v>
      </c>
      <c r="AP92">
        <v>7.0000000000000007E-2</v>
      </c>
      <c r="AQ92">
        <f t="shared" si="162"/>
        <v>0.105</v>
      </c>
      <c r="AR92">
        <f t="shared" ref="AR92" si="167">L93</f>
        <v>0.8</v>
      </c>
      <c r="AS92">
        <f t="shared" si="142"/>
        <v>0.7</v>
      </c>
      <c r="AU92">
        <f t="shared" si="156"/>
        <v>3.5918876006043286E-3</v>
      </c>
      <c r="AW92">
        <v>7.0000000000000007E-2</v>
      </c>
      <c r="AX92">
        <f t="shared" si="164"/>
        <v>0.105</v>
      </c>
      <c r="AY92">
        <f t="shared" ref="AY92" si="168">P93</f>
        <v>2</v>
      </c>
      <c r="AZ92">
        <f t="shared" si="144"/>
        <v>2</v>
      </c>
      <c r="BB92">
        <f t="shared" si="158"/>
        <v>9.621127501618738E-3</v>
      </c>
      <c r="BD92" s="2"/>
    </row>
    <row r="93" spans="9:56" x14ac:dyDescent="0.2">
      <c r="I93" s="22"/>
      <c r="J93">
        <v>0.6</v>
      </c>
      <c r="K93">
        <v>0.7</v>
      </c>
      <c r="L93">
        <v>0.8</v>
      </c>
      <c r="M93">
        <v>1.3</v>
      </c>
      <c r="N93">
        <v>1.3</v>
      </c>
      <c r="O93">
        <v>1.9</v>
      </c>
      <c r="P93">
        <v>2</v>
      </c>
      <c r="Q93">
        <v>2</v>
      </c>
      <c r="R93">
        <v>1.8</v>
      </c>
      <c r="AB93">
        <v>3.5000000000000003E-2</v>
      </c>
      <c r="AC93">
        <f t="shared" si="159"/>
        <v>7.0000000000000007E-2</v>
      </c>
      <c r="AD93">
        <f t="shared" si="134"/>
        <v>0.9</v>
      </c>
      <c r="AE93">
        <f t="shared" si="138"/>
        <v>0.6</v>
      </c>
      <c r="AG93">
        <f t="shared" si="152"/>
        <v>2.1166480503561234E-3</v>
      </c>
      <c r="AI93">
        <v>3.5000000000000003E-2</v>
      </c>
      <c r="AJ93">
        <f t="shared" si="160"/>
        <v>7.0000000000000007E-2</v>
      </c>
      <c r="AK93">
        <f t="shared" ref="AK93" si="169">N94</f>
        <v>1.2</v>
      </c>
      <c r="AL93">
        <f t="shared" si="140"/>
        <v>1.2</v>
      </c>
      <c r="AN93">
        <f t="shared" si="154"/>
        <v>3.4636059005827466E-3</v>
      </c>
      <c r="AP93">
        <v>3.5000000000000003E-2</v>
      </c>
      <c r="AQ93">
        <f t="shared" si="162"/>
        <v>7.0000000000000007E-2</v>
      </c>
      <c r="AR93">
        <f t="shared" ref="AR93" si="170">M93</f>
        <v>1.3</v>
      </c>
      <c r="AS93">
        <f t="shared" si="142"/>
        <v>0.8</v>
      </c>
      <c r="AU93">
        <f t="shared" si="156"/>
        <v>2.9504791004964144E-3</v>
      </c>
      <c r="AW93">
        <v>3.5000000000000003E-2</v>
      </c>
      <c r="AX93">
        <f t="shared" si="164"/>
        <v>7.0000000000000007E-2</v>
      </c>
      <c r="AY93">
        <f t="shared" ref="AY93" si="171">O93</f>
        <v>1.9</v>
      </c>
      <c r="AZ93">
        <f t="shared" si="144"/>
        <v>2</v>
      </c>
      <c r="BB93">
        <f t="shared" si="158"/>
        <v>5.6443948009496621E-3</v>
      </c>
      <c r="BD93" s="2"/>
    </row>
    <row r="94" spans="9:56" x14ac:dyDescent="0.2">
      <c r="I94" s="22"/>
      <c r="N94">
        <v>1.2</v>
      </c>
      <c r="AB94">
        <v>0</v>
      </c>
      <c r="AC94">
        <f t="shared" si="159"/>
        <v>3.5000000000000003E-2</v>
      </c>
      <c r="AD94">
        <f t="shared" si="134"/>
        <v>1.3</v>
      </c>
      <c r="AE94">
        <f t="shared" si="138"/>
        <v>0.9</v>
      </c>
      <c r="AG94">
        <f t="shared" si="152"/>
        <v>9.9418317516727027E-4</v>
      </c>
      <c r="AI94">
        <v>0</v>
      </c>
      <c r="AJ94">
        <f t="shared" si="160"/>
        <v>3.5000000000000003E-2</v>
      </c>
      <c r="AK94">
        <f t="shared" ref="AK94" si="172">N93</f>
        <v>1.3</v>
      </c>
      <c r="AL94">
        <f t="shared" si="140"/>
        <v>1.2</v>
      </c>
      <c r="AN94">
        <f t="shared" si="154"/>
        <v>1.186605725199645E-3</v>
      </c>
      <c r="AP94">
        <v>0</v>
      </c>
      <c r="AQ94">
        <f t="shared" si="162"/>
        <v>3.5000000000000003E-2</v>
      </c>
      <c r="AR94">
        <f t="shared" ref="AR94" si="173">N93</f>
        <v>1.3</v>
      </c>
      <c r="AS94">
        <f t="shared" si="142"/>
        <v>1.3</v>
      </c>
      <c r="AU94">
        <f t="shared" si="156"/>
        <v>1.2507465752104366E-3</v>
      </c>
      <c r="AW94">
        <v>0</v>
      </c>
      <c r="AX94">
        <f t="shared" si="164"/>
        <v>3.5000000000000003E-2</v>
      </c>
      <c r="AY94">
        <f t="shared" ref="AY94" si="174">N93</f>
        <v>1.3</v>
      </c>
      <c r="AZ94">
        <f t="shared" si="144"/>
        <v>1.9</v>
      </c>
      <c r="BB94">
        <f t="shared" si="158"/>
        <v>1.6355916752751861E-3</v>
      </c>
      <c r="BD94" s="2"/>
    </row>
    <row r="95" spans="9:56" x14ac:dyDescent="0.2">
      <c r="I95" s="22"/>
      <c r="N95">
        <v>1.2</v>
      </c>
      <c r="BD95" s="2"/>
    </row>
    <row r="96" spans="9:56" x14ac:dyDescent="0.2">
      <c r="I96" s="22"/>
      <c r="N96">
        <v>1.2</v>
      </c>
      <c r="AF96" t="s">
        <v>22</v>
      </c>
      <c r="AG96">
        <f>SUM(AG87:AG95)</f>
        <v>1.434733948967923E-2</v>
      </c>
      <c r="AM96" t="s">
        <v>22</v>
      </c>
      <c r="AN96">
        <f>SUM(AN87:AN95)</f>
        <v>2.0183803411487736E-2</v>
      </c>
      <c r="AT96" t="s">
        <v>22</v>
      </c>
      <c r="AU96">
        <f>SUM(AU87:AU95)</f>
        <v>1.3279204532443391E-2</v>
      </c>
      <c r="BA96" t="s">
        <v>22</v>
      </c>
      <c r="BB96">
        <f>SUM(BB87:BB95)</f>
        <v>3.3003085324430269E-2</v>
      </c>
      <c r="BD96" s="2">
        <f>SUM(AG96:BB96)</f>
        <v>8.0813432758040621E-2</v>
      </c>
    </row>
    <row r="97" spans="9:14" x14ac:dyDescent="0.2">
      <c r="I97" s="22"/>
      <c r="N97">
        <v>1.1000000000000001</v>
      </c>
    </row>
  </sheetData>
  <mergeCells count="25">
    <mergeCell ref="I63:I71"/>
    <mergeCell ref="I76:I84"/>
    <mergeCell ref="I89:I97"/>
    <mergeCell ref="AB46:AG46"/>
    <mergeCell ref="AI46:AN46"/>
    <mergeCell ref="J49:R49"/>
    <mergeCell ref="AB16:AG16"/>
    <mergeCell ref="AI16:AN16"/>
    <mergeCell ref="AP16:AU16"/>
    <mergeCell ref="AW16:BB16"/>
    <mergeCell ref="I50:I58"/>
    <mergeCell ref="AP46:AU46"/>
    <mergeCell ref="AW46:BB46"/>
    <mergeCell ref="G4:I4"/>
    <mergeCell ref="A4:B4"/>
    <mergeCell ref="D4:E4"/>
    <mergeCell ref="A18:B18"/>
    <mergeCell ref="D18:E18"/>
    <mergeCell ref="G18:I18"/>
    <mergeCell ref="A32:B32"/>
    <mergeCell ref="D32:E32"/>
    <mergeCell ref="G32:I32"/>
    <mergeCell ref="A49:B49"/>
    <mergeCell ref="C49:D49"/>
    <mergeCell ref="E49:F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Bypass data</vt:lpstr>
      <vt:lpstr>Test DC Leakage data</vt:lpstr>
      <vt:lpstr>Repeat readings</vt:lpstr>
    </vt:vector>
  </TitlesOfParts>
  <Company>University of Leeds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pm08mrte</dc:creator>
  <cp:lastModifiedBy>Morgan Tatchell-Evans</cp:lastModifiedBy>
  <dcterms:created xsi:type="dcterms:W3CDTF">2016-03-31T08:48:38Z</dcterms:created>
  <dcterms:modified xsi:type="dcterms:W3CDTF">2016-04-06T10:43:49Z</dcterms:modified>
</cp:coreProperties>
</file>