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hDBackUp\FEModelling\Publication\submission\data\"/>
    </mc:Choice>
  </mc:AlternateContent>
  <bookViews>
    <workbookView xWindow="120" yWindow="75" windowWidth="17280" windowHeight="9435" tabRatio="762"/>
  </bookViews>
  <sheets>
    <sheet name="SegVsPar" sheetId="67" r:id="rId1"/>
    <sheet name="Sheet1" sheetId="62" r:id="rId2"/>
    <sheet name="PU" sheetId="58" r:id="rId3"/>
    <sheet name="SU" sheetId="59" r:id="rId4"/>
    <sheet name="PE" sheetId="68" r:id="rId5"/>
    <sheet name="SE" sheetId="69" r:id="rId6"/>
    <sheet name="Errors" sheetId="70" r:id="rId7"/>
    <sheet name="FemurPar" sheetId="74" r:id="rId8"/>
    <sheet name="FResult" sheetId="75" r:id="rId9"/>
    <sheet name="LabPar" sheetId="76" r:id="rId10"/>
    <sheet name="LResult" sheetId="77" r:id="rId11"/>
  </sheets>
  <calcPr calcId="152511"/>
</workbook>
</file>

<file path=xl/calcChain.xml><?xml version="1.0" encoding="utf-8"?>
<calcChain xmlns="http://schemas.openxmlformats.org/spreadsheetml/2006/main">
  <c r="D45" i="67" l="1"/>
  <c r="D44" i="67"/>
  <c r="D43" i="67"/>
  <c r="C142" i="59" l="1"/>
  <c r="C142" i="58"/>
  <c r="A143" i="68"/>
  <c r="A143" i="69"/>
  <c r="A106" i="69" l="1"/>
  <c r="A107" i="69"/>
  <c r="A108" i="69"/>
  <c r="A109" i="69"/>
  <c r="A110" i="69"/>
  <c r="A111" i="69"/>
  <c r="A112" i="69"/>
  <c r="A113" i="69"/>
  <c r="A114" i="69"/>
  <c r="A115" i="69"/>
  <c r="A116" i="69"/>
  <c r="A117" i="69"/>
  <c r="A118" i="69"/>
  <c r="A119" i="69"/>
  <c r="A120" i="69"/>
  <c r="A121" i="69"/>
  <c r="A122" i="69"/>
  <c r="A123" i="69"/>
  <c r="A124" i="69"/>
  <c r="A125" i="69"/>
  <c r="A126" i="69"/>
  <c r="A127" i="69"/>
  <c r="A128" i="69"/>
  <c r="A129" i="69"/>
  <c r="A130" i="69"/>
  <c r="A131" i="69"/>
  <c r="A132" i="69"/>
  <c r="A133" i="69"/>
  <c r="A134" i="69"/>
  <c r="A135" i="69"/>
  <c r="A136" i="69"/>
  <c r="A137" i="69"/>
  <c r="A138" i="69"/>
  <c r="A139" i="69"/>
  <c r="A140" i="69"/>
  <c r="A106" i="68"/>
  <c r="A107" i="68"/>
  <c r="A108" i="68"/>
  <c r="A109" i="68"/>
  <c r="A110" i="68"/>
  <c r="A111" i="68"/>
  <c r="A112" i="68"/>
  <c r="A113" i="68"/>
  <c r="A114" i="68"/>
  <c r="A115" i="68"/>
  <c r="A116" i="68"/>
  <c r="A117" i="68"/>
  <c r="A118" i="68"/>
  <c r="A119" i="68"/>
  <c r="A120" i="68"/>
  <c r="A121" i="68"/>
  <c r="A122" i="68"/>
  <c r="A123" i="68"/>
  <c r="A124" i="68"/>
  <c r="A125" i="68"/>
  <c r="A126" i="68"/>
  <c r="A127" i="68"/>
  <c r="A128" i="68"/>
  <c r="A129" i="68"/>
  <c r="A130" i="68"/>
  <c r="A131" i="68"/>
  <c r="A132" i="68"/>
  <c r="A133" i="68"/>
  <c r="A134" i="68"/>
  <c r="A135" i="68"/>
  <c r="A136" i="68"/>
  <c r="A137" i="68"/>
  <c r="A138" i="68"/>
  <c r="A139" i="68"/>
  <c r="A140" i="68"/>
  <c r="H126" i="58" l="1"/>
  <c r="H126" i="59"/>
  <c r="A2" i="69" l="1"/>
  <c r="A3" i="69"/>
  <c r="A4" i="69"/>
  <c r="A5" i="69"/>
  <c r="A6" i="69"/>
  <c r="A7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A103" i="69"/>
  <c r="A104" i="69"/>
  <c r="A105" i="69"/>
  <c r="A1" i="69"/>
  <c r="A105" i="68"/>
  <c r="A104" i="68"/>
  <c r="A103" i="68"/>
  <c r="A102" i="68"/>
  <c r="A101" i="68"/>
  <c r="A100" i="68"/>
  <c r="A99" i="68"/>
  <c r="A98" i="68"/>
  <c r="A97" i="68"/>
  <c r="A96" i="68"/>
  <c r="A95" i="68"/>
  <c r="A94" i="68"/>
  <c r="A93" i="68"/>
  <c r="A92" i="68"/>
  <c r="A91" i="68"/>
  <c r="A90" i="68"/>
  <c r="A89" i="68"/>
  <c r="A88" i="68"/>
  <c r="A87" i="68"/>
  <c r="A86" i="68"/>
  <c r="A85" i="68"/>
  <c r="A84" i="68"/>
  <c r="A83" i="68"/>
  <c r="A82" i="68"/>
  <c r="A81" i="68"/>
  <c r="A80" i="68"/>
  <c r="A79" i="68"/>
  <c r="A78" i="68"/>
  <c r="A77" i="68"/>
  <c r="A76" i="68"/>
  <c r="A75" i="68"/>
  <c r="A74" i="68"/>
  <c r="A73" i="68"/>
  <c r="A72" i="68"/>
  <c r="A71" i="68"/>
  <c r="A70" i="68"/>
  <c r="A69" i="68"/>
  <c r="A68" i="68"/>
  <c r="A67" i="68"/>
  <c r="A66" i="68"/>
  <c r="A65" i="68"/>
  <c r="A64" i="68"/>
  <c r="A63" i="68"/>
  <c r="A62" i="68"/>
  <c r="A61" i="68"/>
  <c r="A60" i="68"/>
  <c r="A59" i="68"/>
  <c r="A58" i="68"/>
  <c r="A57" i="68"/>
  <c r="A56" i="68"/>
  <c r="A55" i="68"/>
  <c r="A54" i="68"/>
  <c r="A53" i="68"/>
  <c r="A52" i="68"/>
  <c r="A51" i="68"/>
  <c r="A50" i="68"/>
  <c r="A49" i="68"/>
  <c r="A48" i="68"/>
  <c r="A47" i="68"/>
  <c r="A46" i="68"/>
  <c r="A45" i="68"/>
  <c r="A44" i="68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6" i="68"/>
  <c r="A25" i="68"/>
  <c r="A24" i="68"/>
  <c r="A23" i="68"/>
  <c r="A22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3" i="68"/>
  <c r="A2" i="68"/>
  <c r="A1" i="68"/>
  <c r="H98" i="58" l="1"/>
  <c r="H83" i="59"/>
  <c r="H84" i="58"/>
  <c r="H62" i="58"/>
  <c r="H62" i="59"/>
  <c r="H49" i="59"/>
  <c r="H48" i="58"/>
  <c r="H40" i="58"/>
  <c r="H41" i="59"/>
  <c r="H28" i="58"/>
  <c r="H21" i="59"/>
  <c r="H13" i="59" l="1"/>
  <c r="H13" i="58"/>
</calcChain>
</file>

<file path=xl/sharedStrings.xml><?xml version="1.0" encoding="utf-8"?>
<sst xmlns="http://schemas.openxmlformats.org/spreadsheetml/2006/main" count="292" uniqueCount="140">
  <si>
    <t>01R</t>
  </si>
  <si>
    <t>02R</t>
  </si>
  <si>
    <t>06R</t>
  </si>
  <si>
    <t>11R</t>
  </si>
  <si>
    <t>33L</t>
  </si>
  <si>
    <t xml:space="preserve">51L </t>
  </si>
  <si>
    <t>07R</t>
  </si>
  <si>
    <t>09R</t>
  </si>
  <si>
    <t>17L</t>
  </si>
  <si>
    <t>34L</t>
  </si>
  <si>
    <t>Hip</t>
  </si>
  <si>
    <t>79L</t>
  </si>
  <si>
    <t>81L</t>
  </si>
  <si>
    <t>16R</t>
  </si>
  <si>
    <t>18R</t>
  </si>
  <si>
    <t>22R</t>
  </si>
  <si>
    <t>27R</t>
  </si>
  <si>
    <t>28L</t>
  </si>
  <si>
    <t>38L</t>
  </si>
  <si>
    <t>75L</t>
  </si>
  <si>
    <t>53L</t>
  </si>
  <si>
    <t>Par</t>
  </si>
  <si>
    <t>Seg</t>
  </si>
  <si>
    <t>Aborts</t>
  </si>
  <si>
    <t>Us just recorded labrum</t>
  </si>
  <si>
    <t>Time</t>
  </si>
  <si>
    <t>Abort time</t>
  </si>
  <si>
    <t>rotcent</t>
  </si>
  <si>
    <t>2hr55</t>
  </si>
  <si>
    <t>1hr43</t>
  </si>
  <si>
    <t>1hr38</t>
  </si>
  <si>
    <t>2hr44</t>
  </si>
  <si>
    <t>2hr05</t>
  </si>
  <si>
    <t>2hr31</t>
  </si>
  <si>
    <t>2hr30</t>
  </si>
  <si>
    <t>10hr pc</t>
  </si>
  <si>
    <t>5 hr pc</t>
  </si>
  <si>
    <t>1hr56</t>
  </si>
  <si>
    <t>2hr 47</t>
  </si>
  <si>
    <t>2hr29</t>
  </si>
  <si>
    <t>1hr25</t>
  </si>
  <si>
    <t>1hr08</t>
  </si>
  <si>
    <t>3hr17</t>
  </si>
  <si>
    <t>11hr pc</t>
  </si>
  <si>
    <t>3hr21</t>
  </si>
  <si>
    <t>1hr46</t>
  </si>
  <si>
    <t>7hr pc</t>
  </si>
  <si>
    <t>edit vec</t>
  </si>
  <si>
    <t>3hr10</t>
  </si>
  <si>
    <t>3hr38</t>
  </si>
  <si>
    <t>1hr45</t>
  </si>
  <si>
    <t>2hr33</t>
  </si>
  <si>
    <t>1hr37</t>
  </si>
  <si>
    <t>1hr20</t>
  </si>
  <si>
    <t>1hr57</t>
  </si>
  <si>
    <t>1hr16</t>
  </si>
  <si>
    <t>1hr18</t>
  </si>
  <si>
    <t>1hr42</t>
  </si>
  <si>
    <t>1rot7</t>
  </si>
  <si>
    <t>0.5442rot6</t>
  </si>
  <si>
    <t>0.4017rot6</t>
  </si>
  <si>
    <t>0.9033rot7</t>
  </si>
  <si>
    <t>0.8106rot7</t>
  </si>
  <si>
    <t>0.2785rot6</t>
  </si>
  <si>
    <t>0.9002rot5</t>
  </si>
  <si>
    <t>0.8768rot7</t>
  </si>
  <si>
    <t>0.3567rot6</t>
  </si>
  <si>
    <t>0.8614rot6</t>
  </si>
  <si>
    <t>0.112rot6</t>
  </si>
  <si>
    <t>0.6182rot6</t>
  </si>
  <si>
    <t>0.522rot7</t>
  </si>
  <si>
    <t>0.6245rot7</t>
  </si>
  <si>
    <t>7 steps for each of 20 patients</t>
  </si>
  <si>
    <t>Es in labrum, then cart, take max</t>
  </si>
  <si>
    <t>2hr20</t>
  </si>
  <si>
    <t>0hr45</t>
  </si>
  <si>
    <t>1hr05</t>
  </si>
  <si>
    <t>0.2223rot7</t>
  </si>
  <si>
    <t>0.4182rot7</t>
  </si>
  <si>
    <t>1hr17</t>
  </si>
  <si>
    <t>U</t>
  </si>
  <si>
    <t>E</t>
  </si>
  <si>
    <t>Range</t>
  </si>
  <si>
    <t>0.0002    0.0134</t>
  </si>
  <si>
    <t>0.0039    0.1292</t>
  </si>
  <si>
    <t>Base</t>
  </si>
  <si>
    <t>job1</t>
  </si>
  <si>
    <t>job2</t>
  </si>
  <si>
    <t>job3</t>
  </si>
  <si>
    <t>job4</t>
  </si>
  <si>
    <t>Low Ant</t>
  </si>
  <si>
    <t>High Sup</t>
  </si>
  <si>
    <t>Low Sup</t>
  </si>
  <si>
    <t>High Ant</t>
  </si>
  <si>
    <t>Cam-rad</t>
  </si>
  <si>
    <t>Cam-angle</t>
  </si>
  <si>
    <t>Cam-width</t>
  </si>
  <si>
    <t>AP alpha</t>
  </si>
  <si>
    <t>α = 57.0</t>
  </si>
  <si>
    <t>α = 63.4</t>
  </si>
  <si>
    <t>α = 44.6</t>
  </si>
  <si>
    <t>α = 41.5</t>
  </si>
  <si>
    <t>α = 83.1</t>
  </si>
  <si>
    <t>CTL alpha</t>
  </si>
  <si>
    <t>α = 75.2</t>
  </si>
  <si>
    <t>α = 61.0</t>
  </si>
  <si>
    <t>α = 83.2</t>
  </si>
  <si>
    <t>α = 65.8</t>
  </si>
  <si>
    <t>α = 68.5</t>
  </si>
  <si>
    <t>completes rot7</t>
  </si>
  <si>
    <t>0.9341 rot3</t>
  </si>
  <si>
    <t>0.0855 rot6</t>
  </si>
  <si>
    <t>0.9833 rot7</t>
  </si>
  <si>
    <t>Labrum U</t>
  </si>
  <si>
    <t>Cartilage E max principal - strains were always highest in cart</t>
  </si>
  <si>
    <t>labjob1</t>
  </si>
  <si>
    <t>labjob2</t>
  </si>
  <si>
    <t>labjob3</t>
  </si>
  <si>
    <t>labjob4</t>
  </si>
  <si>
    <t>Labrum morphology</t>
  </si>
  <si>
    <t>Normal
Apc = 0.33
LH = equation with lablength 7
(equivalent to LH = -2.81)</t>
  </si>
  <si>
    <t>Increase bone 10% 
with same overall coverage so less labrum
Apc = 0.363
LH = -2.81 fixed (to val at Apc =0.33)</t>
  </si>
  <si>
    <t>Decrease bone 10% with same overall coverage so more labrum
Apc = 0.297
LH = -2.81 fixed</t>
  </si>
  <si>
    <t>Decrease labrum so less coverage
Apc = 0.33
LH = equation with lablength 6.3</t>
  </si>
  <si>
    <t>Increase labrum so more coverage
Apc = 0.33
LH = equation with lablength 7.7</t>
  </si>
  <si>
    <t>abort time</t>
  </si>
  <si>
    <t>0.8243 rot6</t>
  </si>
  <si>
    <t>0.0377 rot6</t>
  </si>
  <si>
    <t>0.6065 rot7</t>
  </si>
  <si>
    <t>0.8207 rot6</t>
  </si>
  <si>
    <t>0.8219 rot6</t>
  </si>
  <si>
    <t>labjob0</t>
  </si>
  <si>
    <t>5 cases, 7 steps</t>
  </si>
  <si>
    <t>4 cases, 7 steps</t>
  </si>
  <si>
    <t>Gender</t>
  </si>
  <si>
    <t>Age</t>
  </si>
  <si>
    <t>F</t>
  </si>
  <si>
    <t>M</t>
  </si>
  <si>
    <t>Median age</t>
  </si>
  <si>
    <t>Age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</si>
</sst>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 applyFont="1"/>
    <xf numFmtId="11" fontId="4" fillId="0" borderId="0" xfId="0" applyNumberFormat="1" applyFont="1"/>
    <xf numFmtId="0" fontId="0" fillId="0" borderId="0" xfId="0" applyNumberFormat="1"/>
    <xf numFmtId="0" fontId="4" fillId="0" borderId="0" xfId="0" applyNumberFormat="1" applyFont="1"/>
    <xf numFmtId="0" fontId="0" fillId="0" borderId="0" xfId="0" applyFont="1"/>
    <xf numFmtId="11" fontId="0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11" fontId="8" fillId="0" borderId="0" xfId="0" applyNumberFormat="1" applyFont="1"/>
    <xf numFmtId="165" fontId="9" fillId="0" borderId="0" xfId="0" applyNumberFormat="1" applyFont="1"/>
    <xf numFmtId="0" fontId="9" fillId="0" borderId="0" xfId="0" applyFont="1"/>
    <xf numFmtId="165" fontId="4" fillId="0" borderId="0" xfId="0" applyNumberFormat="1" applyFont="1"/>
    <xf numFmtId="0" fontId="0" fillId="0" borderId="0" xfId="0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left" vertical="center" wrapText="1"/>
    </xf>
    <xf numFmtId="11" fontId="4" fillId="0" borderId="0" xfId="0" applyNumberFormat="1" applyFont="1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NumberFormat="1" applyBorder="1"/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19" zoomScaleNormal="100" workbookViewId="0">
      <selection activeCell="E45" sqref="E45"/>
    </sheetView>
  </sheetViews>
  <sheetFormatPr defaultRowHeight="15" x14ac:dyDescent="0.2"/>
  <cols>
    <col min="1" max="1" width="9.140625" style="3"/>
    <col min="2" max="2" width="7.140625" style="3" customWidth="1"/>
    <col min="3" max="3" width="10" style="3" customWidth="1"/>
    <col min="4" max="4" width="7.140625" style="3" customWidth="1"/>
    <col min="5" max="5" width="16.5703125" style="3" customWidth="1"/>
    <col min="6" max="6" width="13.5703125" style="3" bestFit="1" customWidth="1"/>
    <col min="7" max="7" width="13.42578125" style="3" customWidth="1"/>
    <col min="8" max="8" width="48.7109375" style="3" customWidth="1"/>
    <col min="9" max="16384" width="9.140625" style="3"/>
  </cols>
  <sheetData>
    <row r="1" spans="1:11" ht="31.5" x14ac:dyDescent="0.2">
      <c r="B1" s="4" t="s">
        <v>10</v>
      </c>
      <c r="C1" s="4" t="s">
        <v>134</v>
      </c>
      <c r="D1" s="4" t="s">
        <v>135</v>
      </c>
      <c r="E1" s="4" t="s">
        <v>27</v>
      </c>
      <c r="F1" s="5" t="s">
        <v>25</v>
      </c>
      <c r="G1" s="5" t="s">
        <v>26</v>
      </c>
    </row>
    <row r="2" spans="1:11" x14ac:dyDescent="0.2">
      <c r="A2" s="3" t="s">
        <v>22</v>
      </c>
      <c r="B2" s="1" t="s">
        <v>0</v>
      </c>
      <c r="C2" s="1" t="s">
        <v>136</v>
      </c>
      <c r="D2" s="1">
        <v>26</v>
      </c>
      <c r="E2" s="2">
        <v>1</v>
      </c>
      <c r="F2" s="2" t="s">
        <v>53</v>
      </c>
      <c r="G2" s="3" t="s">
        <v>58</v>
      </c>
      <c r="H2" s="18"/>
    </row>
    <row r="3" spans="1:11" x14ac:dyDescent="0.2">
      <c r="A3" s="3" t="s">
        <v>21</v>
      </c>
      <c r="B3" s="1" t="s">
        <v>0</v>
      </c>
      <c r="C3" s="1"/>
      <c r="D3" s="1"/>
      <c r="E3" s="2"/>
      <c r="F3" s="2" t="s">
        <v>54</v>
      </c>
      <c r="G3" s="3" t="s">
        <v>58</v>
      </c>
      <c r="H3" s="18"/>
      <c r="K3" s="2">
        <v>1</v>
      </c>
    </row>
    <row r="4" spans="1:11" s="24" customFormat="1" x14ac:dyDescent="0.2">
      <c r="A4" s="24" t="s">
        <v>22</v>
      </c>
      <c r="B4" s="25" t="s">
        <v>1</v>
      </c>
      <c r="C4" s="25" t="s">
        <v>137</v>
      </c>
      <c r="D4" s="25">
        <v>30</v>
      </c>
      <c r="E4" s="26">
        <v>0</v>
      </c>
      <c r="F4" s="26" t="s">
        <v>31</v>
      </c>
      <c r="G4" s="24" t="s">
        <v>60</v>
      </c>
      <c r="H4" s="27"/>
      <c r="K4" s="2"/>
    </row>
    <row r="5" spans="1:11" s="24" customFormat="1" x14ac:dyDescent="0.2">
      <c r="A5" s="24" t="s">
        <v>21</v>
      </c>
      <c r="B5" s="25" t="s">
        <v>1</v>
      </c>
      <c r="C5" s="25"/>
      <c r="D5" s="25"/>
      <c r="E5" s="26"/>
      <c r="F5" s="26" t="s">
        <v>34</v>
      </c>
      <c r="G5" s="24" t="s">
        <v>59</v>
      </c>
      <c r="H5" s="27"/>
      <c r="K5" s="26">
        <v>0</v>
      </c>
    </row>
    <row r="6" spans="1:11" x14ac:dyDescent="0.2">
      <c r="A6" s="3" t="s">
        <v>22</v>
      </c>
      <c r="B6" s="3" t="s">
        <v>2</v>
      </c>
      <c r="C6" s="3" t="s">
        <v>136</v>
      </c>
      <c r="D6" s="3">
        <v>37</v>
      </c>
      <c r="E6" s="2">
        <v>1</v>
      </c>
      <c r="F6" s="2" t="s">
        <v>28</v>
      </c>
      <c r="G6" s="3" t="s">
        <v>61</v>
      </c>
      <c r="K6" s="26"/>
    </row>
    <row r="7" spans="1:11" x14ac:dyDescent="0.2">
      <c r="A7" s="3" t="s">
        <v>21</v>
      </c>
      <c r="B7" s="3" t="s">
        <v>2</v>
      </c>
      <c r="E7" s="2"/>
      <c r="F7" s="2" t="s">
        <v>29</v>
      </c>
      <c r="G7" s="3" t="s">
        <v>58</v>
      </c>
      <c r="K7" s="2">
        <v>1</v>
      </c>
    </row>
    <row r="8" spans="1:11" s="24" customFormat="1" x14ac:dyDescent="0.2">
      <c r="A8" s="24" t="s">
        <v>22</v>
      </c>
      <c r="B8" s="25" t="s">
        <v>6</v>
      </c>
      <c r="C8" s="25" t="s">
        <v>137</v>
      </c>
      <c r="D8" s="25">
        <v>36</v>
      </c>
      <c r="E8" s="26">
        <v>0</v>
      </c>
      <c r="F8" s="24" t="s">
        <v>32</v>
      </c>
      <c r="G8" s="24" t="s">
        <v>58</v>
      </c>
      <c r="K8" s="2"/>
    </row>
    <row r="9" spans="1:11" s="24" customFormat="1" x14ac:dyDescent="0.2">
      <c r="A9" s="24" t="s">
        <v>21</v>
      </c>
      <c r="B9" s="25" t="s">
        <v>6</v>
      </c>
      <c r="C9" s="25"/>
      <c r="D9" s="25"/>
      <c r="E9" s="26"/>
      <c r="F9" s="28" t="s">
        <v>33</v>
      </c>
      <c r="G9" s="24" t="s">
        <v>62</v>
      </c>
      <c r="K9" s="26">
        <v>0</v>
      </c>
    </row>
    <row r="10" spans="1:11" x14ac:dyDescent="0.2">
      <c r="A10" s="3" t="s">
        <v>22</v>
      </c>
      <c r="B10" s="1" t="s">
        <v>7</v>
      </c>
      <c r="C10" s="1" t="s">
        <v>137</v>
      </c>
      <c r="D10" s="1">
        <v>26</v>
      </c>
      <c r="E10" s="2">
        <v>1</v>
      </c>
      <c r="F10" s="10" t="s">
        <v>35</v>
      </c>
      <c r="G10" s="3" t="s">
        <v>58</v>
      </c>
      <c r="K10" s="26"/>
    </row>
    <row r="11" spans="1:11" x14ac:dyDescent="0.2">
      <c r="A11" s="3" t="s">
        <v>21</v>
      </c>
      <c r="B11" s="1" t="s">
        <v>7</v>
      </c>
      <c r="C11" s="1"/>
      <c r="D11" s="1"/>
      <c r="E11" s="2"/>
      <c r="F11" s="10" t="s">
        <v>36</v>
      </c>
      <c r="G11" s="3" t="s">
        <v>58</v>
      </c>
      <c r="K11" s="2">
        <v>1</v>
      </c>
    </row>
    <row r="12" spans="1:11" s="24" customFormat="1" x14ac:dyDescent="0.2">
      <c r="A12" s="24" t="s">
        <v>22</v>
      </c>
      <c r="B12" s="25" t="s">
        <v>3</v>
      </c>
      <c r="C12" s="25" t="s">
        <v>136</v>
      </c>
      <c r="D12" s="25">
        <v>24</v>
      </c>
      <c r="E12" s="26">
        <v>0</v>
      </c>
      <c r="F12" s="28" t="s">
        <v>38</v>
      </c>
      <c r="G12" s="24" t="s">
        <v>63</v>
      </c>
      <c r="K12" s="2"/>
    </row>
    <row r="13" spans="1:11" s="24" customFormat="1" x14ac:dyDescent="0.2">
      <c r="A13" s="24" t="s">
        <v>21</v>
      </c>
      <c r="B13" s="25" t="s">
        <v>3</v>
      </c>
      <c r="C13" s="25"/>
      <c r="D13" s="25"/>
      <c r="E13" s="26"/>
      <c r="F13" s="28" t="s">
        <v>37</v>
      </c>
      <c r="G13" s="24" t="s">
        <v>64</v>
      </c>
      <c r="K13" s="26">
        <v>0</v>
      </c>
    </row>
    <row r="14" spans="1:11" x14ac:dyDescent="0.2">
      <c r="A14" s="3" t="s">
        <v>22</v>
      </c>
      <c r="B14" s="1" t="s">
        <v>13</v>
      </c>
      <c r="C14" s="1" t="s">
        <v>136</v>
      </c>
      <c r="D14" s="1">
        <v>47</v>
      </c>
      <c r="E14" s="2">
        <v>-2</v>
      </c>
      <c r="F14" s="10" t="s">
        <v>42</v>
      </c>
      <c r="G14" s="3" t="s">
        <v>65</v>
      </c>
      <c r="K14" s="26"/>
    </row>
    <row r="15" spans="1:11" x14ac:dyDescent="0.2">
      <c r="A15" s="3" t="s">
        <v>21</v>
      </c>
      <c r="B15" s="1" t="s">
        <v>13</v>
      </c>
      <c r="C15" s="1"/>
      <c r="D15" s="1"/>
      <c r="E15" s="2"/>
      <c r="F15" s="10" t="s">
        <v>39</v>
      </c>
      <c r="G15" s="3" t="s">
        <v>66</v>
      </c>
      <c r="K15" s="2">
        <v>-2</v>
      </c>
    </row>
    <row r="16" spans="1:11" s="24" customFormat="1" x14ac:dyDescent="0.2">
      <c r="A16" s="24" t="s">
        <v>22</v>
      </c>
      <c r="B16" s="25" t="s">
        <v>8</v>
      </c>
      <c r="C16" s="25" t="s">
        <v>137</v>
      </c>
      <c r="D16" s="25">
        <v>48</v>
      </c>
      <c r="E16" s="26">
        <v>1</v>
      </c>
      <c r="F16" s="28" t="s">
        <v>41</v>
      </c>
      <c r="G16" s="24" t="s">
        <v>58</v>
      </c>
      <c r="K16" s="2"/>
    </row>
    <row r="17" spans="1:11" s="24" customFormat="1" x14ac:dyDescent="0.2">
      <c r="A17" s="24" t="s">
        <v>21</v>
      </c>
      <c r="B17" s="25" t="s">
        <v>8</v>
      </c>
      <c r="C17" s="25"/>
      <c r="D17" s="25"/>
      <c r="E17" s="26"/>
      <c r="F17" s="28" t="s">
        <v>40</v>
      </c>
      <c r="G17" s="24" t="s">
        <v>58</v>
      </c>
      <c r="K17" s="26">
        <v>1</v>
      </c>
    </row>
    <row r="18" spans="1:11" x14ac:dyDescent="0.2">
      <c r="A18" s="3" t="s">
        <v>22</v>
      </c>
      <c r="B18" s="1" t="s">
        <v>14</v>
      </c>
      <c r="C18" s="1" t="s">
        <v>136</v>
      </c>
      <c r="D18" s="1">
        <v>42</v>
      </c>
      <c r="E18" s="2">
        <v>0</v>
      </c>
      <c r="F18" s="3" t="s">
        <v>44</v>
      </c>
      <c r="G18" s="3" t="s">
        <v>67</v>
      </c>
      <c r="K18" s="26"/>
    </row>
    <row r="19" spans="1:11" x14ac:dyDescent="0.2">
      <c r="A19" s="3" t="s">
        <v>21</v>
      </c>
      <c r="B19" s="1" t="s">
        <v>14</v>
      </c>
      <c r="C19" s="1"/>
      <c r="D19" s="1"/>
      <c r="E19" s="2"/>
      <c r="F19" s="10" t="s">
        <v>43</v>
      </c>
      <c r="G19" s="3" t="s">
        <v>68</v>
      </c>
      <c r="K19" s="2">
        <v>0</v>
      </c>
    </row>
    <row r="20" spans="1:11" s="24" customFormat="1" x14ac:dyDescent="0.2">
      <c r="A20" s="24" t="s">
        <v>22</v>
      </c>
      <c r="B20" s="25" t="s">
        <v>15</v>
      </c>
      <c r="C20" s="25" t="s">
        <v>137</v>
      </c>
      <c r="D20" s="25">
        <v>22</v>
      </c>
      <c r="E20" s="24">
        <v>4</v>
      </c>
      <c r="F20" s="28" t="s">
        <v>45</v>
      </c>
      <c r="G20" s="24" t="s">
        <v>58</v>
      </c>
      <c r="K20" s="2"/>
    </row>
    <row r="21" spans="1:11" s="24" customFormat="1" x14ac:dyDescent="0.2">
      <c r="A21" s="24" t="s">
        <v>21</v>
      </c>
      <c r="B21" s="25" t="s">
        <v>15</v>
      </c>
      <c r="C21" s="25"/>
      <c r="D21" s="25"/>
      <c r="F21" s="28" t="s">
        <v>30</v>
      </c>
      <c r="G21" s="24" t="s">
        <v>58</v>
      </c>
      <c r="K21" s="24">
        <v>4</v>
      </c>
    </row>
    <row r="22" spans="1:11" x14ac:dyDescent="0.2">
      <c r="A22" s="3" t="s">
        <v>22</v>
      </c>
      <c r="B22" s="1" t="s">
        <v>16</v>
      </c>
      <c r="C22" s="1" t="s">
        <v>137</v>
      </c>
      <c r="D22" s="1">
        <v>27</v>
      </c>
      <c r="E22" s="2">
        <v>3</v>
      </c>
      <c r="F22" s="10" t="s">
        <v>46</v>
      </c>
      <c r="G22" s="3" t="s">
        <v>58</v>
      </c>
      <c r="K22" s="24"/>
    </row>
    <row r="23" spans="1:11" x14ac:dyDescent="0.2">
      <c r="A23" s="3" t="s">
        <v>21</v>
      </c>
      <c r="B23" s="1" t="s">
        <v>16</v>
      </c>
      <c r="C23" s="1"/>
      <c r="D23" s="1"/>
      <c r="E23" s="2"/>
      <c r="F23" s="10" t="s">
        <v>46</v>
      </c>
      <c r="G23" s="3" t="s">
        <v>58</v>
      </c>
      <c r="K23" s="2">
        <v>3</v>
      </c>
    </row>
    <row r="24" spans="1:11" s="24" customFormat="1" x14ac:dyDescent="0.2">
      <c r="A24" s="24" t="s">
        <v>22</v>
      </c>
      <c r="B24" s="25" t="s">
        <v>17</v>
      </c>
      <c r="C24" s="25" t="s">
        <v>136</v>
      </c>
      <c r="D24" s="25">
        <v>26</v>
      </c>
      <c r="E24" s="26">
        <v>0</v>
      </c>
      <c r="F24" s="28" t="s">
        <v>49</v>
      </c>
      <c r="G24" s="24" t="s">
        <v>69</v>
      </c>
      <c r="K24" s="2"/>
    </row>
    <row r="25" spans="1:11" s="24" customFormat="1" x14ac:dyDescent="0.2">
      <c r="A25" s="24" t="s">
        <v>21</v>
      </c>
      <c r="B25" s="25" t="s">
        <v>17</v>
      </c>
      <c r="C25" s="25"/>
      <c r="D25" s="25"/>
      <c r="E25" s="26"/>
      <c r="F25" s="28" t="s">
        <v>48</v>
      </c>
      <c r="G25" s="24" t="s">
        <v>70</v>
      </c>
      <c r="K25" s="26">
        <v>0</v>
      </c>
    </row>
    <row r="26" spans="1:11" x14ac:dyDescent="0.2">
      <c r="A26" s="3" t="s">
        <v>22</v>
      </c>
      <c r="B26" s="1" t="s">
        <v>4</v>
      </c>
      <c r="C26" s="1" t="s">
        <v>136</v>
      </c>
      <c r="D26" s="1">
        <v>42</v>
      </c>
      <c r="E26" s="2">
        <v>1.5</v>
      </c>
      <c r="F26" s="10" t="s">
        <v>50</v>
      </c>
      <c r="G26" s="3" t="s">
        <v>58</v>
      </c>
      <c r="K26" s="26"/>
    </row>
    <row r="27" spans="1:11" x14ac:dyDescent="0.2">
      <c r="A27" s="3" t="s">
        <v>21</v>
      </c>
      <c r="B27" s="1" t="s">
        <v>4</v>
      </c>
      <c r="C27" s="1"/>
      <c r="D27" s="1"/>
      <c r="E27" s="2"/>
      <c r="F27" s="3" t="s">
        <v>52</v>
      </c>
      <c r="G27" s="3" t="s">
        <v>58</v>
      </c>
      <c r="K27" s="2">
        <v>1.5</v>
      </c>
    </row>
    <row r="28" spans="1:11" s="24" customFormat="1" x14ac:dyDescent="0.2">
      <c r="A28" s="24" t="s">
        <v>22</v>
      </c>
      <c r="B28" s="25" t="s">
        <v>9</v>
      </c>
      <c r="C28" s="25" t="s">
        <v>137</v>
      </c>
      <c r="D28" s="25">
        <v>25</v>
      </c>
      <c r="E28" s="26">
        <v>0</v>
      </c>
      <c r="F28" s="28" t="s">
        <v>33</v>
      </c>
      <c r="G28" s="24" t="s">
        <v>58</v>
      </c>
      <c r="K28" s="2"/>
    </row>
    <row r="29" spans="1:11" s="24" customFormat="1" x14ac:dyDescent="0.2">
      <c r="A29" s="24" t="s">
        <v>21</v>
      </c>
      <c r="B29" s="25" t="s">
        <v>9</v>
      </c>
      <c r="C29" s="25"/>
      <c r="D29" s="25"/>
      <c r="E29" s="26"/>
      <c r="F29" s="29" t="s">
        <v>51</v>
      </c>
      <c r="G29" s="24" t="s">
        <v>71</v>
      </c>
      <c r="K29" s="26">
        <v>0</v>
      </c>
    </row>
    <row r="30" spans="1:11" x14ac:dyDescent="0.2">
      <c r="A30" s="3" t="s">
        <v>22</v>
      </c>
      <c r="B30" s="1" t="s">
        <v>18</v>
      </c>
      <c r="C30" s="1" t="s">
        <v>137</v>
      </c>
      <c r="D30" s="1">
        <v>49</v>
      </c>
      <c r="E30" s="3">
        <v>1</v>
      </c>
      <c r="F30" s="10" t="s">
        <v>55</v>
      </c>
      <c r="G30" s="3" t="s">
        <v>58</v>
      </c>
      <c r="K30" s="26"/>
    </row>
    <row r="31" spans="1:11" x14ac:dyDescent="0.2">
      <c r="A31" s="3" t="s">
        <v>21</v>
      </c>
      <c r="B31" s="1" t="s">
        <v>18</v>
      </c>
      <c r="C31" s="1"/>
      <c r="D31" s="1"/>
      <c r="F31" s="10" t="s">
        <v>40</v>
      </c>
      <c r="G31" s="3" t="s">
        <v>58</v>
      </c>
      <c r="K31" s="3">
        <v>1</v>
      </c>
    </row>
    <row r="32" spans="1:11" s="24" customFormat="1" x14ac:dyDescent="0.2">
      <c r="A32" s="24" t="s">
        <v>22</v>
      </c>
      <c r="B32" s="25" t="s">
        <v>5</v>
      </c>
      <c r="C32" s="25" t="s">
        <v>136</v>
      </c>
      <c r="D32" s="25">
        <v>23</v>
      </c>
      <c r="E32" s="24">
        <v>3</v>
      </c>
      <c r="F32" s="28" t="s">
        <v>41</v>
      </c>
      <c r="G32" s="24" t="s">
        <v>58</v>
      </c>
      <c r="K32" s="3"/>
    </row>
    <row r="33" spans="1:11" s="24" customFormat="1" x14ac:dyDescent="0.2">
      <c r="A33" s="24" t="s">
        <v>21</v>
      </c>
      <c r="B33" s="25" t="s">
        <v>5</v>
      </c>
      <c r="C33" s="25"/>
      <c r="D33" s="25"/>
      <c r="F33" s="28" t="s">
        <v>56</v>
      </c>
      <c r="G33" s="24" t="s">
        <v>58</v>
      </c>
      <c r="K33" s="24">
        <v>3</v>
      </c>
    </row>
    <row r="34" spans="1:11" x14ac:dyDescent="0.2">
      <c r="A34" s="3" t="s">
        <v>22</v>
      </c>
      <c r="B34" s="1" t="s">
        <v>20</v>
      </c>
      <c r="C34" s="1" t="s">
        <v>137</v>
      </c>
      <c r="D34" s="1">
        <v>33</v>
      </c>
      <c r="E34" s="2">
        <v>2</v>
      </c>
      <c r="F34" s="3" t="s">
        <v>74</v>
      </c>
      <c r="G34" s="3" t="s">
        <v>58</v>
      </c>
      <c r="K34" s="24"/>
    </row>
    <row r="35" spans="1:11" s="30" customFormat="1" x14ac:dyDescent="0.2">
      <c r="A35" s="30" t="s">
        <v>21</v>
      </c>
      <c r="B35" s="31" t="s">
        <v>20</v>
      </c>
      <c r="C35" s="31"/>
      <c r="D35" s="31"/>
      <c r="E35" s="32"/>
      <c r="F35" s="33" t="s">
        <v>57</v>
      </c>
      <c r="G35" s="30" t="s">
        <v>58</v>
      </c>
      <c r="K35" s="2">
        <v>2</v>
      </c>
    </row>
    <row r="36" spans="1:11" s="24" customFormat="1" x14ac:dyDescent="0.2">
      <c r="A36" s="24" t="s">
        <v>22</v>
      </c>
      <c r="B36" s="25" t="s">
        <v>19</v>
      </c>
      <c r="C36" s="25" t="s">
        <v>136</v>
      </c>
      <c r="D36" s="25">
        <v>37</v>
      </c>
      <c r="E36" s="24">
        <v>1.5</v>
      </c>
      <c r="F36" s="26" t="s">
        <v>31</v>
      </c>
      <c r="G36" s="24" t="s">
        <v>77</v>
      </c>
      <c r="K36" s="32"/>
    </row>
    <row r="37" spans="1:11" s="24" customFormat="1" x14ac:dyDescent="0.2">
      <c r="A37" s="24" t="s">
        <v>21</v>
      </c>
      <c r="B37" s="25" t="s">
        <v>19</v>
      </c>
      <c r="C37" s="25"/>
      <c r="D37" s="25"/>
      <c r="F37" s="26" t="s">
        <v>33</v>
      </c>
      <c r="G37" s="24" t="s">
        <v>78</v>
      </c>
      <c r="K37" s="24">
        <v>1.5</v>
      </c>
    </row>
    <row r="38" spans="1:11" s="30" customFormat="1" x14ac:dyDescent="0.2">
      <c r="A38" s="30" t="s">
        <v>22</v>
      </c>
      <c r="B38" s="31" t="s">
        <v>11</v>
      </c>
      <c r="C38" s="31" t="s">
        <v>137</v>
      </c>
      <c r="D38" s="31">
        <v>38</v>
      </c>
      <c r="E38" s="30">
        <v>2</v>
      </c>
      <c r="F38" s="32" t="s">
        <v>76</v>
      </c>
      <c r="G38" s="30" t="s">
        <v>58</v>
      </c>
      <c r="K38" s="24"/>
    </row>
    <row r="39" spans="1:11" s="30" customFormat="1" x14ac:dyDescent="0.2">
      <c r="A39" s="30" t="s">
        <v>21</v>
      </c>
      <c r="B39" s="31" t="s">
        <v>11</v>
      </c>
      <c r="C39" s="31"/>
      <c r="D39" s="31"/>
      <c r="F39" s="32" t="s">
        <v>75</v>
      </c>
      <c r="G39" s="30" t="s">
        <v>58</v>
      </c>
      <c r="K39" s="30">
        <v>2</v>
      </c>
    </row>
    <row r="40" spans="1:11" s="24" customFormat="1" x14ac:dyDescent="0.2">
      <c r="A40" s="24" t="s">
        <v>22</v>
      </c>
      <c r="B40" s="25" t="s">
        <v>12</v>
      </c>
      <c r="C40" s="25" t="s">
        <v>136</v>
      </c>
      <c r="D40" s="25">
        <v>44</v>
      </c>
      <c r="E40" s="24">
        <v>4</v>
      </c>
      <c r="F40" s="26" t="s">
        <v>79</v>
      </c>
      <c r="G40" s="30" t="s">
        <v>58</v>
      </c>
      <c r="K40" s="30"/>
    </row>
    <row r="41" spans="1:11" s="24" customFormat="1" x14ac:dyDescent="0.2">
      <c r="A41" s="24" t="s">
        <v>21</v>
      </c>
      <c r="B41" s="25" t="s">
        <v>12</v>
      </c>
      <c r="C41" s="25"/>
      <c r="D41" s="25"/>
      <c r="F41" s="26" t="s">
        <v>79</v>
      </c>
      <c r="G41" s="30" t="s">
        <v>58</v>
      </c>
      <c r="K41" s="24">
        <v>4</v>
      </c>
    </row>
    <row r="42" spans="1:11" x14ac:dyDescent="0.2">
      <c r="B42" s="1"/>
      <c r="E42" s="2"/>
      <c r="F42" s="10"/>
      <c r="K42" s="24"/>
    </row>
    <row r="43" spans="1:11" ht="24" x14ac:dyDescent="0.2">
      <c r="B43" s="1"/>
      <c r="C43" s="63" t="s">
        <v>138</v>
      </c>
      <c r="D43" s="63">
        <f>MEDIAN(D2:D40)</f>
        <v>34.5</v>
      </c>
      <c r="E43" s="2"/>
      <c r="F43" s="10"/>
    </row>
    <row r="44" spans="1:11" x14ac:dyDescent="0.2">
      <c r="B44" s="1"/>
      <c r="C44" s="63" t="s">
        <v>139</v>
      </c>
      <c r="D44" s="63">
        <f>MAX(D2:D40)</f>
        <v>49</v>
      </c>
      <c r="E44" s="2"/>
      <c r="F44" s="10"/>
    </row>
    <row r="45" spans="1:11" x14ac:dyDescent="0.2">
      <c r="B45" s="8"/>
      <c r="C45" s="63"/>
      <c r="D45" s="63">
        <f>MIN(D2:D40)</f>
        <v>22</v>
      </c>
      <c r="E45"/>
      <c r="F45"/>
    </row>
    <row r="46" spans="1:11" x14ac:dyDescent="0.2">
      <c r="B46" s="9"/>
      <c r="C46" s="9"/>
      <c r="D46" s="9"/>
      <c r="E46"/>
      <c r="F46"/>
    </row>
    <row r="47" spans="1:11" x14ac:dyDescent="0.2">
      <c r="B47" s="6"/>
      <c r="C47" s="6"/>
      <c r="D47" s="6"/>
      <c r="E47"/>
      <c r="F47"/>
    </row>
    <row r="48" spans="1:11" x14ac:dyDescent="0.2">
      <c r="B48" s="6"/>
      <c r="C48" s="6"/>
      <c r="D48" s="6"/>
      <c r="E48"/>
      <c r="F48"/>
    </row>
    <row r="49" spans="2:6" x14ac:dyDescent="0.2">
      <c r="B49" s="6"/>
      <c r="C49" s="6"/>
      <c r="D49" s="6"/>
      <c r="E49"/>
      <c r="F49"/>
    </row>
    <row r="50" spans="2:6" x14ac:dyDescent="0.2">
      <c r="B50" s="6"/>
      <c r="C50" s="6"/>
      <c r="D50" s="6"/>
      <c r="E50"/>
      <c r="F50"/>
    </row>
    <row r="51" spans="2:6" x14ac:dyDescent="0.2">
      <c r="B51" s="6"/>
      <c r="C51" s="6"/>
      <c r="D51" s="6"/>
      <c r="E51"/>
      <c r="F51"/>
    </row>
    <row r="52" spans="2:6" x14ac:dyDescent="0.2">
      <c r="B52" s="6"/>
      <c r="C52" s="6"/>
      <c r="D52" s="6"/>
      <c r="E52"/>
      <c r="F52"/>
    </row>
    <row r="53" spans="2:6" x14ac:dyDescent="0.2">
      <c r="B53" s="6"/>
      <c r="C53" s="6"/>
      <c r="D53" s="6"/>
      <c r="E53"/>
      <c r="F53"/>
    </row>
    <row r="54" spans="2:6" x14ac:dyDescent="0.2">
      <c r="B54" s="6"/>
      <c r="C54" s="6"/>
      <c r="D54" s="6"/>
      <c r="E54"/>
      <c r="F54"/>
    </row>
    <row r="55" spans="2:6" x14ac:dyDescent="0.2">
      <c r="B55" s="6"/>
      <c r="C55" s="6"/>
      <c r="D55" s="6"/>
      <c r="E55"/>
      <c r="F55"/>
    </row>
    <row r="56" spans="2:6" x14ac:dyDescent="0.2">
      <c r="B56" s="6"/>
      <c r="C56" s="6"/>
      <c r="D56" s="6"/>
      <c r="E56"/>
      <c r="F56"/>
    </row>
    <row r="57" spans="2:6" x14ac:dyDescent="0.2">
      <c r="B57" s="6"/>
      <c r="C57" s="6"/>
      <c r="D57" s="6"/>
      <c r="E57"/>
      <c r="F57"/>
    </row>
    <row r="58" spans="2:6" x14ac:dyDescent="0.2">
      <c r="B58" s="6"/>
      <c r="C58" s="6"/>
      <c r="D58" s="6"/>
      <c r="E58"/>
      <c r="F58"/>
    </row>
    <row r="59" spans="2:6" x14ac:dyDescent="0.2">
      <c r="B59" s="6"/>
      <c r="C59" s="6"/>
      <c r="D59" s="6"/>
      <c r="E59"/>
      <c r="F59"/>
    </row>
    <row r="60" spans="2:6" x14ac:dyDescent="0.2">
      <c r="B60" s="6"/>
      <c r="C60" s="6"/>
      <c r="D60" s="6"/>
      <c r="E60"/>
      <c r="F60"/>
    </row>
    <row r="61" spans="2:6" x14ac:dyDescent="0.2">
      <c r="B61" s="6"/>
      <c r="C61" s="6"/>
      <c r="D61" s="6"/>
      <c r="E61"/>
      <c r="F61"/>
    </row>
    <row r="62" spans="2:6" x14ac:dyDescent="0.2">
      <c r="B62" s="6"/>
      <c r="C62" s="6"/>
      <c r="D62" s="6"/>
      <c r="E62"/>
      <c r="F62"/>
    </row>
    <row r="63" spans="2:6" x14ac:dyDescent="0.2">
      <c r="B63" s="6"/>
      <c r="C63" s="6"/>
      <c r="D63" s="6"/>
      <c r="E63"/>
      <c r="F63"/>
    </row>
    <row r="64" spans="2:6" x14ac:dyDescent="0.2">
      <c r="B64" s="6"/>
      <c r="C64" s="6"/>
      <c r="D64" s="6"/>
      <c r="E64"/>
      <c r="F64"/>
    </row>
    <row r="65" spans="2:6" x14ac:dyDescent="0.2">
      <c r="B65" s="6"/>
      <c r="C65" s="6"/>
      <c r="D65" s="6"/>
      <c r="E65"/>
      <c r="F65"/>
    </row>
    <row r="66" spans="2:6" ht="15.75" thickBot="1" x14ac:dyDescent="0.25">
      <c r="B66" s="7"/>
      <c r="C66" s="6"/>
      <c r="D66" s="6"/>
      <c r="E66"/>
      <c r="F66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15" sqref="E15"/>
    </sheetView>
  </sheetViews>
  <sheetFormatPr defaultRowHeight="12.75" x14ac:dyDescent="0.2"/>
  <cols>
    <col min="1" max="1" width="15.42578125" customWidth="1"/>
    <col min="2" max="2" width="23.5703125" customWidth="1"/>
    <col min="3" max="3" width="24.42578125" customWidth="1"/>
    <col min="4" max="4" width="25.5703125" customWidth="1"/>
    <col min="5" max="5" width="26" customWidth="1"/>
    <col min="6" max="6" width="24.85546875" customWidth="1"/>
  </cols>
  <sheetData>
    <row r="1" spans="1:6" ht="15" x14ac:dyDescent="0.2">
      <c r="A1" s="57"/>
      <c r="B1" s="58" t="s">
        <v>131</v>
      </c>
      <c r="C1" s="58" t="s">
        <v>115</v>
      </c>
      <c r="D1" s="58" t="s">
        <v>116</v>
      </c>
      <c r="E1" s="58" t="s">
        <v>117</v>
      </c>
      <c r="F1" s="58" t="s">
        <v>118</v>
      </c>
    </row>
    <row r="2" spans="1:6" ht="85.5" x14ac:dyDescent="0.2">
      <c r="A2" s="57" t="s">
        <v>119</v>
      </c>
      <c r="B2" s="58" t="s">
        <v>120</v>
      </c>
      <c r="C2" s="59" t="s">
        <v>121</v>
      </c>
      <c r="D2" s="59" t="s">
        <v>122</v>
      </c>
      <c r="E2" s="58" t="s">
        <v>123</v>
      </c>
      <c r="F2" s="58" t="s">
        <v>124</v>
      </c>
    </row>
    <row r="3" spans="1:6" ht="30" x14ac:dyDescent="0.2">
      <c r="A3" s="57" t="s">
        <v>125</v>
      </c>
      <c r="B3" s="49" t="s">
        <v>126</v>
      </c>
      <c r="C3" s="48" t="s">
        <v>127</v>
      </c>
      <c r="D3" s="48" t="s">
        <v>128</v>
      </c>
      <c r="E3" s="48" t="s">
        <v>129</v>
      </c>
      <c r="F3" s="48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S14" sqref="S14"/>
    </sheetView>
  </sheetViews>
  <sheetFormatPr defaultRowHeight="12.75" x14ac:dyDescent="0.2"/>
  <sheetData>
    <row r="1" spans="1:17" x14ac:dyDescent="0.2">
      <c r="A1" s="37"/>
      <c r="B1" s="37" t="s">
        <v>113</v>
      </c>
      <c r="C1" s="37"/>
      <c r="D1" s="37"/>
      <c r="E1" s="37"/>
      <c r="F1" s="37"/>
      <c r="G1" s="37"/>
      <c r="H1" s="37" t="s">
        <v>114</v>
      </c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>
        <v>9983</v>
      </c>
      <c r="B2" s="13">
        <v>1.01851E-10</v>
      </c>
      <c r="C2" s="13">
        <v>-7.5153000000000003E-13</v>
      </c>
      <c r="D2" s="13">
        <v>-9.6615800000000004E-11</v>
      </c>
      <c r="E2" s="13">
        <v>-3.2226199999999999E-11</v>
      </c>
      <c r="F2" s="37"/>
      <c r="G2" s="39">
        <v>824</v>
      </c>
      <c r="H2" s="40">
        <v>8.4714400000000002E-3</v>
      </c>
      <c r="I2" s="13">
        <v>-2.7109399999999999E-2</v>
      </c>
      <c r="J2" s="13">
        <v>7.7655699999999999E-4</v>
      </c>
      <c r="K2" s="13">
        <v>-2.7109399999999999E-2</v>
      </c>
      <c r="L2" s="13">
        <v>4.9959499999999999E-3</v>
      </c>
      <c r="M2" s="13">
        <v>4.14315E-3</v>
      </c>
      <c r="N2" s="13">
        <v>-2.70005E-2</v>
      </c>
      <c r="O2" s="13">
        <v>7.75277E-3</v>
      </c>
      <c r="P2" s="13">
        <v>-2.27326E-4</v>
      </c>
      <c r="Q2" s="13">
        <v>1.6924900000000001E-5</v>
      </c>
    </row>
    <row r="3" spans="1:17" x14ac:dyDescent="0.2">
      <c r="A3">
        <v>9921</v>
      </c>
      <c r="B3" s="13">
        <v>8.28225E-11</v>
      </c>
      <c r="C3" s="13">
        <v>-1.41533E-12</v>
      </c>
      <c r="D3" s="13">
        <v>-7.8108100000000004E-11</v>
      </c>
      <c r="E3" s="13">
        <v>-2.7508099999999999E-11</v>
      </c>
      <c r="F3" s="37"/>
      <c r="G3" s="39">
        <v>820</v>
      </c>
      <c r="H3" s="40">
        <v>7.1588399999999996E-3</v>
      </c>
      <c r="I3" s="13">
        <v>-2.5029099999999999E-2</v>
      </c>
      <c r="J3" s="13">
        <v>8.9502600000000005E-4</v>
      </c>
      <c r="K3" s="13">
        <v>-2.5029099999999999E-2</v>
      </c>
      <c r="L3" s="13">
        <v>4.1874700000000004E-3</v>
      </c>
      <c r="M3" s="13">
        <v>3.6155599999999999E-3</v>
      </c>
      <c r="N3" s="13">
        <v>-2.47783E-2</v>
      </c>
      <c r="O3" s="13">
        <v>6.35551E-3</v>
      </c>
      <c r="P3" s="13">
        <v>-3.5527499999999999E-3</v>
      </c>
      <c r="Q3" s="13">
        <v>-2.8214400000000001E-4</v>
      </c>
    </row>
    <row r="4" spans="1:17" x14ac:dyDescent="0.2">
      <c r="A4">
        <v>17919</v>
      </c>
      <c r="B4" s="13">
        <v>0.44256200000000001</v>
      </c>
      <c r="C4" s="13">
        <v>5.9687700000000003E-2</v>
      </c>
      <c r="D4" s="13">
        <v>0.24931200000000001</v>
      </c>
      <c r="E4" s="13">
        <v>0.36075099999999999</v>
      </c>
      <c r="F4" s="37"/>
      <c r="G4" s="39">
        <v>806</v>
      </c>
      <c r="H4" s="40">
        <v>7.5922300000000002E-3</v>
      </c>
      <c r="I4" s="13">
        <v>-2.5471899999999999E-2</v>
      </c>
      <c r="J4" s="13">
        <v>9.8366300000000007E-4</v>
      </c>
      <c r="K4" s="13">
        <v>-2.5471899999999999E-2</v>
      </c>
      <c r="L4" s="13">
        <v>5.3004799999999998E-3</v>
      </c>
      <c r="M4" s="13">
        <v>3.0403299999999999E-3</v>
      </c>
      <c r="N4" s="13">
        <v>-2.52368E-2</v>
      </c>
      <c r="O4" s="13">
        <v>6.4217600000000003E-3</v>
      </c>
      <c r="P4" s="13">
        <v>-6.0432699999999999E-4</v>
      </c>
      <c r="Q4" s="13">
        <v>5.7440200000000001E-4</v>
      </c>
    </row>
    <row r="5" spans="1:17" x14ac:dyDescent="0.2">
      <c r="A5">
        <v>18105</v>
      </c>
      <c r="B5">
        <v>1.52824</v>
      </c>
      <c r="C5" s="13">
        <v>6.7990900000000007E-2</v>
      </c>
      <c r="D5" s="13">
        <v>0.90172799999999997</v>
      </c>
      <c r="E5">
        <v>1.2319800000000001</v>
      </c>
      <c r="F5" s="37"/>
      <c r="G5" s="39">
        <v>1189</v>
      </c>
      <c r="H5" s="40">
        <v>3.3425400000000001E-2</v>
      </c>
      <c r="I5" s="13">
        <v>3.3425400000000001E-2</v>
      </c>
      <c r="J5" s="13">
        <v>-6.3461199999999995E-5</v>
      </c>
      <c r="K5" s="13">
        <v>-2.1458600000000001E-2</v>
      </c>
      <c r="L5" s="13">
        <v>2.7360499999999999E-3</v>
      </c>
      <c r="M5" s="13">
        <v>3.02755E-2</v>
      </c>
      <c r="N5" s="13">
        <v>-2.11083E-2</v>
      </c>
      <c r="O5" s="13">
        <v>-1.84332E-2</v>
      </c>
      <c r="P5" s="13">
        <v>2.7216599999999999E-3</v>
      </c>
      <c r="Q5" s="13">
        <v>-8.3037700000000002E-3</v>
      </c>
    </row>
    <row r="6" spans="1:17" x14ac:dyDescent="0.2">
      <c r="A6">
        <v>18229</v>
      </c>
      <c r="B6">
        <v>2.7573699999999999</v>
      </c>
      <c r="C6" s="13">
        <v>-8.6765099999999998E-2</v>
      </c>
      <c r="D6">
        <v>1.6728499999999999</v>
      </c>
      <c r="E6">
        <v>2.1902400000000002</v>
      </c>
      <c r="F6" s="37"/>
      <c r="G6" s="39">
        <v>1189</v>
      </c>
      <c r="H6" s="40">
        <v>0.11548700000000001</v>
      </c>
      <c r="I6" s="13">
        <v>0.11548700000000001</v>
      </c>
      <c r="J6" s="13">
        <v>1.2966200000000001E-3</v>
      </c>
      <c r="K6" s="13">
        <v>-7.8994900000000007E-2</v>
      </c>
      <c r="L6" s="13">
        <v>1.14035E-2</v>
      </c>
      <c r="M6" s="13">
        <v>0.105083</v>
      </c>
      <c r="N6" s="13">
        <v>-7.8698000000000004E-2</v>
      </c>
      <c r="O6" s="13">
        <v>-6.4791199999999993E-2</v>
      </c>
      <c r="P6" s="13">
        <v>5.6376200000000003E-3</v>
      </c>
      <c r="Q6" s="13">
        <v>-1.4024500000000001E-2</v>
      </c>
    </row>
    <row r="7" spans="1:17" x14ac:dyDescent="0.2">
      <c r="A7">
        <v>18291</v>
      </c>
      <c r="B7" s="39">
        <v>3.87893</v>
      </c>
      <c r="C7" s="13">
        <v>-0.32087900000000003</v>
      </c>
      <c r="D7">
        <v>2.38748</v>
      </c>
      <c r="E7">
        <v>3.0402499999999999</v>
      </c>
      <c r="F7" s="37"/>
      <c r="G7" s="39">
        <v>1186</v>
      </c>
      <c r="H7" s="40">
        <v>0.43095899999999998</v>
      </c>
      <c r="I7" s="40">
        <v>-0.71790399999999999</v>
      </c>
      <c r="J7" s="40">
        <v>3.0844300000000002E-2</v>
      </c>
      <c r="K7" s="40">
        <v>-0.71790399999999999</v>
      </c>
      <c r="L7" s="40">
        <v>7.2230900000000001E-2</v>
      </c>
      <c r="M7" s="40">
        <v>0.38947999999999999</v>
      </c>
      <c r="N7" s="40">
        <v>-0.71781099999999998</v>
      </c>
      <c r="O7" s="40">
        <v>-0.243895</v>
      </c>
      <c r="P7" s="40">
        <v>-1.10913E-2</v>
      </c>
      <c r="Q7" s="40">
        <v>6.63314E-3</v>
      </c>
    </row>
    <row r="8" spans="1:17" x14ac:dyDescent="0.2">
      <c r="A8" t="s">
        <v>23</v>
      </c>
      <c r="B8" s="39"/>
      <c r="C8" s="13"/>
      <c r="F8" s="37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38">
        <v>7499</v>
      </c>
      <c r="B9" s="36">
        <v>2.2544300000000001E-11</v>
      </c>
      <c r="C9" s="36">
        <v>2.0629100000000001E-12</v>
      </c>
      <c r="D9" s="36">
        <v>-2.0749600000000001E-11</v>
      </c>
      <c r="E9" s="36">
        <v>-8.5700300000000004E-12</v>
      </c>
      <c r="F9" s="38"/>
      <c r="G9" s="50">
        <v>865</v>
      </c>
      <c r="H9" s="60">
        <v>8.8161999999999997E-3</v>
      </c>
      <c r="I9" s="60">
        <v>-2.8191999999999998E-2</v>
      </c>
      <c r="J9" s="60">
        <v>8.4161999999999995E-4</v>
      </c>
      <c r="K9" s="60">
        <v>-2.8191999999999998E-2</v>
      </c>
      <c r="L9" s="60">
        <v>5.2023E-3</v>
      </c>
      <c r="M9" s="60">
        <v>4.33973E-3</v>
      </c>
      <c r="N9" s="60">
        <v>-2.8076199999999999E-2</v>
      </c>
      <c r="O9" s="60">
        <v>8.0384800000000006E-3</v>
      </c>
      <c r="P9" s="60">
        <v>-2.3058700000000001E-4</v>
      </c>
      <c r="Q9" s="60">
        <v>-2.92937E-4</v>
      </c>
    </row>
    <row r="10" spans="1:17" x14ac:dyDescent="0.2">
      <c r="A10" s="38">
        <v>7499</v>
      </c>
      <c r="B10" s="36">
        <v>1.8069500000000001E-11</v>
      </c>
      <c r="C10" s="36">
        <v>1.65314E-12</v>
      </c>
      <c r="D10" s="36">
        <v>-1.6633100000000001E-11</v>
      </c>
      <c r="E10" s="36">
        <v>-6.86401E-12</v>
      </c>
      <c r="F10" s="38"/>
      <c r="G10" s="50">
        <v>861</v>
      </c>
      <c r="H10" s="60">
        <v>7.2971399999999997E-3</v>
      </c>
      <c r="I10" s="60">
        <v>-2.5490800000000001E-2</v>
      </c>
      <c r="J10" s="60">
        <v>9.0810499999999998E-4</v>
      </c>
      <c r="K10" s="60">
        <v>-2.5490800000000001E-2</v>
      </c>
      <c r="L10" s="60">
        <v>4.2523099999999996E-3</v>
      </c>
      <c r="M10" s="60">
        <v>3.6788300000000001E-3</v>
      </c>
      <c r="N10" s="60">
        <v>-2.5216700000000002E-2</v>
      </c>
      <c r="O10" s="60">
        <v>6.4389099999999999E-3</v>
      </c>
      <c r="P10" s="60">
        <v>-3.8138299999999998E-3</v>
      </c>
      <c r="Q10" s="60">
        <v>-1.0518299999999999E-3</v>
      </c>
    </row>
    <row r="11" spans="1:17" x14ac:dyDescent="0.2">
      <c r="A11" s="38">
        <v>13525</v>
      </c>
      <c r="B11" s="36">
        <v>0.45236999999999999</v>
      </c>
      <c r="C11" s="36">
        <v>8.7897699999999995E-2</v>
      </c>
      <c r="D11" s="36">
        <v>0.26730300000000001</v>
      </c>
      <c r="E11" s="36">
        <v>0.35420600000000002</v>
      </c>
      <c r="F11" s="38"/>
      <c r="G11" s="50">
        <v>1235</v>
      </c>
      <c r="H11" s="60">
        <v>8.8571799999999992E-3</v>
      </c>
      <c r="I11" s="60">
        <v>8.8571799999999992E-3</v>
      </c>
      <c r="J11" s="60">
        <v>-1.9153900000000001E-4</v>
      </c>
      <c r="K11" s="60">
        <v>-5.4900900000000004E-3</v>
      </c>
      <c r="L11" s="60">
        <v>2.40098E-4</v>
      </c>
      <c r="M11" s="60">
        <v>8.3169799999999999E-3</v>
      </c>
      <c r="N11" s="60">
        <v>-5.3815299999999998E-3</v>
      </c>
      <c r="O11" s="60">
        <v>-3.8323099999999998E-3</v>
      </c>
      <c r="P11" s="60">
        <v>5.9015800000000002E-4</v>
      </c>
      <c r="Q11" s="60">
        <v>-2.4147299999999999E-3</v>
      </c>
    </row>
    <row r="12" spans="1:17" x14ac:dyDescent="0.2">
      <c r="A12" s="38">
        <v>13755</v>
      </c>
      <c r="B12" s="38">
        <v>1.56965</v>
      </c>
      <c r="C12" s="36">
        <v>0.120823</v>
      </c>
      <c r="D12" s="38">
        <v>1.0192699999999999</v>
      </c>
      <c r="E12" s="38">
        <v>1.1875500000000001</v>
      </c>
      <c r="F12" s="38"/>
      <c r="G12" s="50">
        <v>1234</v>
      </c>
      <c r="H12" s="60">
        <v>7.5466000000000005E-2</v>
      </c>
      <c r="I12" s="60">
        <v>7.5466000000000005E-2</v>
      </c>
      <c r="J12" s="60">
        <v>4.9138000000000003E-4</v>
      </c>
      <c r="K12" s="60">
        <v>-5.0273900000000003E-2</v>
      </c>
      <c r="L12" s="60">
        <v>4.6148999999999999E-3</v>
      </c>
      <c r="M12" s="60">
        <v>7.1001300000000003E-2</v>
      </c>
      <c r="N12" s="60">
        <v>-4.9932699999999997E-2</v>
      </c>
      <c r="O12" s="60">
        <v>-3.4110300000000003E-2</v>
      </c>
      <c r="P12" s="60">
        <v>3.6397399999999998E-3</v>
      </c>
      <c r="Q12" s="60">
        <v>-1.25451E-2</v>
      </c>
    </row>
    <row r="13" spans="1:17" x14ac:dyDescent="0.2">
      <c r="A13" s="38">
        <v>13755</v>
      </c>
      <c r="B13" s="38">
        <v>2.8692199999999999</v>
      </c>
      <c r="C13" s="36">
        <v>6.16851E-2</v>
      </c>
      <c r="D13" s="38">
        <v>1.8532299999999999</v>
      </c>
      <c r="E13" s="38">
        <v>2.1895600000000002</v>
      </c>
      <c r="F13" s="38"/>
      <c r="G13" s="50">
        <v>1230</v>
      </c>
      <c r="H13" s="60">
        <v>0.40531200000000001</v>
      </c>
      <c r="I13" s="60">
        <v>-0.67522899999999997</v>
      </c>
      <c r="J13" s="60">
        <v>2.3331000000000001E-2</v>
      </c>
      <c r="K13" s="60">
        <v>-0.67522899999999997</v>
      </c>
      <c r="L13" s="60">
        <v>4.7428499999999998E-2</v>
      </c>
      <c r="M13" s="60">
        <v>0.38004900000000003</v>
      </c>
      <c r="N13" s="60">
        <v>-0.674064</v>
      </c>
      <c r="O13" s="60">
        <v>-0.18549599999999999</v>
      </c>
      <c r="P13" s="60">
        <v>-1.19714E-2</v>
      </c>
      <c r="Q13" s="60">
        <v>6.9384600000000005E-2</v>
      </c>
    </row>
    <row r="14" spans="1:17" x14ac:dyDescent="0.2">
      <c r="A14" s="38">
        <v>13755</v>
      </c>
      <c r="B14" s="38">
        <v>2.91947</v>
      </c>
      <c r="C14" s="36">
        <v>5.92098E-2</v>
      </c>
      <c r="D14" s="38">
        <v>1.88626</v>
      </c>
      <c r="E14" s="38">
        <v>2.2275200000000002</v>
      </c>
      <c r="F14" s="38"/>
      <c r="G14" s="50">
        <v>1231</v>
      </c>
      <c r="H14" s="60">
        <v>0.44213999999999998</v>
      </c>
      <c r="I14" s="60">
        <v>-0.74882800000000005</v>
      </c>
      <c r="J14" s="60">
        <v>3.0116500000000001E-2</v>
      </c>
      <c r="K14" s="60">
        <v>-0.74882800000000005</v>
      </c>
      <c r="L14" s="60">
        <v>5.7075800000000003E-2</v>
      </c>
      <c r="M14" s="60">
        <v>0.41508400000000001</v>
      </c>
      <c r="N14" s="60">
        <v>-0.74873100000000004</v>
      </c>
      <c r="O14" s="60">
        <v>-0.20383499999999999</v>
      </c>
      <c r="P14" s="60">
        <v>-4.0297900000000001E-3</v>
      </c>
      <c r="Q14" s="60">
        <v>1.76258E-2</v>
      </c>
    </row>
    <row r="15" spans="1:17" x14ac:dyDescent="0.2">
      <c r="A15" s="52" t="s">
        <v>23</v>
      </c>
      <c r="B15" s="52"/>
      <c r="C15" s="52"/>
      <c r="D15" s="52"/>
      <c r="E15" s="52"/>
      <c r="F15" s="38"/>
      <c r="G15" s="50" t="s">
        <v>23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x14ac:dyDescent="0.2">
      <c r="A16" s="37">
        <v>11851</v>
      </c>
      <c r="B16" s="13">
        <v>4.2378999999999999E-10</v>
      </c>
      <c r="C16" s="13">
        <v>-3.5424399999999999E-11</v>
      </c>
      <c r="D16" s="13">
        <v>-4.0625500000000001E-10</v>
      </c>
      <c r="E16" s="13">
        <v>-1.15325E-10</v>
      </c>
      <c r="F16" s="37"/>
      <c r="G16" s="53">
        <v>785</v>
      </c>
      <c r="H16" s="61">
        <v>8.2987500000000006E-3</v>
      </c>
      <c r="I16" s="61">
        <v>-2.62417E-2</v>
      </c>
      <c r="J16" s="61">
        <v>7.2300800000000003E-4</v>
      </c>
      <c r="K16" s="61">
        <v>-2.62417E-2</v>
      </c>
      <c r="L16" s="61">
        <v>4.9619E-3</v>
      </c>
      <c r="M16" s="61">
        <v>3.9534899999999996E-3</v>
      </c>
      <c r="N16" s="61">
        <v>-2.61353E-2</v>
      </c>
      <c r="O16" s="61">
        <v>7.6118699999999997E-3</v>
      </c>
      <c r="P16" s="61">
        <v>7.7637099999999998E-4</v>
      </c>
      <c r="Q16" s="61">
        <v>-6.42496E-4</v>
      </c>
    </row>
    <row r="17" spans="1:17" x14ac:dyDescent="0.2">
      <c r="A17" s="37">
        <v>11776</v>
      </c>
      <c r="B17" s="13">
        <v>3.4282899999999999E-10</v>
      </c>
      <c r="C17" s="13">
        <v>-3.1985599999999997E-11</v>
      </c>
      <c r="D17" s="13">
        <v>-3.26734E-10</v>
      </c>
      <c r="E17" s="13">
        <v>-9.8758300000000004E-11</v>
      </c>
      <c r="F17" s="37"/>
      <c r="G17" s="53">
        <v>781</v>
      </c>
      <c r="H17" s="61">
        <v>7.0975099999999996E-3</v>
      </c>
      <c r="I17" s="61">
        <v>-2.4697E-2</v>
      </c>
      <c r="J17" s="61">
        <v>8.2691299999999998E-4</v>
      </c>
      <c r="K17" s="61">
        <v>-2.4697E-2</v>
      </c>
      <c r="L17" s="61">
        <v>4.2686E-3</v>
      </c>
      <c r="M17" s="61">
        <v>3.4519099999999999E-3</v>
      </c>
      <c r="N17" s="61">
        <v>-2.44931E-2</v>
      </c>
      <c r="O17" s="61">
        <v>6.3031099999999998E-3</v>
      </c>
      <c r="P17" s="61">
        <v>-2.3970599999999999E-3</v>
      </c>
      <c r="Q17" s="61">
        <v>-1.3214500000000001E-3</v>
      </c>
    </row>
    <row r="18" spans="1:17" x14ac:dyDescent="0.2">
      <c r="A18" s="37">
        <v>21301</v>
      </c>
      <c r="B18" s="13">
        <v>0.42824400000000001</v>
      </c>
      <c r="C18" s="13">
        <v>3.4941699999999999E-2</v>
      </c>
      <c r="D18" s="13">
        <v>0.23713400000000001</v>
      </c>
      <c r="E18" s="13">
        <v>0.354879</v>
      </c>
      <c r="F18" s="37"/>
      <c r="G18" s="53">
        <v>776</v>
      </c>
      <c r="H18" s="61">
        <v>7.4612000000000003E-3</v>
      </c>
      <c r="I18" s="61">
        <v>-2.5496399999999999E-2</v>
      </c>
      <c r="J18" s="61">
        <v>8.9837599999999999E-4</v>
      </c>
      <c r="K18" s="61">
        <v>-2.5496399999999999E-2</v>
      </c>
      <c r="L18" s="61">
        <v>4.8425600000000001E-3</v>
      </c>
      <c r="M18" s="61">
        <v>3.3134000000000002E-3</v>
      </c>
      <c r="N18" s="61">
        <v>-2.5292800000000001E-2</v>
      </c>
      <c r="O18" s="61">
        <v>6.54552E-3</v>
      </c>
      <c r="P18" s="61">
        <v>-1.7136300000000001E-3</v>
      </c>
      <c r="Q18" s="61">
        <v>-1.78629E-4</v>
      </c>
    </row>
    <row r="19" spans="1:17" x14ac:dyDescent="0.2">
      <c r="A19" s="37">
        <v>21526</v>
      </c>
      <c r="B19" s="37">
        <v>1.4972000000000001</v>
      </c>
      <c r="C19" s="13">
        <v>-1.5478199999999999E-2</v>
      </c>
      <c r="D19" s="13">
        <v>0.86070999999999998</v>
      </c>
      <c r="E19" s="37">
        <v>1.2249699999999999</v>
      </c>
      <c r="F19" s="37"/>
      <c r="G19" s="53">
        <v>1144</v>
      </c>
      <c r="H19" s="61">
        <v>1.6801300000000002E-2</v>
      </c>
      <c r="I19" s="61">
        <v>1.6801300000000002E-2</v>
      </c>
      <c r="J19" s="61">
        <v>-1.2783E-4</v>
      </c>
      <c r="K19" s="61">
        <v>-1.0468399999999999E-2</v>
      </c>
      <c r="L19" s="61">
        <v>1.8984E-3</v>
      </c>
      <c r="M19" s="61">
        <v>1.45244E-2</v>
      </c>
      <c r="N19" s="61">
        <v>-1.02177E-2</v>
      </c>
      <c r="O19" s="61">
        <v>-1.0898E-2</v>
      </c>
      <c r="P19" s="61">
        <v>1.8960299999999999E-3</v>
      </c>
      <c r="Q19" s="61">
        <v>-4.84564E-3</v>
      </c>
    </row>
    <row r="20" spans="1:17" x14ac:dyDescent="0.2">
      <c r="A20" s="37">
        <v>21601</v>
      </c>
      <c r="B20" s="37">
        <v>2.6934800000000001</v>
      </c>
      <c r="C20" s="13">
        <v>-0.193879</v>
      </c>
      <c r="D20" s="37">
        <v>1.5479499999999999</v>
      </c>
      <c r="E20" s="37">
        <v>2.1957</v>
      </c>
      <c r="F20" s="37"/>
      <c r="G20" s="53">
        <v>1142</v>
      </c>
      <c r="H20" s="61">
        <v>5.8093400000000003E-2</v>
      </c>
      <c r="I20" s="61">
        <v>5.8093400000000003E-2</v>
      </c>
      <c r="J20" s="61">
        <v>7.8903499999999994E-5</v>
      </c>
      <c r="K20" s="61">
        <v>-3.7620199999999999E-2</v>
      </c>
      <c r="L20" s="61">
        <v>7.7598800000000002E-3</v>
      </c>
      <c r="M20" s="61">
        <v>4.9875599999999999E-2</v>
      </c>
      <c r="N20" s="61">
        <v>-3.70833E-2</v>
      </c>
      <c r="O20" s="61">
        <v>-3.9116499999999998E-2</v>
      </c>
      <c r="P20" s="61">
        <v>5.5174300000000003E-3</v>
      </c>
      <c r="Q20" s="61">
        <v>-1.31828E-2</v>
      </c>
    </row>
    <row r="21" spans="1:17" x14ac:dyDescent="0.2">
      <c r="A21" s="37">
        <v>21751</v>
      </c>
      <c r="B21" s="37">
        <v>4.0097899999999997</v>
      </c>
      <c r="C21" s="13">
        <v>-0.56698700000000002</v>
      </c>
      <c r="D21" s="37">
        <v>2.3551500000000001</v>
      </c>
      <c r="E21" s="37">
        <v>3.1953499999999999</v>
      </c>
      <c r="F21" s="37"/>
      <c r="G21" s="53">
        <v>1143</v>
      </c>
      <c r="H21" s="61">
        <v>0.151615</v>
      </c>
      <c r="I21" s="61">
        <v>0.151615</v>
      </c>
      <c r="J21" s="61">
        <v>2.1156500000000002E-3</v>
      </c>
      <c r="K21" s="61">
        <v>-0.105266</v>
      </c>
      <c r="L21" s="61">
        <v>2.10434E-2</v>
      </c>
      <c r="M21" s="61">
        <v>0.13253799999999999</v>
      </c>
      <c r="N21" s="61">
        <v>-0.105117</v>
      </c>
      <c r="O21" s="61">
        <v>-9.9386799999999997E-2</v>
      </c>
      <c r="P21" s="61">
        <v>5.7098299999999999E-3</v>
      </c>
      <c r="Q21" s="61">
        <v>-1.0770200000000001E-2</v>
      </c>
    </row>
    <row r="22" spans="1:17" x14ac:dyDescent="0.2">
      <c r="A22" s="37">
        <v>21826</v>
      </c>
      <c r="B22" s="37">
        <v>4.8440099999999999</v>
      </c>
      <c r="C22" s="13">
        <v>-0.86124999999999996</v>
      </c>
      <c r="D22" s="37">
        <v>2.8818999999999999</v>
      </c>
      <c r="E22" s="37">
        <v>3.7970199999999998</v>
      </c>
      <c r="F22" s="37"/>
      <c r="G22" s="53">
        <v>1140</v>
      </c>
      <c r="H22" s="61">
        <v>0.44358300000000001</v>
      </c>
      <c r="I22" s="61">
        <v>-0.70773399999999997</v>
      </c>
      <c r="J22" s="61">
        <v>2.7099100000000001E-2</v>
      </c>
      <c r="K22" s="61">
        <v>-0.70773399999999997</v>
      </c>
      <c r="L22" s="61">
        <v>8.2423499999999997E-2</v>
      </c>
      <c r="M22" s="61">
        <v>0.38802599999999998</v>
      </c>
      <c r="N22" s="61">
        <v>-0.70750100000000005</v>
      </c>
      <c r="O22" s="61">
        <v>-0.28270000000000001</v>
      </c>
      <c r="P22" s="61">
        <v>-1.9650999999999998E-2</v>
      </c>
      <c r="Q22" s="61">
        <v>2.40375E-2</v>
      </c>
    </row>
    <row r="23" spans="1:17" x14ac:dyDescent="0.2">
      <c r="A23" s="38">
        <v>8856</v>
      </c>
      <c r="B23" s="36">
        <v>9.6310500000000006E-11</v>
      </c>
      <c r="C23" s="36">
        <v>-4.4017400000000002E-13</v>
      </c>
      <c r="D23" s="36">
        <v>-9.1303500000000002E-11</v>
      </c>
      <c r="E23" s="36">
        <v>-3.0646400000000002E-11</v>
      </c>
      <c r="F23" s="38"/>
      <c r="G23" s="50">
        <v>824</v>
      </c>
      <c r="H23" s="60">
        <v>8.4714400000000002E-3</v>
      </c>
      <c r="I23" s="60">
        <v>-2.7109399999999999E-2</v>
      </c>
      <c r="J23" s="60">
        <v>7.7655699999999999E-4</v>
      </c>
      <c r="K23" s="60">
        <v>-2.7109399999999999E-2</v>
      </c>
      <c r="L23" s="60">
        <v>4.9959499999999999E-3</v>
      </c>
      <c r="M23" s="60">
        <v>4.14315E-3</v>
      </c>
      <c r="N23" s="60">
        <v>-2.70005E-2</v>
      </c>
      <c r="O23" s="60">
        <v>7.75277E-3</v>
      </c>
      <c r="P23" s="60">
        <v>-2.27326E-4</v>
      </c>
      <c r="Q23" s="60">
        <v>1.6924900000000001E-5</v>
      </c>
    </row>
    <row r="24" spans="1:17" x14ac:dyDescent="0.2">
      <c r="A24" s="38">
        <v>8801</v>
      </c>
      <c r="B24" s="36">
        <v>7.8325300000000004E-11</v>
      </c>
      <c r="C24" s="36">
        <v>-1.13713E-12</v>
      </c>
      <c r="D24" s="36">
        <v>-7.3812699999999996E-11</v>
      </c>
      <c r="E24" s="36">
        <v>-2.61771E-11</v>
      </c>
      <c r="F24" s="38"/>
      <c r="G24" s="50">
        <v>820</v>
      </c>
      <c r="H24" s="60">
        <v>7.1588399999999996E-3</v>
      </c>
      <c r="I24" s="60">
        <v>-2.5029099999999999E-2</v>
      </c>
      <c r="J24" s="60">
        <v>8.9502600000000005E-4</v>
      </c>
      <c r="K24" s="60">
        <v>-2.5029099999999999E-2</v>
      </c>
      <c r="L24" s="60">
        <v>4.1874700000000004E-3</v>
      </c>
      <c r="M24" s="60">
        <v>3.6155599999999999E-3</v>
      </c>
      <c r="N24" s="60">
        <v>-2.47783E-2</v>
      </c>
      <c r="O24" s="60">
        <v>6.35551E-3</v>
      </c>
      <c r="P24" s="60">
        <v>-3.5527499999999999E-3</v>
      </c>
      <c r="Q24" s="60">
        <v>-2.8214400000000001E-4</v>
      </c>
    </row>
    <row r="25" spans="1:17" x14ac:dyDescent="0.2">
      <c r="A25" s="38">
        <v>15676</v>
      </c>
      <c r="B25" s="36">
        <v>2.6552900000000001E-2</v>
      </c>
      <c r="C25" s="36">
        <v>6.3253299999999997E-3</v>
      </c>
      <c r="D25" s="36">
        <v>1.3872799999999999E-2</v>
      </c>
      <c r="E25" s="36">
        <v>2.17392E-2</v>
      </c>
      <c r="F25" s="38"/>
      <c r="G25" s="50">
        <v>806</v>
      </c>
      <c r="H25" s="60">
        <v>7.5922300000000002E-3</v>
      </c>
      <c r="I25" s="60">
        <v>-2.5471899999999999E-2</v>
      </c>
      <c r="J25" s="60">
        <v>9.8366300000000007E-4</v>
      </c>
      <c r="K25" s="60">
        <v>-2.5471899999999999E-2</v>
      </c>
      <c r="L25" s="60">
        <v>5.3004799999999998E-3</v>
      </c>
      <c r="M25" s="60">
        <v>3.0403299999999999E-3</v>
      </c>
      <c r="N25" s="60">
        <v>-2.52368E-2</v>
      </c>
      <c r="O25" s="60">
        <v>6.4217600000000003E-3</v>
      </c>
      <c r="P25" s="60">
        <v>-6.0432699999999999E-4</v>
      </c>
      <c r="Q25" s="60">
        <v>5.7440200000000001E-4</v>
      </c>
    </row>
    <row r="26" spans="1:17" x14ac:dyDescent="0.2">
      <c r="A26" s="38">
        <v>16006</v>
      </c>
      <c r="B26" s="38">
        <v>1.0868199999999999</v>
      </c>
      <c r="C26" s="36">
        <v>7.2317199999999998E-2</v>
      </c>
      <c r="D26" s="36">
        <v>0.62980199999999997</v>
      </c>
      <c r="E26" s="36">
        <v>0.88278199999999996</v>
      </c>
      <c r="F26" s="38"/>
      <c r="G26" s="50">
        <v>1190</v>
      </c>
      <c r="H26" s="60">
        <v>2.3380000000000001E-2</v>
      </c>
      <c r="I26" s="60">
        <v>2.3380000000000001E-2</v>
      </c>
      <c r="J26" s="60">
        <v>-2.0728899999999999E-4</v>
      </c>
      <c r="K26" s="60">
        <v>-1.4983399999999999E-2</v>
      </c>
      <c r="L26" s="60">
        <v>1.8233800000000001E-3</v>
      </c>
      <c r="M26" s="60">
        <v>2.11446E-2</v>
      </c>
      <c r="N26" s="60">
        <v>-1.47788E-2</v>
      </c>
      <c r="O26" s="60">
        <v>-1.3171199999999999E-2</v>
      </c>
      <c r="P26" s="60">
        <v>1.8296499999999999E-3</v>
      </c>
      <c r="Q26" s="60">
        <v>-5.2757999999999998E-3</v>
      </c>
    </row>
    <row r="27" spans="1:17" x14ac:dyDescent="0.2">
      <c r="A27" s="38">
        <v>16116</v>
      </c>
      <c r="B27" s="38">
        <v>2.24918</v>
      </c>
      <c r="C27" s="36">
        <v>-1.95847E-2</v>
      </c>
      <c r="D27" s="38">
        <v>1.3462099999999999</v>
      </c>
      <c r="E27" s="38">
        <v>1.8017099999999999</v>
      </c>
      <c r="F27" s="38"/>
      <c r="G27" s="50">
        <v>1189</v>
      </c>
      <c r="H27" s="60">
        <v>0.10197000000000001</v>
      </c>
      <c r="I27" s="60">
        <v>0.10197000000000001</v>
      </c>
      <c r="J27" s="60">
        <v>9.6181800000000003E-4</v>
      </c>
      <c r="K27" s="60">
        <v>-6.9788000000000003E-2</v>
      </c>
      <c r="L27" s="60">
        <v>1.01011E-2</v>
      </c>
      <c r="M27" s="60">
        <v>9.2666700000000005E-2</v>
      </c>
      <c r="N27" s="60">
        <v>-6.9624400000000003E-2</v>
      </c>
      <c r="O27" s="60">
        <v>-5.7917299999999998E-2</v>
      </c>
      <c r="P27" s="60">
        <v>4.2536800000000001E-3</v>
      </c>
      <c r="Q27" s="60">
        <v>-9.6013999999999995E-3</v>
      </c>
    </row>
    <row r="28" spans="1:17" x14ac:dyDescent="0.2">
      <c r="A28" s="38">
        <v>16226</v>
      </c>
      <c r="B28" s="38">
        <v>3.3163499999999999</v>
      </c>
      <c r="C28" s="36">
        <v>-0.23532600000000001</v>
      </c>
      <c r="D28" s="38">
        <v>2.0654400000000002</v>
      </c>
      <c r="E28" s="38">
        <v>2.5839400000000001</v>
      </c>
      <c r="F28" s="38"/>
      <c r="G28" s="50">
        <v>1185</v>
      </c>
      <c r="H28" s="60">
        <v>0.41259699999999999</v>
      </c>
      <c r="I28" s="60">
        <v>-0.71776099999999998</v>
      </c>
      <c r="J28" s="60">
        <v>3.2276600000000003E-2</v>
      </c>
      <c r="K28" s="60">
        <v>-0.71776099999999998</v>
      </c>
      <c r="L28" s="60">
        <v>7.1439100000000005E-2</v>
      </c>
      <c r="M28" s="60">
        <v>0.37334499999999998</v>
      </c>
      <c r="N28" s="60">
        <v>-0.71767199999999998</v>
      </c>
      <c r="O28" s="60">
        <v>-0.23123099999999999</v>
      </c>
      <c r="P28" s="60">
        <v>5.0915999999999999E-3</v>
      </c>
      <c r="Q28" s="60">
        <v>1.5904600000000001E-2</v>
      </c>
    </row>
    <row r="29" spans="1:17" x14ac:dyDescent="0.2">
      <c r="A29" s="38" t="s">
        <v>23</v>
      </c>
      <c r="B29" s="38"/>
      <c r="C29" s="38"/>
      <c r="D29" s="38"/>
      <c r="E29" s="38"/>
      <c r="F29" s="38"/>
      <c r="G29" s="50" t="s">
        <v>23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2">
      <c r="A30" s="37">
        <v>9983</v>
      </c>
      <c r="B30" s="13">
        <v>1.04373E-10</v>
      </c>
      <c r="C30" s="13">
        <v>-9.4410699999999999E-13</v>
      </c>
      <c r="D30" s="13">
        <v>-9.9048200000000004E-11</v>
      </c>
      <c r="E30" s="13">
        <v>-3.2897600000000002E-11</v>
      </c>
      <c r="F30" s="37"/>
      <c r="G30" s="53">
        <v>824</v>
      </c>
      <c r="H30" s="61">
        <v>8.4714400000000002E-3</v>
      </c>
      <c r="I30" s="61">
        <v>-2.7109399999999999E-2</v>
      </c>
      <c r="J30" s="61">
        <v>7.7655699999999999E-4</v>
      </c>
      <c r="K30" s="61">
        <v>-2.7109399999999999E-2</v>
      </c>
      <c r="L30" s="61">
        <v>4.9959499999999999E-3</v>
      </c>
      <c r="M30" s="61">
        <v>4.14315E-3</v>
      </c>
      <c r="N30" s="61">
        <v>-2.70005E-2</v>
      </c>
      <c r="O30" s="61">
        <v>7.75277E-3</v>
      </c>
      <c r="P30" s="61">
        <v>-2.27326E-4</v>
      </c>
      <c r="Q30" s="61">
        <v>1.6924900000000001E-5</v>
      </c>
    </row>
    <row r="31" spans="1:17" x14ac:dyDescent="0.2">
      <c r="A31" s="37">
        <v>9921</v>
      </c>
      <c r="B31" s="13">
        <v>8.4872400000000003E-11</v>
      </c>
      <c r="C31" s="13">
        <v>-1.5730700000000001E-12</v>
      </c>
      <c r="D31" s="13">
        <v>-8.0083100000000002E-11</v>
      </c>
      <c r="E31" s="13">
        <v>-2.80633E-11</v>
      </c>
      <c r="F31" s="37"/>
      <c r="G31" s="53">
        <v>820</v>
      </c>
      <c r="H31" s="61">
        <v>7.1588399999999996E-3</v>
      </c>
      <c r="I31" s="61">
        <v>-2.5029099999999999E-2</v>
      </c>
      <c r="J31" s="61">
        <v>8.9502600000000005E-4</v>
      </c>
      <c r="K31" s="61">
        <v>-2.5029099999999999E-2</v>
      </c>
      <c r="L31" s="61">
        <v>4.1874700000000004E-3</v>
      </c>
      <c r="M31" s="61">
        <v>3.6155599999999999E-3</v>
      </c>
      <c r="N31" s="61">
        <v>-2.47783E-2</v>
      </c>
      <c r="O31" s="61">
        <v>6.35551E-3</v>
      </c>
      <c r="P31" s="61">
        <v>-3.5527499999999999E-3</v>
      </c>
      <c r="Q31" s="61">
        <v>-2.8214400000000001E-4</v>
      </c>
    </row>
    <row r="32" spans="1:17" x14ac:dyDescent="0.2">
      <c r="A32" s="37">
        <v>18105</v>
      </c>
      <c r="B32" s="13">
        <v>0.87295800000000001</v>
      </c>
      <c r="C32" s="13">
        <v>7.2152800000000003E-2</v>
      </c>
      <c r="D32" s="13">
        <v>0.52234800000000003</v>
      </c>
      <c r="E32" s="13">
        <v>0.69570200000000004</v>
      </c>
      <c r="F32" s="37"/>
      <c r="G32" s="53">
        <v>1193</v>
      </c>
      <c r="H32" s="61">
        <v>8.6030599999999992E-3</v>
      </c>
      <c r="I32" s="61">
        <v>8.6030599999999992E-3</v>
      </c>
      <c r="J32" s="61">
        <v>-9.0447500000000004E-5</v>
      </c>
      <c r="K32" s="61">
        <v>-5.3265999999999999E-3</v>
      </c>
      <c r="L32" s="61">
        <v>5.3217399999999995E-4</v>
      </c>
      <c r="M32" s="61">
        <v>7.8430400000000008E-3</v>
      </c>
      <c r="N32" s="61">
        <v>-5.1891999999999997E-3</v>
      </c>
      <c r="O32" s="61">
        <v>-4.4453100000000001E-3</v>
      </c>
      <c r="P32" s="61">
        <v>7.9221700000000001E-4</v>
      </c>
      <c r="Q32" s="61">
        <v>-2.63591E-3</v>
      </c>
    </row>
    <row r="33" spans="1:17" x14ac:dyDescent="0.2">
      <c r="A33" s="37">
        <v>18291</v>
      </c>
      <c r="B33" s="37">
        <v>2.0167700000000002</v>
      </c>
      <c r="C33" s="13">
        <v>-1.3822600000000001E-2</v>
      </c>
      <c r="D33" s="37">
        <v>1.2597</v>
      </c>
      <c r="E33" s="37">
        <v>1.57491</v>
      </c>
      <c r="F33" s="37"/>
      <c r="G33" s="53">
        <v>1189</v>
      </c>
      <c r="H33" s="61">
        <v>4.2088899999999999E-2</v>
      </c>
      <c r="I33" s="61">
        <v>4.2088899999999999E-2</v>
      </c>
      <c r="J33" s="61">
        <v>8.2480999999999999E-5</v>
      </c>
      <c r="K33" s="61">
        <v>-2.6979E-2</v>
      </c>
      <c r="L33" s="61">
        <v>3.5869299999999999E-3</v>
      </c>
      <c r="M33" s="61">
        <v>3.8109700000000003E-2</v>
      </c>
      <c r="N33" s="61">
        <v>-2.6504199999999999E-2</v>
      </c>
      <c r="O33" s="61">
        <v>-2.3089700000000001E-2</v>
      </c>
      <c r="P33" s="61">
        <v>3.52901E-3</v>
      </c>
      <c r="Q33" s="61">
        <v>-1.0849900000000001E-2</v>
      </c>
    </row>
    <row r="34" spans="1:17" x14ac:dyDescent="0.2">
      <c r="A34" s="37">
        <v>18415</v>
      </c>
      <c r="B34" s="37">
        <v>3.2899099999999999</v>
      </c>
      <c r="C34" s="13">
        <v>-0.27300000000000002</v>
      </c>
      <c r="D34" s="37">
        <v>2.0954700000000002</v>
      </c>
      <c r="E34" s="37">
        <v>2.5215000000000001</v>
      </c>
      <c r="F34" s="37"/>
      <c r="G34" s="53">
        <v>1189</v>
      </c>
      <c r="H34" s="61">
        <v>0.12529999999999999</v>
      </c>
      <c r="I34" s="61">
        <v>0.12529999999999999</v>
      </c>
      <c r="J34" s="61">
        <v>1.61506E-3</v>
      </c>
      <c r="K34" s="61">
        <v>-8.5448999999999997E-2</v>
      </c>
      <c r="L34" s="61">
        <v>1.2302199999999999E-2</v>
      </c>
      <c r="M34" s="61">
        <v>0.11429</v>
      </c>
      <c r="N34" s="61">
        <v>-8.5126300000000002E-2</v>
      </c>
      <c r="O34" s="61">
        <v>-6.9416400000000003E-2</v>
      </c>
      <c r="P34" s="61">
        <v>5.9313300000000003E-3</v>
      </c>
      <c r="Q34" s="61">
        <v>-1.5311999999999999E-2</v>
      </c>
    </row>
    <row r="35" spans="1:17" x14ac:dyDescent="0.2">
      <c r="A35" s="37">
        <v>18353</v>
      </c>
      <c r="B35" s="37">
        <v>4.4205100000000002</v>
      </c>
      <c r="C35" s="13">
        <v>-0.473165</v>
      </c>
      <c r="D35" s="37">
        <v>2.7434500000000002</v>
      </c>
      <c r="E35" s="37">
        <v>3.4337300000000002</v>
      </c>
      <c r="F35" s="37"/>
      <c r="G35" s="53">
        <v>1186</v>
      </c>
      <c r="H35" s="61">
        <v>0.43645600000000001</v>
      </c>
      <c r="I35" s="61">
        <v>-0.71093300000000004</v>
      </c>
      <c r="J35" s="61">
        <v>3.0674099999999999E-2</v>
      </c>
      <c r="K35" s="61">
        <v>-0.71093300000000004</v>
      </c>
      <c r="L35" s="61">
        <v>7.2345900000000005E-2</v>
      </c>
      <c r="M35" s="61">
        <v>0.393121</v>
      </c>
      <c r="N35" s="61">
        <v>-0.70926999999999996</v>
      </c>
      <c r="O35" s="61">
        <v>-0.24611</v>
      </c>
      <c r="P35" s="61">
        <v>1.49981E-2</v>
      </c>
      <c r="Q35" s="61">
        <v>-8.3126900000000004E-2</v>
      </c>
    </row>
    <row r="36" spans="1:17" x14ac:dyDescent="0.2">
      <c r="A36" s="37" t="s">
        <v>23</v>
      </c>
      <c r="B36" s="37">
        <v>0</v>
      </c>
      <c r="C36" s="37"/>
      <c r="D36" s="37"/>
      <c r="E36" s="37"/>
      <c r="F36" s="37"/>
      <c r="G36" s="53" t="s">
        <v>23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x14ac:dyDescent="0.2">
      <c r="A37" s="37"/>
      <c r="B37" s="37"/>
      <c r="C37" s="37"/>
      <c r="D37" s="37"/>
      <c r="E37" s="37"/>
      <c r="F37" s="37"/>
      <c r="G37" s="37"/>
      <c r="H37" s="37">
        <v>0</v>
      </c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">
      <c r="A38" s="37" t="s">
        <v>132</v>
      </c>
      <c r="B38" s="37"/>
      <c r="C38" s="6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defaultRowHeight="12.75" x14ac:dyDescent="0.2"/>
  <sheetData>
    <row r="1" spans="1:1" x14ac:dyDescent="0.2">
      <c r="A1" t="s">
        <v>72</v>
      </c>
    </row>
    <row r="2" spans="1:1" x14ac:dyDescent="0.2">
      <c r="A2" t="s">
        <v>24</v>
      </c>
    </row>
    <row r="3" spans="1:1" x14ac:dyDescent="0.2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J1" sqref="J1"/>
    </sheetView>
  </sheetViews>
  <sheetFormatPr defaultRowHeight="12.75" x14ac:dyDescent="0.2"/>
  <cols>
    <col min="2" max="2" width="9.85546875" style="16" customWidth="1"/>
    <col min="3" max="6" width="9.28515625" style="17" bestFit="1" customWidth="1"/>
    <col min="8" max="8" width="9.140625" style="14"/>
  </cols>
  <sheetData>
    <row r="1" spans="1:8" x14ac:dyDescent="0.2">
      <c r="B1" s="16">
        <v>15935</v>
      </c>
      <c r="C1" s="17">
        <v>2.65018E-8</v>
      </c>
      <c r="D1" s="17">
        <v>-9.0480899999999999E-9</v>
      </c>
      <c r="E1" s="17">
        <v>3.09848E-10</v>
      </c>
      <c r="F1" s="17">
        <v>-2.49075E-8</v>
      </c>
      <c r="H1" s="14">
        <v>5</v>
      </c>
    </row>
    <row r="2" spans="1:8" x14ac:dyDescent="0.2">
      <c r="B2" s="16">
        <v>16493</v>
      </c>
      <c r="C2" s="17">
        <v>9.4924000000000002E-11</v>
      </c>
      <c r="D2" s="17">
        <v>3.9559799999999998E-11</v>
      </c>
      <c r="E2" s="17">
        <v>1.8715399999999998E-11</v>
      </c>
      <c r="F2" s="17">
        <v>8.4233799999999999E-11</v>
      </c>
      <c r="H2" s="14">
        <v>10</v>
      </c>
    </row>
    <row r="3" spans="1:8" x14ac:dyDescent="0.2">
      <c r="B3" s="16">
        <v>16555</v>
      </c>
      <c r="C3" s="17">
        <v>5.0157999999999997E-7</v>
      </c>
      <c r="D3" s="17">
        <v>2.0636200000000001E-7</v>
      </c>
      <c r="E3" s="17">
        <v>1.08153E-7</v>
      </c>
      <c r="F3" s="17">
        <v>4.4418499999999998E-7</v>
      </c>
      <c r="H3" s="14">
        <v>15</v>
      </c>
    </row>
    <row r="4" spans="1:8" x14ac:dyDescent="0.2">
      <c r="B4" s="16">
        <v>18477</v>
      </c>
      <c r="C4" s="17">
        <v>0.46074399999999999</v>
      </c>
      <c r="D4" s="17">
        <v>3.0106899999999999E-2</v>
      </c>
      <c r="E4" s="17">
        <v>0.31852799999999998</v>
      </c>
      <c r="F4" s="17">
        <v>0.33153899999999997</v>
      </c>
      <c r="H4" s="14">
        <v>20</v>
      </c>
    </row>
    <row r="5" spans="1:8" x14ac:dyDescent="0.2">
      <c r="B5" s="16">
        <v>18663</v>
      </c>
      <c r="C5" s="17">
        <v>1.04799</v>
      </c>
      <c r="D5" s="17">
        <v>-3.7971200000000002E-3</v>
      </c>
      <c r="E5" s="17">
        <v>0.75366900000000003</v>
      </c>
      <c r="F5" s="17">
        <v>0.72817699999999996</v>
      </c>
      <c r="H5" s="14">
        <v>25</v>
      </c>
    </row>
    <row r="6" spans="1:8" x14ac:dyDescent="0.2">
      <c r="B6" s="16">
        <v>18787</v>
      </c>
      <c r="C6" s="17">
        <v>1.73698</v>
      </c>
      <c r="D6" s="17">
        <v>-0.115226</v>
      </c>
      <c r="E6" s="17">
        <v>1.27016</v>
      </c>
      <c r="F6" s="17">
        <v>1.1792</v>
      </c>
      <c r="H6" s="14">
        <v>30</v>
      </c>
    </row>
    <row r="7" spans="1:8" x14ac:dyDescent="0.2">
      <c r="B7" s="16">
        <v>18601</v>
      </c>
      <c r="C7" s="17">
        <v>2.5843699999999998</v>
      </c>
      <c r="D7" s="17">
        <v>-0.17827999999999999</v>
      </c>
      <c r="E7" s="17">
        <v>1.77976</v>
      </c>
      <c r="F7" s="17">
        <v>1.86538</v>
      </c>
      <c r="H7" s="14">
        <v>35</v>
      </c>
    </row>
    <row r="8" spans="1:8" s="21" customFormat="1" x14ac:dyDescent="0.2">
      <c r="B8" s="19">
        <v>10122</v>
      </c>
      <c r="C8" s="20">
        <v>9.8583199999999992E-16</v>
      </c>
      <c r="D8" s="20">
        <v>3.1791799999999997E-17</v>
      </c>
      <c r="E8" s="20">
        <v>9.8185300000000002E-16</v>
      </c>
      <c r="F8" s="20">
        <v>-8.2575999999999996E-17</v>
      </c>
      <c r="H8" s="22">
        <v>5</v>
      </c>
    </row>
    <row r="9" spans="1:8" s="21" customFormat="1" x14ac:dyDescent="0.2">
      <c r="B9" s="19">
        <v>16927</v>
      </c>
      <c r="C9" s="20">
        <v>0.13000900000000001</v>
      </c>
      <c r="D9" s="20">
        <v>3.8597800000000002E-2</v>
      </c>
      <c r="E9" s="20">
        <v>4.0533300000000001E-2</v>
      </c>
      <c r="F9" s="20">
        <v>0.117344</v>
      </c>
      <c r="H9" s="22">
        <v>10</v>
      </c>
    </row>
    <row r="10" spans="1:8" s="21" customFormat="1" x14ac:dyDescent="0.2">
      <c r="B10" s="19">
        <v>16741</v>
      </c>
      <c r="C10" s="20">
        <v>0.78677600000000003</v>
      </c>
      <c r="D10" s="20">
        <v>0.205347</v>
      </c>
      <c r="E10" s="20">
        <v>0.18734899999999999</v>
      </c>
      <c r="F10" s="20">
        <v>0.73603600000000002</v>
      </c>
      <c r="H10" s="22">
        <v>15</v>
      </c>
    </row>
    <row r="11" spans="1:8" s="21" customFormat="1" x14ac:dyDescent="0.2">
      <c r="B11" s="19">
        <v>16989</v>
      </c>
      <c r="C11" s="20">
        <v>1.43241</v>
      </c>
      <c r="D11" s="20">
        <v>0.304398</v>
      </c>
      <c r="E11" s="20">
        <v>0.44097599999999998</v>
      </c>
      <c r="F11" s="20">
        <v>1.3284100000000001</v>
      </c>
      <c r="H11" s="22">
        <v>20</v>
      </c>
    </row>
    <row r="12" spans="1:8" s="21" customFormat="1" x14ac:dyDescent="0.2">
      <c r="B12" s="19">
        <v>17051</v>
      </c>
      <c r="C12" s="20">
        <v>2.0166900000000001</v>
      </c>
      <c r="D12" s="20">
        <v>0.37845600000000001</v>
      </c>
      <c r="E12" s="20">
        <v>0.65317700000000001</v>
      </c>
      <c r="F12" s="20">
        <v>1.8700699999999999</v>
      </c>
      <c r="H12" s="22">
        <v>25</v>
      </c>
    </row>
    <row r="13" spans="1:8" s="21" customFormat="1" x14ac:dyDescent="0.2">
      <c r="B13" s="19">
        <v>17175</v>
      </c>
      <c r="C13" s="20">
        <v>2.38</v>
      </c>
      <c r="D13" s="20">
        <v>0.39580700000000002</v>
      </c>
      <c r="E13" s="20">
        <v>0.86316099999999996</v>
      </c>
      <c r="F13" s="20">
        <v>2.1823600000000001</v>
      </c>
      <c r="H13" s="22">
        <f>25+0.5442*5</f>
        <v>27.721</v>
      </c>
    </row>
    <row r="14" spans="1:8" s="21" customFormat="1" x14ac:dyDescent="0.2">
      <c r="A14" s="21" t="s">
        <v>23</v>
      </c>
      <c r="B14" s="19"/>
      <c r="C14" s="20"/>
      <c r="D14" s="20"/>
      <c r="E14" s="20"/>
      <c r="F14" s="20"/>
      <c r="H14" s="22"/>
    </row>
    <row r="15" spans="1:8" x14ac:dyDescent="0.2">
      <c r="B15" s="16">
        <v>6218</v>
      </c>
      <c r="C15" s="17">
        <v>1.7763599999999999E-15</v>
      </c>
      <c r="D15" s="17">
        <v>0</v>
      </c>
      <c r="E15" s="17">
        <v>0</v>
      </c>
      <c r="F15" s="17">
        <v>1.7763599999999999E-15</v>
      </c>
      <c r="H15" s="14">
        <v>5</v>
      </c>
    </row>
    <row r="16" spans="1:8" x14ac:dyDescent="0.2">
      <c r="B16" s="16">
        <v>6218</v>
      </c>
      <c r="C16" s="17">
        <v>1.7763599999999999E-15</v>
      </c>
      <c r="D16" s="17">
        <v>0</v>
      </c>
      <c r="E16" s="17">
        <v>0</v>
      </c>
      <c r="F16" s="17">
        <v>1.7763599999999999E-15</v>
      </c>
      <c r="H16" s="14">
        <v>10</v>
      </c>
    </row>
    <row r="17" spans="2:8" x14ac:dyDescent="0.2">
      <c r="B17" s="16">
        <v>6218</v>
      </c>
      <c r="C17" s="17">
        <v>1.7763599999999999E-15</v>
      </c>
      <c r="D17" s="17">
        <v>0</v>
      </c>
      <c r="E17" s="17">
        <v>0</v>
      </c>
      <c r="F17" s="17">
        <v>1.7763599999999999E-15</v>
      </c>
      <c r="H17" s="14">
        <v>15</v>
      </c>
    </row>
    <row r="18" spans="2:8" x14ac:dyDescent="0.2">
      <c r="B18" s="16">
        <v>17547</v>
      </c>
      <c r="C18" s="17">
        <v>1.33708E-2</v>
      </c>
      <c r="D18" s="17">
        <v>3.5701600000000002E-3</v>
      </c>
      <c r="E18" s="17">
        <v>6.4965099999999996E-3</v>
      </c>
      <c r="F18" s="17">
        <v>1.1127700000000001E-2</v>
      </c>
      <c r="H18" s="14">
        <v>20</v>
      </c>
    </row>
    <row r="19" spans="2:8" x14ac:dyDescent="0.2">
      <c r="B19" s="16">
        <v>17671</v>
      </c>
      <c r="C19" s="17">
        <v>0.87237200000000004</v>
      </c>
      <c r="D19" s="17">
        <v>0.11863899999999999</v>
      </c>
      <c r="E19" s="17">
        <v>0.43237199999999998</v>
      </c>
      <c r="F19" s="17">
        <v>0.74834000000000001</v>
      </c>
      <c r="H19" s="14">
        <v>25</v>
      </c>
    </row>
    <row r="20" spans="2:8" x14ac:dyDescent="0.2">
      <c r="B20" s="16">
        <v>17733</v>
      </c>
      <c r="C20" s="17">
        <v>1.8976</v>
      </c>
      <c r="D20" s="17">
        <v>0.1255</v>
      </c>
      <c r="E20" s="17">
        <v>0.940272</v>
      </c>
      <c r="F20" s="17">
        <v>1.6434800000000001</v>
      </c>
      <c r="H20" s="14">
        <v>30</v>
      </c>
    </row>
    <row r="21" spans="2:8" x14ac:dyDescent="0.2">
      <c r="B21" s="16">
        <v>17795</v>
      </c>
      <c r="C21" s="17">
        <v>3.1922700000000002</v>
      </c>
      <c r="D21" s="17">
        <v>-2.0966200000000001E-2</v>
      </c>
      <c r="E21" s="17">
        <v>1.5786500000000001</v>
      </c>
      <c r="F21" s="17">
        <v>2.7745299999999999</v>
      </c>
      <c r="H21" s="14">
        <v>35</v>
      </c>
    </row>
    <row r="22" spans="2:8" s="21" customFormat="1" x14ac:dyDescent="0.2">
      <c r="B22" s="19">
        <v>3178</v>
      </c>
      <c r="C22" s="20">
        <v>2.8341900000000001E-16</v>
      </c>
      <c r="D22" s="20">
        <v>-1.30701E-16</v>
      </c>
      <c r="E22" s="20">
        <v>1.3046199999999999E-16</v>
      </c>
      <c r="F22" s="20">
        <v>2.14996E-16</v>
      </c>
      <c r="H22" s="22">
        <v>5</v>
      </c>
    </row>
    <row r="23" spans="2:8" s="21" customFormat="1" x14ac:dyDescent="0.2">
      <c r="B23" s="19">
        <v>3178</v>
      </c>
      <c r="C23" s="20">
        <v>2.8341900000000001E-16</v>
      </c>
      <c r="D23" s="20">
        <v>-1.30701E-16</v>
      </c>
      <c r="E23" s="20">
        <v>1.3046199999999999E-16</v>
      </c>
      <c r="F23" s="20">
        <v>2.14996E-16</v>
      </c>
      <c r="H23" s="22">
        <v>10</v>
      </c>
    </row>
    <row r="24" spans="2:8" s="21" customFormat="1" x14ac:dyDescent="0.2">
      <c r="B24" s="19">
        <v>3178</v>
      </c>
      <c r="C24" s="20">
        <v>2.8341900000000001E-16</v>
      </c>
      <c r="D24" s="20">
        <v>-1.30701E-16</v>
      </c>
      <c r="E24" s="20">
        <v>1.3046199999999999E-16</v>
      </c>
      <c r="F24" s="20">
        <v>2.14996E-16</v>
      </c>
      <c r="H24" s="22">
        <v>15</v>
      </c>
    </row>
    <row r="25" spans="2:8" s="21" customFormat="1" x14ac:dyDescent="0.2">
      <c r="B25" s="19">
        <v>16989</v>
      </c>
      <c r="C25" s="20">
        <v>0.51136400000000004</v>
      </c>
      <c r="D25" s="20">
        <v>0.12832199999999999</v>
      </c>
      <c r="E25" s="20">
        <v>0.163798</v>
      </c>
      <c r="F25" s="20">
        <v>0.467115</v>
      </c>
      <c r="H25" s="22">
        <v>20</v>
      </c>
    </row>
    <row r="26" spans="2:8" s="21" customFormat="1" x14ac:dyDescent="0.2">
      <c r="B26" s="19">
        <v>16927</v>
      </c>
      <c r="C26" s="20">
        <v>1.24769</v>
      </c>
      <c r="D26" s="20">
        <v>0.28626099999999999</v>
      </c>
      <c r="E26" s="20">
        <v>0.36577999999999999</v>
      </c>
      <c r="F26" s="20">
        <v>1.15801</v>
      </c>
      <c r="H26" s="22">
        <v>25</v>
      </c>
    </row>
    <row r="27" spans="2:8" s="21" customFormat="1" x14ac:dyDescent="0.2">
      <c r="B27" s="19">
        <v>17299</v>
      </c>
      <c r="C27" s="20">
        <v>2.0968300000000002</v>
      </c>
      <c r="D27" s="20">
        <v>0.31239899999999998</v>
      </c>
      <c r="E27" s="20">
        <v>0.82834600000000003</v>
      </c>
      <c r="F27" s="20">
        <v>1.9007799999999999</v>
      </c>
      <c r="H27" s="22">
        <v>30</v>
      </c>
    </row>
    <row r="28" spans="2:8" s="21" customFormat="1" x14ac:dyDescent="0.2">
      <c r="B28" s="19">
        <v>17485</v>
      </c>
      <c r="C28" s="20">
        <v>3.12066</v>
      </c>
      <c r="D28" s="20">
        <v>0.24163999999999999</v>
      </c>
      <c r="E28" s="20">
        <v>1.38574</v>
      </c>
      <c r="F28" s="20">
        <v>2.78565</v>
      </c>
      <c r="H28" s="22">
        <f>30+0.810685*5</f>
        <v>34.053424999999997</v>
      </c>
    </row>
    <row r="29" spans="2:8" x14ac:dyDescent="0.2">
      <c r="B29" s="16">
        <v>15935</v>
      </c>
      <c r="C29" s="17">
        <v>3.4108399999999997E-2</v>
      </c>
      <c r="D29" s="17">
        <v>1.39411E-2</v>
      </c>
      <c r="E29" s="17">
        <v>4.7889800000000001E-4</v>
      </c>
      <c r="F29" s="17">
        <v>3.11255E-2</v>
      </c>
      <c r="H29" s="14">
        <v>5</v>
      </c>
    </row>
    <row r="30" spans="2:8" x14ac:dyDescent="0.2">
      <c r="B30" s="16">
        <v>15749</v>
      </c>
      <c r="C30" s="17">
        <v>3.9925500000000003E-2</v>
      </c>
      <c r="D30" s="17">
        <v>1.68553E-2</v>
      </c>
      <c r="E30" s="17">
        <v>-1.6764600000000001E-3</v>
      </c>
      <c r="F30" s="17">
        <v>3.6154400000000003E-2</v>
      </c>
      <c r="H30" s="14">
        <v>10</v>
      </c>
    </row>
    <row r="31" spans="2:8" x14ac:dyDescent="0.2">
      <c r="B31" s="16">
        <v>15625</v>
      </c>
      <c r="C31" s="17">
        <v>4.1041799999999998E-3</v>
      </c>
      <c r="D31" s="17">
        <v>1.78885E-3</v>
      </c>
      <c r="E31" s="17">
        <v>-3.232E-4</v>
      </c>
      <c r="F31" s="17">
        <v>3.67965E-3</v>
      </c>
      <c r="H31" s="14">
        <v>15</v>
      </c>
    </row>
    <row r="32" spans="2:8" x14ac:dyDescent="0.2">
      <c r="B32" s="16">
        <v>15873</v>
      </c>
      <c r="C32" s="17">
        <v>4.9384199999999998E-4</v>
      </c>
      <c r="D32" s="17">
        <v>2.0819E-4</v>
      </c>
      <c r="E32" s="17">
        <v>-9.3229100000000008E-6</v>
      </c>
      <c r="F32" s="17">
        <v>4.4771600000000002E-4</v>
      </c>
      <c r="H32" s="14">
        <v>20</v>
      </c>
    </row>
    <row r="33" spans="1:8" x14ac:dyDescent="0.2">
      <c r="B33" s="16">
        <v>16803</v>
      </c>
      <c r="C33" s="17">
        <v>8.5875699999999999E-2</v>
      </c>
      <c r="D33" s="17">
        <v>2.8583000000000001E-2</v>
      </c>
      <c r="E33" s="17">
        <v>2.3828999999999999E-2</v>
      </c>
      <c r="F33" s="17">
        <v>7.7394000000000004E-2</v>
      </c>
      <c r="H33" s="14">
        <v>25</v>
      </c>
    </row>
    <row r="34" spans="1:8" x14ac:dyDescent="0.2">
      <c r="B34" s="16">
        <v>17547</v>
      </c>
      <c r="C34" s="17">
        <v>0.678087</v>
      </c>
      <c r="D34" s="17">
        <v>0.123963</v>
      </c>
      <c r="E34" s="17">
        <v>0.31733099999999997</v>
      </c>
      <c r="F34" s="17">
        <v>0.58628999999999998</v>
      </c>
      <c r="H34" s="14">
        <v>30</v>
      </c>
    </row>
    <row r="35" spans="1:8" x14ac:dyDescent="0.2">
      <c r="B35" s="16">
        <v>17795</v>
      </c>
      <c r="C35" s="17">
        <v>1.71193</v>
      </c>
      <c r="D35" s="17">
        <v>0.12717100000000001</v>
      </c>
      <c r="E35" s="17">
        <v>0.89072399999999996</v>
      </c>
      <c r="F35" s="17">
        <v>1.45641</v>
      </c>
      <c r="H35" s="14">
        <v>35</v>
      </c>
    </row>
    <row r="36" spans="1:8" s="21" customFormat="1" x14ac:dyDescent="0.2">
      <c r="B36" s="19">
        <v>12215</v>
      </c>
      <c r="C36" s="20">
        <v>2.55521E-15</v>
      </c>
      <c r="D36" s="20">
        <v>3.0823599999999999E-16</v>
      </c>
      <c r="E36" s="20">
        <v>-2.46865E-15</v>
      </c>
      <c r="F36" s="20">
        <v>5.8296000000000001E-16</v>
      </c>
      <c r="H36" s="22">
        <v>5</v>
      </c>
    </row>
    <row r="37" spans="1:8" s="21" customFormat="1" x14ac:dyDescent="0.2">
      <c r="B37" s="19">
        <v>16989</v>
      </c>
      <c r="C37" s="20">
        <v>0.397424</v>
      </c>
      <c r="D37" s="20">
        <v>0.106362</v>
      </c>
      <c r="E37" s="20">
        <v>0.128299</v>
      </c>
      <c r="F37" s="20">
        <v>0.36079299999999997</v>
      </c>
      <c r="H37" s="22">
        <v>10</v>
      </c>
    </row>
    <row r="38" spans="1:8" s="21" customFormat="1" x14ac:dyDescent="0.2">
      <c r="B38" s="19">
        <v>16989</v>
      </c>
      <c r="C38" s="20">
        <v>0.99969600000000003</v>
      </c>
      <c r="D38" s="20">
        <v>0.23069700000000001</v>
      </c>
      <c r="E38" s="20">
        <v>0.31244300000000003</v>
      </c>
      <c r="F38" s="20">
        <v>0.92116699999999996</v>
      </c>
      <c r="H38" s="22">
        <v>15</v>
      </c>
    </row>
    <row r="39" spans="1:8" s="21" customFormat="1" x14ac:dyDescent="0.2">
      <c r="B39" s="19">
        <v>16989</v>
      </c>
      <c r="C39" s="20">
        <v>1.5537399999999999</v>
      </c>
      <c r="D39" s="20">
        <v>0.31840400000000002</v>
      </c>
      <c r="E39" s="20">
        <v>0.467727</v>
      </c>
      <c r="F39" s="20">
        <v>1.4470499999999999</v>
      </c>
      <c r="H39" s="22">
        <v>20</v>
      </c>
    </row>
    <row r="40" spans="1:8" s="21" customFormat="1" x14ac:dyDescent="0.2">
      <c r="B40" s="19">
        <v>16989</v>
      </c>
      <c r="C40" s="20">
        <v>2.0385399999999998</v>
      </c>
      <c r="D40" s="20">
        <v>0.40700199999999997</v>
      </c>
      <c r="E40" s="20">
        <v>0.60112500000000002</v>
      </c>
      <c r="F40" s="20">
        <v>1.9049</v>
      </c>
      <c r="H40" s="22">
        <f>20+0.9002*5</f>
        <v>24.501000000000001</v>
      </c>
    </row>
    <row r="41" spans="1:8" s="21" customFormat="1" x14ac:dyDescent="0.2">
      <c r="A41" s="21" t="s">
        <v>23</v>
      </c>
      <c r="B41" s="19"/>
      <c r="C41" s="20"/>
      <c r="D41" s="20"/>
      <c r="E41" s="20"/>
      <c r="F41" s="20"/>
      <c r="H41" s="22"/>
    </row>
    <row r="42" spans="1:8" s="21" customFormat="1" x14ac:dyDescent="0.2">
      <c r="A42" s="21" t="s">
        <v>23</v>
      </c>
      <c r="B42" s="19"/>
      <c r="C42" s="20"/>
      <c r="D42" s="20"/>
      <c r="E42" s="20"/>
      <c r="F42" s="20"/>
      <c r="H42" s="22"/>
    </row>
    <row r="43" spans="1:8" x14ac:dyDescent="0.2">
      <c r="B43" s="16">
        <v>7319</v>
      </c>
      <c r="C43" s="17">
        <v>1.7763599999999999E-15</v>
      </c>
      <c r="D43" s="17">
        <v>0</v>
      </c>
      <c r="E43" s="17">
        <v>0</v>
      </c>
      <c r="F43" s="17">
        <v>-1.7763599999999999E-15</v>
      </c>
      <c r="H43" s="14">
        <v>5</v>
      </c>
    </row>
    <row r="44" spans="1:8" x14ac:dyDescent="0.2">
      <c r="B44" s="16">
        <v>16865</v>
      </c>
      <c r="C44" s="17">
        <v>0.51668700000000001</v>
      </c>
      <c r="D44" s="17">
        <v>0.13278899999999999</v>
      </c>
      <c r="E44" s="17">
        <v>0.141231</v>
      </c>
      <c r="F44" s="17">
        <v>0.47894199999999998</v>
      </c>
      <c r="H44" s="14">
        <v>10</v>
      </c>
    </row>
    <row r="45" spans="1:8" x14ac:dyDescent="0.2">
      <c r="B45" s="16">
        <v>17051</v>
      </c>
      <c r="C45" s="17">
        <v>1.07833</v>
      </c>
      <c r="D45" s="17">
        <v>0.23036599999999999</v>
      </c>
      <c r="E45" s="17">
        <v>0.35241299999999998</v>
      </c>
      <c r="F45" s="17">
        <v>0.99273699999999998</v>
      </c>
      <c r="H45" s="14">
        <v>15</v>
      </c>
    </row>
    <row r="46" spans="1:8" x14ac:dyDescent="0.2">
      <c r="B46" s="16">
        <v>17051</v>
      </c>
      <c r="C46" s="17">
        <v>1.6492</v>
      </c>
      <c r="D46" s="17">
        <v>0.31106499999999998</v>
      </c>
      <c r="E46" s="17">
        <v>0.52675799999999995</v>
      </c>
      <c r="F46" s="17">
        <v>1.5315399999999999</v>
      </c>
      <c r="H46" s="14">
        <v>20</v>
      </c>
    </row>
    <row r="47" spans="1:8" x14ac:dyDescent="0.2">
      <c r="B47" s="16">
        <v>17299</v>
      </c>
      <c r="C47" s="17">
        <v>2.3613</v>
      </c>
      <c r="D47" s="17">
        <v>0.30496299999999998</v>
      </c>
      <c r="E47" s="17">
        <v>0.92200499999999996</v>
      </c>
      <c r="F47" s="17">
        <v>2.1523599999999998</v>
      </c>
      <c r="H47" s="14">
        <v>25</v>
      </c>
    </row>
    <row r="48" spans="1:8" x14ac:dyDescent="0.2">
      <c r="B48" s="16">
        <v>17361</v>
      </c>
      <c r="C48" s="17">
        <v>2.70174</v>
      </c>
      <c r="D48" s="17">
        <v>0.28823399999999999</v>
      </c>
      <c r="E48" s="17">
        <v>1.1020799999999999</v>
      </c>
      <c r="F48" s="17">
        <v>2.4498500000000001</v>
      </c>
      <c r="H48" s="14">
        <f>25+0.3567*5</f>
        <v>26.7835</v>
      </c>
    </row>
    <row r="49" spans="1:8" x14ac:dyDescent="0.2">
      <c r="A49" t="s">
        <v>23</v>
      </c>
    </row>
    <row r="50" spans="1:8" s="21" customFormat="1" x14ac:dyDescent="0.2">
      <c r="B50" s="19">
        <v>19732</v>
      </c>
      <c r="C50" s="20">
        <v>1.73424E-15</v>
      </c>
      <c r="D50" s="20">
        <v>-5.8262399999999996E-16</v>
      </c>
      <c r="E50" s="20">
        <v>1.62692E-15</v>
      </c>
      <c r="F50" s="20">
        <v>1.4578399999999999E-16</v>
      </c>
      <c r="H50" s="22">
        <v>5</v>
      </c>
    </row>
    <row r="51" spans="1:8" s="21" customFormat="1" x14ac:dyDescent="0.2">
      <c r="B51" s="19">
        <v>19732</v>
      </c>
      <c r="C51" s="20">
        <v>1.73424E-15</v>
      </c>
      <c r="D51" s="20">
        <v>-5.8262399999999996E-16</v>
      </c>
      <c r="E51" s="20">
        <v>1.62692E-15</v>
      </c>
      <c r="F51" s="20">
        <v>1.4578399999999999E-16</v>
      </c>
      <c r="H51" s="22">
        <v>10</v>
      </c>
    </row>
    <row r="52" spans="1:8" s="21" customFormat="1" x14ac:dyDescent="0.2">
      <c r="B52" s="19">
        <v>19732</v>
      </c>
      <c r="C52" s="20">
        <v>1.73424E-15</v>
      </c>
      <c r="D52" s="20">
        <v>-5.8262399999999996E-16</v>
      </c>
      <c r="E52" s="20">
        <v>1.62692E-15</v>
      </c>
      <c r="F52" s="20">
        <v>1.4578399999999999E-16</v>
      </c>
      <c r="H52" s="22">
        <v>15</v>
      </c>
    </row>
    <row r="53" spans="1:8" s="21" customFormat="1" x14ac:dyDescent="0.2">
      <c r="B53" s="19">
        <v>19732</v>
      </c>
      <c r="C53" s="20">
        <v>1.73424E-15</v>
      </c>
      <c r="D53" s="20">
        <v>-5.8262399999999996E-16</v>
      </c>
      <c r="E53" s="20">
        <v>1.62692E-15</v>
      </c>
      <c r="F53" s="20">
        <v>1.4578399999999999E-16</v>
      </c>
      <c r="H53" s="22">
        <v>20</v>
      </c>
    </row>
    <row r="54" spans="1:8" s="21" customFormat="1" x14ac:dyDescent="0.2">
      <c r="B54" s="19">
        <v>13269</v>
      </c>
      <c r="C54" s="20">
        <v>0.24185100000000001</v>
      </c>
      <c r="D54" s="20">
        <v>-8.0168799999999998E-2</v>
      </c>
      <c r="E54" s="20">
        <v>4.37899E-2</v>
      </c>
      <c r="F54" s="20">
        <v>0.223936</v>
      </c>
      <c r="H54" s="22">
        <v>25</v>
      </c>
    </row>
    <row r="55" spans="1:8" s="21" customFormat="1" x14ac:dyDescent="0.2">
      <c r="B55" s="19">
        <v>13145</v>
      </c>
      <c r="C55" s="20">
        <v>1.0170300000000001</v>
      </c>
      <c r="D55" s="20">
        <v>-0.27834100000000001</v>
      </c>
      <c r="E55" s="20">
        <v>0.21248</v>
      </c>
      <c r="F55" s="20">
        <v>0.95484100000000005</v>
      </c>
      <c r="H55" s="22">
        <v>30</v>
      </c>
    </row>
    <row r="56" spans="1:8" s="21" customFormat="1" x14ac:dyDescent="0.2">
      <c r="B56" s="19">
        <v>12835</v>
      </c>
      <c r="C56" s="20">
        <v>1.87226</v>
      </c>
      <c r="D56" s="20">
        <v>-0.38381199999999999</v>
      </c>
      <c r="E56" s="20">
        <v>0.55367599999999995</v>
      </c>
      <c r="F56" s="20">
        <v>1.74685</v>
      </c>
      <c r="H56" s="22">
        <v>35</v>
      </c>
    </row>
    <row r="57" spans="1:8" x14ac:dyDescent="0.2">
      <c r="B57" s="16">
        <v>17919</v>
      </c>
      <c r="C57" s="17">
        <v>5.2200200000000002E-2</v>
      </c>
      <c r="D57" s="17">
        <v>1.0694E-2</v>
      </c>
      <c r="E57" s="17">
        <v>3.0412100000000001E-2</v>
      </c>
      <c r="F57" s="17">
        <v>4.1056099999999998E-2</v>
      </c>
      <c r="H57" s="14">
        <v>5</v>
      </c>
    </row>
    <row r="58" spans="1:8" x14ac:dyDescent="0.2">
      <c r="B58" s="16">
        <v>18043</v>
      </c>
      <c r="C58" s="17">
        <v>0.56763699999999995</v>
      </c>
      <c r="D58" s="17">
        <v>7.4430099999999999E-2</v>
      </c>
      <c r="E58" s="17">
        <v>0.33938699999999999</v>
      </c>
      <c r="F58" s="17">
        <v>0.44887500000000002</v>
      </c>
      <c r="H58" s="14">
        <v>10</v>
      </c>
    </row>
    <row r="59" spans="1:8" x14ac:dyDescent="0.2">
      <c r="B59" s="16">
        <v>18105</v>
      </c>
      <c r="C59" s="17">
        <v>1.1440900000000001</v>
      </c>
      <c r="D59" s="17">
        <v>9.9951899999999996E-2</v>
      </c>
      <c r="E59" s="17">
        <v>0.69110499999999997</v>
      </c>
      <c r="F59" s="17">
        <v>0.90627199999999997</v>
      </c>
      <c r="H59" s="14">
        <v>15</v>
      </c>
    </row>
    <row r="60" spans="1:8" x14ac:dyDescent="0.2">
      <c r="B60" s="16">
        <v>18229</v>
      </c>
      <c r="C60" s="17">
        <v>1.8245800000000001</v>
      </c>
      <c r="D60" s="17">
        <v>6.0475899999999999E-2</v>
      </c>
      <c r="E60" s="17">
        <v>1.1375599999999999</v>
      </c>
      <c r="F60" s="17">
        <v>1.42527</v>
      </c>
      <c r="H60" s="14">
        <v>20</v>
      </c>
    </row>
    <row r="61" spans="1:8" x14ac:dyDescent="0.2">
      <c r="B61" s="16">
        <v>18353</v>
      </c>
      <c r="C61" s="17">
        <v>2.6636299999999999</v>
      </c>
      <c r="D61" s="17">
        <v>-6.3631499999999994E-2</v>
      </c>
      <c r="E61" s="17">
        <v>1.71167</v>
      </c>
      <c r="F61" s="17">
        <v>2.03986</v>
      </c>
      <c r="H61" s="14">
        <v>25</v>
      </c>
    </row>
    <row r="62" spans="1:8" x14ac:dyDescent="0.2">
      <c r="B62" s="16">
        <v>18353</v>
      </c>
      <c r="C62" s="17">
        <v>2.77061</v>
      </c>
      <c r="D62" s="17">
        <v>-7.6307899999999998E-2</v>
      </c>
      <c r="E62" s="17">
        <v>1.77729</v>
      </c>
      <c r="F62" s="17">
        <v>2.1240700000000001</v>
      </c>
      <c r="H62" s="14">
        <f>25+5*0.0112</f>
        <v>25.056000000000001</v>
      </c>
    </row>
    <row r="63" spans="1:8" x14ac:dyDescent="0.2">
      <c r="A63" t="s">
        <v>23</v>
      </c>
    </row>
    <row r="64" spans="1:8" s="21" customFormat="1" x14ac:dyDescent="0.2">
      <c r="B64" s="19">
        <v>5846</v>
      </c>
      <c r="C64" s="20">
        <v>1.7763599999999999E-15</v>
      </c>
      <c r="D64" s="20">
        <v>0</v>
      </c>
      <c r="E64" s="20">
        <v>0</v>
      </c>
      <c r="F64" s="20">
        <v>-1.7763599999999999E-15</v>
      </c>
      <c r="H64" s="22">
        <v>5</v>
      </c>
    </row>
    <row r="65" spans="2:8" s="21" customFormat="1" x14ac:dyDescent="0.2">
      <c r="B65" s="19">
        <v>5846</v>
      </c>
      <c r="C65" s="20">
        <v>1.7763599999999999E-15</v>
      </c>
      <c r="D65" s="20">
        <v>0</v>
      </c>
      <c r="E65" s="20">
        <v>0</v>
      </c>
      <c r="F65" s="20">
        <v>-1.7763599999999999E-15</v>
      </c>
      <c r="H65" s="22">
        <v>10</v>
      </c>
    </row>
    <row r="66" spans="2:8" s="21" customFormat="1" x14ac:dyDescent="0.2">
      <c r="B66" s="19">
        <v>5846</v>
      </c>
      <c r="C66" s="20">
        <v>1.7763599999999999E-15</v>
      </c>
      <c r="D66" s="20">
        <v>0</v>
      </c>
      <c r="E66" s="20">
        <v>0</v>
      </c>
      <c r="F66" s="20">
        <v>-1.7763599999999999E-15</v>
      </c>
      <c r="H66" s="22">
        <v>15</v>
      </c>
    </row>
    <row r="67" spans="2:8" s="21" customFormat="1" x14ac:dyDescent="0.2">
      <c r="B67" s="19">
        <v>5846</v>
      </c>
      <c r="C67" s="20">
        <v>1.7763599999999999E-15</v>
      </c>
      <c r="D67" s="20">
        <v>0</v>
      </c>
      <c r="E67" s="20">
        <v>0</v>
      </c>
      <c r="F67" s="20">
        <v>-1.7763599999999999E-15</v>
      </c>
      <c r="H67" s="22">
        <v>20</v>
      </c>
    </row>
    <row r="68" spans="2:8" s="21" customFormat="1" x14ac:dyDescent="0.2">
      <c r="B68" s="19">
        <v>19097</v>
      </c>
      <c r="C68" s="20">
        <v>0.473416</v>
      </c>
      <c r="D68" s="20">
        <v>-2.2025800000000002E-2</v>
      </c>
      <c r="E68" s="20">
        <v>0.37709100000000001</v>
      </c>
      <c r="F68" s="20">
        <v>0.28537600000000002</v>
      </c>
      <c r="H68" s="22">
        <v>25</v>
      </c>
    </row>
    <row r="69" spans="2:8" s="21" customFormat="1" x14ac:dyDescent="0.2">
      <c r="B69" s="19">
        <v>19035</v>
      </c>
      <c r="C69" s="20">
        <v>1.5915900000000001</v>
      </c>
      <c r="D69" s="20">
        <v>-0.229631</v>
      </c>
      <c r="E69" s="20">
        <v>1.18815</v>
      </c>
      <c r="F69" s="20">
        <v>1.0338000000000001</v>
      </c>
      <c r="H69" s="22">
        <v>30</v>
      </c>
    </row>
    <row r="70" spans="2:8" s="21" customFormat="1" x14ac:dyDescent="0.2">
      <c r="B70" s="19">
        <v>18291</v>
      </c>
      <c r="C70" s="20">
        <v>2.98447</v>
      </c>
      <c r="D70" s="20">
        <v>-0.26034299999999999</v>
      </c>
      <c r="E70" s="20">
        <v>1.7583299999999999</v>
      </c>
      <c r="F70" s="20">
        <v>2.3974000000000002</v>
      </c>
      <c r="H70" s="22">
        <v>35</v>
      </c>
    </row>
    <row r="71" spans="2:8" x14ac:dyDescent="0.2">
      <c r="B71" s="16">
        <v>9378</v>
      </c>
      <c r="C71" s="17">
        <v>1.0163999999999999E-15</v>
      </c>
      <c r="D71" s="17">
        <v>-6.4741499999999994E-17</v>
      </c>
      <c r="E71" s="17">
        <v>-1.0052E-15</v>
      </c>
      <c r="F71" s="17">
        <v>1.35795E-16</v>
      </c>
      <c r="H71" s="14">
        <v>5</v>
      </c>
    </row>
    <row r="72" spans="2:8" x14ac:dyDescent="0.2">
      <c r="B72" s="16">
        <v>9378</v>
      </c>
      <c r="C72" s="17">
        <v>1.0163999999999999E-15</v>
      </c>
      <c r="D72" s="17">
        <v>-6.4741499999999994E-17</v>
      </c>
      <c r="E72" s="17">
        <v>-1.0052E-15</v>
      </c>
      <c r="F72" s="17">
        <v>1.35795E-16</v>
      </c>
      <c r="H72" s="14">
        <v>10</v>
      </c>
    </row>
    <row r="73" spans="2:8" x14ac:dyDescent="0.2">
      <c r="B73" s="16">
        <v>9378</v>
      </c>
      <c r="C73" s="17">
        <v>1.0163999999999999E-15</v>
      </c>
      <c r="D73" s="17">
        <v>-6.4741499999999994E-17</v>
      </c>
      <c r="E73" s="17">
        <v>-1.0052E-15</v>
      </c>
      <c r="F73" s="17">
        <v>1.35795E-16</v>
      </c>
      <c r="H73" s="14">
        <v>15</v>
      </c>
    </row>
    <row r="74" spans="2:8" x14ac:dyDescent="0.2">
      <c r="B74" s="16">
        <v>9378</v>
      </c>
      <c r="C74" s="17">
        <v>1.0163999999999999E-15</v>
      </c>
      <c r="D74" s="17">
        <v>-6.4741499999999994E-17</v>
      </c>
      <c r="E74" s="17">
        <v>-1.0052E-15</v>
      </c>
      <c r="F74" s="17">
        <v>1.35795E-16</v>
      </c>
      <c r="H74" s="14">
        <v>20</v>
      </c>
    </row>
    <row r="75" spans="2:8" x14ac:dyDescent="0.2">
      <c r="B75" s="16">
        <v>17175</v>
      </c>
      <c r="C75" s="17">
        <v>0.50519000000000003</v>
      </c>
      <c r="D75" s="17">
        <v>0.121476</v>
      </c>
      <c r="E75" s="17">
        <v>0.18897600000000001</v>
      </c>
      <c r="F75" s="17">
        <v>0.45249099999999998</v>
      </c>
      <c r="H75" s="14">
        <v>25</v>
      </c>
    </row>
    <row r="76" spans="2:8" x14ac:dyDescent="0.2">
      <c r="B76" s="16">
        <v>17237</v>
      </c>
      <c r="C76" s="17">
        <v>1.41076</v>
      </c>
      <c r="D76" s="17">
        <v>0.26763799999999999</v>
      </c>
      <c r="E76" s="17">
        <v>0.53991299999999998</v>
      </c>
      <c r="F76" s="17">
        <v>1.2755799999999999</v>
      </c>
      <c r="H76" s="14">
        <v>30</v>
      </c>
    </row>
    <row r="77" spans="2:8" x14ac:dyDescent="0.2">
      <c r="B77" s="16">
        <v>17547</v>
      </c>
      <c r="C77" s="17">
        <v>2.4548299999999998</v>
      </c>
      <c r="D77" s="17">
        <v>0.263434</v>
      </c>
      <c r="E77" s="17">
        <v>1.1431</v>
      </c>
      <c r="F77" s="17">
        <v>2.1564100000000002</v>
      </c>
      <c r="H77" s="14">
        <v>35</v>
      </c>
    </row>
    <row r="78" spans="2:8" s="21" customFormat="1" x14ac:dyDescent="0.2">
      <c r="B78" s="19">
        <v>326</v>
      </c>
      <c r="C78" s="20">
        <v>1.0240000000000001E-15</v>
      </c>
      <c r="D78" s="20">
        <v>-2.68568E-17</v>
      </c>
      <c r="E78" s="20">
        <v>1.0161800000000001E-15</v>
      </c>
      <c r="F78" s="20">
        <v>-1.2342299999999999E-16</v>
      </c>
      <c r="H78" s="22">
        <v>5</v>
      </c>
    </row>
    <row r="79" spans="2:8" s="21" customFormat="1" x14ac:dyDescent="0.2">
      <c r="B79" s="19">
        <v>326</v>
      </c>
      <c r="C79" s="20">
        <v>1.0240000000000001E-15</v>
      </c>
      <c r="D79" s="20">
        <v>-2.68568E-17</v>
      </c>
      <c r="E79" s="20">
        <v>1.0161800000000001E-15</v>
      </c>
      <c r="F79" s="20">
        <v>-1.2342299999999999E-16</v>
      </c>
      <c r="H79" s="22">
        <v>10</v>
      </c>
    </row>
    <row r="80" spans="2:8" s="21" customFormat="1" x14ac:dyDescent="0.2">
      <c r="B80" s="19">
        <v>11719</v>
      </c>
      <c r="C80" s="20">
        <v>0.40192800000000001</v>
      </c>
      <c r="D80" s="20">
        <v>-4.0824600000000003E-2</v>
      </c>
      <c r="E80" s="20">
        <v>0.23538300000000001</v>
      </c>
      <c r="F80" s="20">
        <v>0.32322499999999998</v>
      </c>
      <c r="H80" s="22">
        <v>15</v>
      </c>
    </row>
    <row r="81" spans="2:8" s="21" customFormat="1" x14ac:dyDescent="0.2">
      <c r="B81" s="19">
        <v>11657</v>
      </c>
      <c r="C81" s="20">
        <v>1.4779100000000001</v>
      </c>
      <c r="D81" s="20">
        <v>2.2708900000000001E-2</v>
      </c>
      <c r="E81" s="20">
        <v>0.83561399999999997</v>
      </c>
      <c r="F81" s="20">
        <v>1.2188000000000001</v>
      </c>
      <c r="H81" s="22">
        <v>20</v>
      </c>
    </row>
    <row r="82" spans="2:8" s="21" customFormat="1" x14ac:dyDescent="0.2">
      <c r="B82" s="19">
        <v>11719</v>
      </c>
      <c r="C82" s="20">
        <v>2.7084199999999998</v>
      </c>
      <c r="D82" s="20">
        <v>0.20413899999999999</v>
      </c>
      <c r="E82" s="20">
        <v>1.3979999999999999</v>
      </c>
      <c r="F82" s="20">
        <v>2.31073</v>
      </c>
      <c r="H82" s="22">
        <v>25</v>
      </c>
    </row>
    <row r="83" spans="2:8" s="21" customFormat="1" x14ac:dyDescent="0.2">
      <c r="B83" s="19">
        <v>11843</v>
      </c>
      <c r="C83" s="20">
        <v>4.1393599999999999</v>
      </c>
      <c r="D83" s="20">
        <v>0.52815800000000002</v>
      </c>
      <c r="E83" s="20">
        <v>1.8162400000000001</v>
      </c>
      <c r="F83" s="20">
        <v>3.68194</v>
      </c>
      <c r="H83" s="22">
        <v>30</v>
      </c>
    </row>
    <row r="84" spans="2:8" s="21" customFormat="1" x14ac:dyDescent="0.2">
      <c r="B84" s="19">
        <v>11843</v>
      </c>
      <c r="C84" s="20">
        <v>5.0125200000000003</v>
      </c>
      <c r="D84" s="20">
        <v>0.84725399999999995</v>
      </c>
      <c r="E84" s="20">
        <v>2.0807899999999999</v>
      </c>
      <c r="F84" s="20">
        <v>4.4808300000000001</v>
      </c>
      <c r="H84" s="22">
        <f>30+5*0.522</f>
        <v>32.61</v>
      </c>
    </row>
    <row r="85" spans="2:8" x14ac:dyDescent="0.2">
      <c r="B85" s="16">
        <v>18229</v>
      </c>
      <c r="C85" s="17">
        <v>2.5856E-15</v>
      </c>
      <c r="D85" s="17">
        <v>1.9025899999999999E-16</v>
      </c>
      <c r="E85" s="17">
        <v>2.5713000000000002E-15</v>
      </c>
      <c r="F85" s="17">
        <v>-1.93723E-16</v>
      </c>
      <c r="H85" s="14">
        <v>5</v>
      </c>
    </row>
    <row r="86" spans="2:8" x14ac:dyDescent="0.2">
      <c r="B86" s="16">
        <v>18229</v>
      </c>
      <c r="C86" s="17">
        <v>2.5856E-15</v>
      </c>
      <c r="D86" s="17">
        <v>1.9025899999999999E-16</v>
      </c>
      <c r="E86" s="17">
        <v>2.5713000000000002E-15</v>
      </c>
      <c r="F86" s="17">
        <v>-1.93723E-16</v>
      </c>
      <c r="H86" s="14">
        <v>10</v>
      </c>
    </row>
    <row r="87" spans="2:8" x14ac:dyDescent="0.2">
      <c r="B87" s="16">
        <v>18229</v>
      </c>
      <c r="C87" s="17">
        <v>2.5856E-15</v>
      </c>
      <c r="D87" s="17">
        <v>1.9025899999999999E-16</v>
      </c>
      <c r="E87" s="17">
        <v>2.5713000000000002E-15</v>
      </c>
      <c r="F87" s="17">
        <v>-1.93723E-16</v>
      </c>
      <c r="H87" s="14">
        <v>15</v>
      </c>
    </row>
    <row r="88" spans="2:8" x14ac:dyDescent="0.2">
      <c r="B88" s="16">
        <v>13455</v>
      </c>
      <c r="C88" s="17">
        <v>5.1618500000000004E-6</v>
      </c>
      <c r="D88" s="17">
        <v>-2.2190299999999998E-6</v>
      </c>
      <c r="E88" s="17">
        <v>7.2046200000000004E-7</v>
      </c>
      <c r="F88" s="17">
        <v>4.6045100000000004E-6</v>
      </c>
      <c r="H88" s="14">
        <v>20</v>
      </c>
    </row>
    <row r="89" spans="2:8" x14ac:dyDescent="0.2">
      <c r="B89" s="16">
        <v>13579</v>
      </c>
      <c r="C89" s="17">
        <v>6.6909799999999994E-5</v>
      </c>
      <c r="D89" s="17">
        <v>-2.93244E-5</v>
      </c>
      <c r="E89" s="17">
        <v>6.8217600000000002E-6</v>
      </c>
      <c r="F89" s="17">
        <v>5.9753300000000003E-5</v>
      </c>
      <c r="H89" s="14">
        <v>25</v>
      </c>
    </row>
    <row r="90" spans="2:8" x14ac:dyDescent="0.2">
      <c r="B90" s="16">
        <v>11285</v>
      </c>
      <c r="C90" s="17">
        <v>1.0059</v>
      </c>
      <c r="D90" s="17">
        <v>3.2476899999999998E-4</v>
      </c>
      <c r="E90" s="17">
        <v>0.67342400000000002</v>
      </c>
      <c r="F90" s="17">
        <v>0.74721599999999999</v>
      </c>
      <c r="H90" s="14">
        <v>30</v>
      </c>
    </row>
    <row r="91" spans="2:8" x14ac:dyDescent="0.2">
      <c r="B91" s="16">
        <v>11285</v>
      </c>
      <c r="C91" s="17">
        <v>2.14249</v>
      </c>
      <c r="D91" s="17">
        <v>0.12177399999999999</v>
      </c>
      <c r="E91" s="17">
        <v>1.39286</v>
      </c>
      <c r="F91" s="17">
        <v>1.62338</v>
      </c>
      <c r="H91" s="14">
        <v>35</v>
      </c>
    </row>
    <row r="92" spans="2:8" s="21" customFormat="1" x14ac:dyDescent="0.2">
      <c r="B92" s="19">
        <v>19794</v>
      </c>
      <c r="C92" s="20">
        <v>1.4889199999999999E-15</v>
      </c>
      <c r="D92" s="20">
        <v>-5.2686000000000005E-16</v>
      </c>
      <c r="E92" s="20">
        <v>1.38856E-15</v>
      </c>
      <c r="F92" s="20">
        <v>1.05759E-16</v>
      </c>
      <c r="H92" s="22">
        <v>5</v>
      </c>
    </row>
    <row r="93" spans="2:8" s="21" customFormat="1" x14ac:dyDescent="0.2">
      <c r="B93" s="19">
        <v>19794</v>
      </c>
      <c r="C93" s="20">
        <v>1.4889199999999999E-15</v>
      </c>
      <c r="D93" s="20">
        <v>-5.2686000000000005E-16</v>
      </c>
      <c r="E93" s="20">
        <v>1.38856E-15</v>
      </c>
      <c r="F93" s="20">
        <v>1.05759E-16</v>
      </c>
      <c r="H93" s="22">
        <v>10</v>
      </c>
    </row>
    <row r="94" spans="2:8" s="21" customFormat="1" x14ac:dyDescent="0.2">
      <c r="B94" s="19">
        <v>19794</v>
      </c>
      <c r="C94" s="20">
        <v>1.4889199999999999E-15</v>
      </c>
      <c r="D94" s="20">
        <v>-5.2686000000000005E-16</v>
      </c>
      <c r="E94" s="20">
        <v>1.38856E-15</v>
      </c>
      <c r="F94" s="20">
        <v>1.05759E-16</v>
      </c>
      <c r="H94" s="22">
        <v>15</v>
      </c>
    </row>
    <row r="95" spans="2:8" s="21" customFormat="1" x14ac:dyDescent="0.2">
      <c r="B95" s="19">
        <v>12773</v>
      </c>
      <c r="C95" s="20">
        <v>0.67014200000000002</v>
      </c>
      <c r="D95" s="20">
        <v>-0.16078400000000001</v>
      </c>
      <c r="E95" s="20">
        <v>0.21036099999999999</v>
      </c>
      <c r="F95" s="20">
        <v>0.61561900000000003</v>
      </c>
      <c r="H95" s="22">
        <v>20</v>
      </c>
    </row>
    <row r="96" spans="2:8" s="21" customFormat="1" x14ac:dyDescent="0.2">
      <c r="B96" s="19">
        <v>12835</v>
      </c>
      <c r="C96" s="20">
        <v>1.4440599999999999</v>
      </c>
      <c r="D96" s="20">
        <v>-0.30387199999999998</v>
      </c>
      <c r="E96" s="20">
        <v>0.41654799999999997</v>
      </c>
      <c r="F96" s="20">
        <v>1.3488800000000001</v>
      </c>
      <c r="H96" s="22">
        <v>25</v>
      </c>
    </row>
    <row r="97" spans="2:8" s="21" customFormat="1" x14ac:dyDescent="0.2">
      <c r="B97" s="19">
        <v>12401</v>
      </c>
      <c r="C97" s="20">
        <v>2.4357600000000001</v>
      </c>
      <c r="D97" s="20">
        <v>-0.279221</v>
      </c>
      <c r="E97" s="20">
        <v>0.98561100000000001</v>
      </c>
      <c r="F97" s="20">
        <v>2.20987</v>
      </c>
      <c r="H97" s="22">
        <v>30</v>
      </c>
    </row>
    <row r="98" spans="2:8" s="21" customFormat="1" x14ac:dyDescent="0.2">
      <c r="B98" s="19">
        <v>12339</v>
      </c>
      <c r="C98" s="20">
        <v>3.23671</v>
      </c>
      <c r="D98" s="20">
        <v>-0.24182799999999999</v>
      </c>
      <c r="E98" s="20">
        <v>1.3550199999999999</v>
      </c>
      <c r="F98" s="20">
        <v>2.9294699999999998</v>
      </c>
      <c r="H98" s="22">
        <f>30+5*0.6245</f>
        <v>33.122500000000002</v>
      </c>
    </row>
    <row r="99" spans="2:8" x14ac:dyDescent="0.2">
      <c r="B99" s="16">
        <v>19593</v>
      </c>
      <c r="C99" s="17">
        <v>2.87273E-15</v>
      </c>
      <c r="D99" s="17">
        <v>-5.7998300000000004E-17</v>
      </c>
      <c r="E99" s="17">
        <v>2.84859E-15</v>
      </c>
      <c r="F99" s="17">
        <v>3.6709699999999999E-16</v>
      </c>
      <c r="H99" s="14">
        <v>5</v>
      </c>
    </row>
    <row r="100" spans="2:8" x14ac:dyDescent="0.2">
      <c r="B100" s="16">
        <v>19593</v>
      </c>
      <c r="C100" s="17">
        <v>2.87273E-15</v>
      </c>
      <c r="D100" s="17">
        <v>-5.7998300000000004E-17</v>
      </c>
      <c r="E100" s="17">
        <v>2.84859E-15</v>
      </c>
      <c r="F100" s="17">
        <v>3.6709699999999999E-16</v>
      </c>
      <c r="H100" s="14">
        <v>10</v>
      </c>
    </row>
    <row r="101" spans="2:8" x14ac:dyDescent="0.2">
      <c r="B101" s="16">
        <v>19593</v>
      </c>
      <c r="C101" s="17">
        <v>2.87273E-15</v>
      </c>
      <c r="D101" s="17">
        <v>-5.7998300000000004E-17</v>
      </c>
      <c r="E101" s="17">
        <v>2.84859E-15</v>
      </c>
      <c r="F101" s="17">
        <v>3.6709699999999999E-16</v>
      </c>
      <c r="H101" s="14">
        <v>15</v>
      </c>
    </row>
    <row r="102" spans="2:8" x14ac:dyDescent="0.2">
      <c r="B102" s="16">
        <v>19593</v>
      </c>
      <c r="C102" s="17">
        <v>2.87273E-15</v>
      </c>
      <c r="D102" s="17">
        <v>-5.7998300000000004E-17</v>
      </c>
      <c r="E102" s="17">
        <v>2.84859E-15</v>
      </c>
      <c r="F102" s="17">
        <v>3.6709699999999999E-16</v>
      </c>
      <c r="H102" s="14">
        <v>20</v>
      </c>
    </row>
    <row r="103" spans="2:8" x14ac:dyDescent="0.2">
      <c r="B103" s="16">
        <v>12835</v>
      </c>
      <c r="C103" s="17">
        <v>0.339366</v>
      </c>
      <c r="D103" s="17">
        <v>-0.100255</v>
      </c>
      <c r="E103" s="17">
        <v>0.10443</v>
      </c>
      <c r="F103" s="17">
        <v>0.30694100000000002</v>
      </c>
      <c r="H103" s="14">
        <v>25</v>
      </c>
    </row>
    <row r="104" spans="2:8" x14ac:dyDescent="0.2">
      <c r="B104" s="16">
        <v>12773</v>
      </c>
      <c r="C104" s="17">
        <v>0.95284199999999997</v>
      </c>
      <c r="D104" s="17">
        <v>-0.24058199999999999</v>
      </c>
      <c r="E104" s="17">
        <v>0.30257400000000001</v>
      </c>
      <c r="F104" s="17">
        <v>0.87090599999999996</v>
      </c>
      <c r="H104" s="14">
        <v>30</v>
      </c>
    </row>
    <row r="105" spans="2:8" x14ac:dyDescent="0.2">
      <c r="B105" s="16">
        <v>12711</v>
      </c>
      <c r="C105" s="17">
        <v>1.8404799999999999</v>
      </c>
      <c r="D105" s="17">
        <v>-0.37615900000000002</v>
      </c>
      <c r="E105" s="17">
        <v>0.59786799999999996</v>
      </c>
      <c r="F105" s="17">
        <v>1.6995400000000001</v>
      </c>
      <c r="H105" s="14">
        <v>35</v>
      </c>
    </row>
    <row r="106" spans="2:8" s="21" customFormat="1" x14ac:dyDescent="0.2">
      <c r="B106" s="19">
        <v>11300</v>
      </c>
      <c r="C106" s="20">
        <v>2.3438299999999998E-16</v>
      </c>
      <c r="D106" s="20">
        <v>-1.00023E-16</v>
      </c>
      <c r="E106" s="20">
        <v>-1.93399E-16</v>
      </c>
      <c r="F106" s="20">
        <v>-8.6760400000000006E-17</v>
      </c>
      <c r="H106" s="22">
        <v>5</v>
      </c>
    </row>
    <row r="107" spans="2:8" s="21" customFormat="1" x14ac:dyDescent="0.2">
      <c r="B107" s="19">
        <v>11300</v>
      </c>
      <c r="C107" s="20">
        <v>2.3438299999999998E-16</v>
      </c>
      <c r="D107" s="20">
        <v>-1.00023E-16</v>
      </c>
      <c r="E107" s="20">
        <v>-1.93399E-16</v>
      </c>
      <c r="F107" s="20">
        <v>-8.6760400000000006E-17</v>
      </c>
      <c r="H107" s="22">
        <v>10</v>
      </c>
    </row>
    <row r="108" spans="2:8" s="21" customFormat="1" x14ac:dyDescent="0.2">
      <c r="B108" s="19">
        <v>11300</v>
      </c>
      <c r="C108" s="20">
        <v>2.3438299999999998E-16</v>
      </c>
      <c r="D108" s="20">
        <v>-1.00023E-16</v>
      </c>
      <c r="E108" s="20">
        <v>-1.93399E-16</v>
      </c>
      <c r="F108" s="20">
        <v>-8.6760400000000006E-17</v>
      </c>
      <c r="H108" s="22">
        <v>15</v>
      </c>
    </row>
    <row r="109" spans="2:8" s="21" customFormat="1" x14ac:dyDescent="0.2">
      <c r="B109" s="19">
        <v>11300</v>
      </c>
      <c r="C109" s="20">
        <v>2.3438299999999998E-16</v>
      </c>
      <c r="D109" s="20">
        <v>-1.00023E-16</v>
      </c>
      <c r="E109" s="20">
        <v>-1.93399E-16</v>
      </c>
      <c r="F109" s="20">
        <v>-8.6760400000000006E-17</v>
      </c>
      <c r="H109" s="22">
        <v>20</v>
      </c>
    </row>
    <row r="110" spans="2:8" s="21" customFormat="1" x14ac:dyDescent="0.2">
      <c r="B110" s="19">
        <v>11300</v>
      </c>
      <c r="C110" s="20">
        <v>2.3438299999999998E-16</v>
      </c>
      <c r="D110" s="20">
        <v>-1.00023E-16</v>
      </c>
      <c r="E110" s="20">
        <v>-1.93399E-16</v>
      </c>
      <c r="F110" s="20">
        <v>-8.6760400000000006E-17</v>
      </c>
      <c r="H110" s="22">
        <v>25</v>
      </c>
    </row>
    <row r="111" spans="2:8" s="21" customFormat="1" x14ac:dyDescent="0.2">
      <c r="B111" s="19">
        <v>11285</v>
      </c>
      <c r="C111" s="20">
        <v>0.107518</v>
      </c>
      <c r="D111" s="20">
        <v>-1.2793199999999999E-2</v>
      </c>
      <c r="E111" s="20">
        <v>7.5780500000000001E-2</v>
      </c>
      <c r="F111" s="20">
        <v>7.5191300000000003E-2</v>
      </c>
      <c r="H111" s="22">
        <v>30</v>
      </c>
    </row>
    <row r="112" spans="2:8" s="21" customFormat="1" x14ac:dyDescent="0.2">
      <c r="B112" s="19">
        <v>11161</v>
      </c>
      <c r="C112" s="20">
        <v>1.1180600000000001</v>
      </c>
      <c r="D112" s="20">
        <v>3.8304699999999997E-2</v>
      </c>
      <c r="E112" s="20">
        <v>0.77355499999999999</v>
      </c>
      <c r="F112" s="20">
        <v>0.80634799999999995</v>
      </c>
      <c r="H112" s="22">
        <v>35</v>
      </c>
    </row>
    <row r="113" spans="2:9" x14ac:dyDescent="0.2">
      <c r="B113" s="16">
        <v>2686</v>
      </c>
      <c r="C113" s="17">
        <v>2.0356499999999999E-15</v>
      </c>
      <c r="D113" s="17">
        <v>2.3402900000000001E-16</v>
      </c>
      <c r="E113" s="17">
        <v>-1.8624500000000001E-16</v>
      </c>
      <c r="F113" s="17">
        <v>2.0135500000000001E-15</v>
      </c>
      <c r="H113" s="35">
        <v>5</v>
      </c>
    </row>
    <row r="114" spans="2:9" x14ac:dyDescent="0.2">
      <c r="B114" s="16">
        <v>2686</v>
      </c>
      <c r="C114" s="17">
        <v>2.0356499999999999E-15</v>
      </c>
      <c r="D114" s="17">
        <v>2.3402900000000001E-16</v>
      </c>
      <c r="E114" s="17">
        <v>-1.8624500000000001E-16</v>
      </c>
      <c r="F114" s="17">
        <v>2.0135500000000001E-15</v>
      </c>
      <c r="H114" s="14">
        <v>10</v>
      </c>
    </row>
    <row r="115" spans="2:9" x14ac:dyDescent="0.2">
      <c r="B115" s="16">
        <v>2686</v>
      </c>
      <c r="C115" s="17">
        <v>2.0356499999999999E-15</v>
      </c>
      <c r="D115" s="17">
        <v>2.3402900000000001E-16</v>
      </c>
      <c r="E115" s="17">
        <v>-1.8624500000000001E-16</v>
      </c>
      <c r="F115" s="17">
        <v>2.0135500000000001E-15</v>
      </c>
      <c r="H115" s="14">
        <v>15</v>
      </c>
    </row>
    <row r="116" spans="2:9" x14ac:dyDescent="0.2">
      <c r="B116" s="16">
        <v>2686</v>
      </c>
      <c r="C116" s="17">
        <v>2.0356499999999999E-15</v>
      </c>
      <c r="D116" s="17">
        <v>2.3402900000000001E-16</v>
      </c>
      <c r="E116" s="17">
        <v>-1.8624500000000001E-16</v>
      </c>
      <c r="F116" s="17">
        <v>2.0135500000000001E-15</v>
      </c>
      <c r="H116" s="14">
        <v>20</v>
      </c>
    </row>
    <row r="117" spans="2:9" x14ac:dyDescent="0.2">
      <c r="B117" s="16">
        <v>11471</v>
      </c>
      <c r="C117" s="17">
        <v>1.13015</v>
      </c>
      <c r="D117" s="17">
        <v>-2.6314500000000001E-2</v>
      </c>
      <c r="E117" s="17">
        <v>0.71460599999999996</v>
      </c>
      <c r="F117" s="17">
        <v>0.87514899999999995</v>
      </c>
      <c r="H117" s="14">
        <v>25</v>
      </c>
    </row>
    <row r="118" spans="2:9" x14ac:dyDescent="0.2">
      <c r="B118" s="16">
        <v>11657</v>
      </c>
      <c r="C118" s="17">
        <v>2.3315800000000002</v>
      </c>
      <c r="D118" s="17">
        <v>-1.79484E-2</v>
      </c>
      <c r="E118" s="17">
        <v>1.3446899999999999</v>
      </c>
      <c r="F118" s="17">
        <v>1.9046700000000001</v>
      </c>
      <c r="H118" s="14">
        <v>30</v>
      </c>
    </row>
    <row r="119" spans="2:9" x14ac:dyDescent="0.2">
      <c r="B119" s="16">
        <v>11657</v>
      </c>
      <c r="C119" s="17">
        <v>3.7746599999999999</v>
      </c>
      <c r="D119" s="17">
        <v>0.17809</v>
      </c>
      <c r="E119" s="17">
        <v>2.10995</v>
      </c>
      <c r="F119" s="17">
        <v>3.1248100000000001</v>
      </c>
      <c r="H119" s="35">
        <v>35</v>
      </c>
      <c r="I119" s="39"/>
    </row>
    <row r="120" spans="2:9" s="21" customFormat="1" x14ac:dyDescent="0.2">
      <c r="B120" s="19">
        <v>19221</v>
      </c>
      <c r="C120" s="20">
        <v>2.7558899999999999E-15</v>
      </c>
      <c r="D120" s="20">
        <v>8.86946E-18</v>
      </c>
      <c r="E120" s="20">
        <v>2.74887E-15</v>
      </c>
      <c r="F120" s="20">
        <v>1.96347E-16</v>
      </c>
      <c r="H120" s="22">
        <v>5</v>
      </c>
    </row>
    <row r="121" spans="2:9" s="21" customFormat="1" x14ac:dyDescent="0.2">
      <c r="B121" s="19">
        <v>19221</v>
      </c>
      <c r="C121" s="20">
        <v>2.7558899999999999E-15</v>
      </c>
      <c r="D121" s="20">
        <v>8.86946E-18</v>
      </c>
      <c r="E121" s="20">
        <v>2.74887E-15</v>
      </c>
      <c r="F121" s="20">
        <v>1.96347E-16</v>
      </c>
      <c r="H121" s="22">
        <v>10</v>
      </c>
    </row>
    <row r="122" spans="2:9" s="21" customFormat="1" x14ac:dyDescent="0.2">
      <c r="B122" s="19">
        <v>12029</v>
      </c>
      <c r="C122" s="20">
        <v>5.9089999999999997E-2</v>
      </c>
      <c r="D122" s="20">
        <v>-1.3594999999999999E-2</v>
      </c>
      <c r="E122" s="20">
        <v>3.1720499999999999E-2</v>
      </c>
      <c r="F122" s="20">
        <v>4.7964699999999999E-2</v>
      </c>
      <c r="H122" s="22">
        <v>15</v>
      </c>
    </row>
    <row r="123" spans="2:9" s="21" customFormat="1" x14ac:dyDescent="0.2">
      <c r="B123" s="19">
        <v>11967</v>
      </c>
      <c r="C123" s="20">
        <v>0.66549499999999995</v>
      </c>
      <c r="D123" s="20">
        <v>-0.109415</v>
      </c>
      <c r="E123" s="20">
        <v>0.35730899999999999</v>
      </c>
      <c r="F123" s="20">
        <v>0.550674</v>
      </c>
      <c r="H123" s="22">
        <v>20</v>
      </c>
    </row>
    <row r="124" spans="2:9" s="21" customFormat="1" x14ac:dyDescent="0.2">
      <c r="B124" s="19">
        <v>12029</v>
      </c>
      <c r="C124" s="20">
        <v>1.45539</v>
      </c>
      <c r="D124" s="20">
        <v>-0.18335899999999999</v>
      </c>
      <c r="E124" s="20">
        <v>0.73611599999999999</v>
      </c>
      <c r="F124" s="20">
        <v>1.2420500000000001</v>
      </c>
      <c r="H124" s="22">
        <v>25</v>
      </c>
    </row>
    <row r="125" spans="2:9" s="21" customFormat="1" x14ac:dyDescent="0.2">
      <c r="B125" s="19">
        <v>11967</v>
      </c>
      <c r="C125" s="20">
        <v>2.4803000000000002</v>
      </c>
      <c r="D125" s="20">
        <v>-0.18260599999999999</v>
      </c>
      <c r="E125" s="20">
        <v>1.2513799999999999</v>
      </c>
      <c r="F125" s="20">
        <v>2.13368</v>
      </c>
      <c r="H125" s="22">
        <v>30</v>
      </c>
    </row>
    <row r="126" spans="2:9" s="21" customFormat="1" ht="15" x14ac:dyDescent="0.2">
      <c r="B126" s="19">
        <v>11967</v>
      </c>
      <c r="C126" s="20">
        <v>2.98536</v>
      </c>
      <c r="D126" s="20">
        <v>-0.164464</v>
      </c>
      <c r="E126" s="20">
        <v>1.4817400000000001</v>
      </c>
      <c r="F126" s="20">
        <v>2.5864500000000001</v>
      </c>
      <c r="H126" s="22">
        <f>30+0.4182*5</f>
        <v>32.091000000000001</v>
      </c>
      <c r="I126" s="24"/>
    </row>
    <row r="127" spans="2:9" x14ac:dyDescent="0.2">
      <c r="B127" s="16">
        <v>187</v>
      </c>
      <c r="C127" s="17">
        <v>2.5973200000000002E-15</v>
      </c>
      <c r="D127" s="17">
        <v>-1.92565E-16</v>
      </c>
      <c r="E127" s="17">
        <v>2.5448400000000001E-15</v>
      </c>
      <c r="F127" s="17">
        <v>4.8249499999999996E-16</v>
      </c>
      <c r="H127" s="14">
        <v>5</v>
      </c>
    </row>
    <row r="128" spans="2:9" x14ac:dyDescent="0.2">
      <c r="B128" s="16">
        <v>187</v>
      </c>
      <c r="C128" s="17">
        <v>2.5973200000000002E-15</v>
      </c>
      <c r="D128" s="17">
        <v>-1.92565E-16</v>
      </c>
      <c r="E128" s="17">
        <v>2.5448400000000001E-15</v>
      </c>
      <c r="F128" s="17">
        <v>4.8249499999999996E-16</v>
      </c>
      <c r="H128" s="14">
        <v>10</v>
      </c>
    </row>
    <row r="129" spans="2:8" x14ac:dyDescent="0.2">
      <c r="B129" s="16">
        <v>187</v>
      </c>
      <c r="C129" s="17">
        <v>2.5973200000000002E-15</v>
      </c>
      <c r="D129" s="17">
        <v>-1.92565E-16</v>
      </c>
      <c r="E129" s="17">
        <v>2.5448400000000001E-15</v>
      </c>
      <c r="F129" s="17">
        <v>4.8249499999999996E-16</v>
      </c>
      <c r="H129" s="14">
        <v>15</v>
      </c>
    </row>
    <row r="130" spans="2:8" x14ac:dyDescent="0.2">
      <c r="B130" s="16">
        <v>14571</v>
      </c>
      <c r="C130" s="17">
        <v>3.2946299999999999E-8</v>
      </c>
      <c r="D130" s="17">
        <v>1.21003E-8</v>
      </c>
      <c r="E130" s="17">
        <v>7.8297599999999992E-9</v>
      </c>
      <c r="F130" s="17">
        <v>-2.9626700000000002E-8</v>
      </c>
      <c r="H130" s="14">
        <v>20</v>
      </c>
    </row>
    <row r="131" spans="2:8" x14ac:dyDescent="0.2">
      <c r="B131" s="16">
        <v>14757</v>
      </c>
      <c r="C131" s="17">
        <v>1.94293E-9</v>
      </c>
      <c r="D131" s="17">
        <v>7.1205100000000005E-10</v>
      </c>
      <c r="E131" s="17">
        <v>5.7776400000000001E-10</v>
      </c>
      <c r="F131" s="17">
        <v>-1.71293E-9</v>
      </c>
      <c r="H131" s="14">
        <v>25</v>
      </c>
    </row>
    <row r="132" spans="2:8" x14ac:dyDescent="0.2">
      <c r="B132" s="16">
        <v>14261</v>
      </c>
      <c r="C132" s="17">
        <v>3.2841900000000001E-5</v>
      </c>
      <c r="D132" s="17">
        <v>-1.54532E-5</v>
      </c>
      <c r="E132" s="17">
        <v>-3.6278199999999999E-6</v>
      </c>
      <c r="F132" s="17">
        <v>2.87511E-5</v>
      </c>
      <c r="H132" s="14">
        <v>30</v>
      </c>
    </row>
    <row r="133" spans="2:8" x14ac:dyDescent="0.2">
      <c r="B133" s="16">
        <v>13269</v>
      </c>
      <c r="C133" s="17">
        <v>0.62882899999999997</v>
      </c>
      <c r="D133" s="17">
        <v>-0.19400200000000001</v>
      </c>
      <c r="E133" s="17">
        <v>0.108975</v>
      </c>
      <c r="F133" s="17">
        <v>0.588144</v>
      </c>
      <c r="H133" s="14">
        <v>35</v>
      </c>
    </row>
    <row r="134" spans="2:8" s="21" customFormat="1" x14ac:dyDescent="0.2">
      <c r="B134" s="19">
        <v>10494</v>
      </c>
      <c r="C134" s="20">
        <v>1.62026E-15</v>
      </c>
      <c r="D134" s="20">
        <v>6.0435599999999995E-16</v>
      </c>
      <c r="E134" s="20">
        <v>1.4171599999999999E-15</v>
      </c>
      <c r="F134" s="20">
        <v>5.01657E-16</v>
      </c>
      <c r="H134" s="22">
        <v>5</v>
      </c>
    </row>
    <row r="135" spans="2:8" s="21" customFormat="1" x14ac:dyDescent="0.2">
      <c r="B135" s="19">
        <v>10494</v>
      </c>
      <c r="C135" s="20">
        <v>1.62026E-15</v>
      </c>
      <c r="D135" s="20">
        <v>6.0435599999999995E-16</v>
      </c>
      <c r="E135" s="20">
        <v>1.4171599999999999E-15</v>
      </c>
      <c r="F135" s="20">
        <v>5.01657E-16</v>
      </c>
      <c r="H135" s="22">
        <v>10</v>
      </c>
    </row>
    <row r="136" spans="2:8" s="21" customFormat="1" x14ac:dyDescent="0.2">
      <c r="B136" s="19">
        <v>10494</v>
      </c>
      <c r="C136" s="20">
        <v>1.62026E-15</v>
      </c>
      <c r="D136" s="20">
        <v>6.0435599999999995E-16</v>
      </c>
      <c r="E136" s="20">
        <v>1.4171599999999999E-15</v>
      </c>
      <c r="F136" s="20">
        <v>5.01657E-16</v>
      </c>
      <c r="H136" s="22">
        <v>15</v>
      </c>
    </row>
    <row r="137" spans="2:8" s="21" customFormat="1" x14ac:dyDescent="0.2">
      <c r="B137" s="19">
        <v>10494</v>
      </c>
      <c r="C137" s="20">
        <v>1.62026E-15</v>
      </c>
      <c r="D137" s="20">
        <v>6.0435599999999995E-16</v>
      </c>
      <c r="E137" s="20">
        <v>1.4171599999999999E-15</v>
      </c>
      <c r="F137" s="20">
        <v>5.01657E-16</v>
      </c>
      <c r="H137" s="22">
        <v>20</v>
      </c>
    </row>
    <row r="138" spans="2:8" s="21" customFormat="1" x14ac:dyDescent="0.2">
      <c r="B138" s="19">
        <v>10494</v>
      </c>
      <c r="C138" s="20">
        <v>1.62026E-15</v>
      </c>
      <c r="D138" s="20">
        <v>6.0435599999999995E-16</v>
      </c>
      <c r="E138" s="20">
        <v>1.4171599999999999E-15</v>
      </c>
      <c r="F138" s="20">
        <v>5.01657E-16</v>
      </c>
      <c r="H138" s="22">
        <v>25</v>
      </c>
    </row>
    <row r="139" spans="2:8" s="21" customFormat="1" x14ac:dyDescent="0.2">
      <c r="B139" s="19">
        <v>11471</v>
      </c>
      <c r="C139" s="20">
        <v>0.16259299999999999</v>
      </c>
      <c r="D139" s="20">
        <v>-2.1406100000000001E-2</v>
      </c>
      <c r="E139" s="20">
        <v>0.107971</v>
      </c>
      <c r="F139" s="20">
        <v>0.119668</v>
      </c>
      <c r="H139" s="22">
        <v>30</v>
      </c>
    </row>
    <row r="140" spans="2:8" s="21" customFormat="1" x14ac:dyDescent="0.2">
      <c r="B140" s="19">
        <v>11595</v>
      </c>
      <c r="C140" s="20">
        <v>1.2854099999999999</v>
      </c>
      <c r="D140" s="20">
        <v>-3.5677899999999999E-2</v>
      </c>
      <c r="E140" s="20">
        <v>0.77005900000000005</v>
      </c>
      <c r="F140" s="20">
        <v>1.0286</v>
      </c>
      <c r="H140" s="22">
        <v>35</v>
      </c>
    </row>
    <row r="142" spans="2:8" x14ac:dyDescent="0.2">
      <c r="C142" s="15">
        <f>MAX(C1:C140)</f>
        <v>5.0125200000000003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109" workbookViewId="0">
      <selection activeCell="C142" sqref="C142"/>
    </sheetView>
  </sheetViews>
  <sheetFormatPr defaultRowHeight="12.75" x14ac:dyDescent="0.2"/>
  <cols>
    <col min="3" max="6" width="9.140625" style="15"/>
    <col min="8" max="8" width="9.140625" style="14"/>
  </cols>
  <sheetData>
    <row r="1" spans="1:10" x14ac:dyDescent="0.2">
      <c r="B1">
        <v>6139</v>
      </c>
      <c r="C1" s="15">
        <v>2.9570700000000001E-15</v>
      </c>
      <c r="D1" s="15">
        <v>-1.68369E-15</v>
      </c>
      <c r="E1" s="15">
        <v>-3.0425699999999999E-16</v>
      </c>
      <c r="F1" s="15">
        <v>-2.41183E-15</v>
      </c>
      <c r="H1" s="14">
        <v>5</v>
      </c>
      <c r="J1" t="s">
        <v>47</v>
      </c>
    </row>
    <row r="2" spans="1:10" x14ac:dyDescent="0.2">
      <c r="B2">
        <v>6139</v>
      </c>
      <c r="C2" s="15">
        <v>2.9570700000000001E-15</v>
      </c>
      <c r="D2" s="15">
        <v>-1.68369E-15</v>
      </c>
      <c r="E2" s="15">
        <v>-3.0425699999999999E-16</v>
      </c>
      <c r="F2" s="15">
        <v>-2.41183E-15</v>
      </c>
      <c r="H2" s="14">
        <v>10</v>
      </c>
    </row>
    <row r="3" spans="1:10" x14ac:dyDescent="0.2">
      <c r="B3">
        <v>6139</v>
      </c>
      <c r="C3" s="15">
        <v>2.9570700000000001E-15</v>
      </c>
      <c r="D3" s="15">
        <v>-1.68369E-15</v>
      </c>
      <c r="E3" s="15">
        <v>-3.0425699999999999E-16</v>
      </c>
      <c r="F3" s="15">
        <v>-2.41183E-15</v>
      </c>
      <c r="H3" s="14">
        <v>15</v>
      </c>
    </row>
    <row r="4" spans="1:10" x14ac:dyDescent="0.2">
      <c r="B4">
        <v>6139</v>
      </c>
      <c r="C4" s="15">
        <v>2.9570700000000001E-15</v>
      </c>
      <c r="D4" s="15">
        <v>-1.68369E-15</v>
      </c>
      <c r="E4" s="15">
        <v>-3.0425699999999999E-16</v>
      </c>
      <c r="F4" s="15">
        <v>-2.41183E-15</v>
      </c>
      <c r="H4" s="14">
        <v>20</v>
      </c>
    </row>
    <row r="5" spans="1:10" x14ac:dyDescent="0.2">
      <c r="B5">
        <v>17919</v>
      </c>
      <c r="C5" s="15">
        <v>0.49032199999999998</v>
      </c>
      <c r="D5" s="15">
        <v>7.0880299999999993E-2</v>
      </c>
      <c r="E5" s="15">
        <v>0.27986</v>
      </c>
      <c r="F5" s="15">
        <v>0.39632099999999998</v>
      </c>
      <c r="H5" s="14">
        <v>25</v>
      </c>
    </row>
    <row r="6" spans="1:10" x14ac:dyDescent="0.2">
      <c r="B6">
        <v>17981</v>
      </c>
      <c r="C6" s="15">
        <v>1.21058</v>
      </c>
      <c r="D6" s="15">
        <v>9.9701200000000004E-2</v>
      </c>
      <c r="E6" s="15">
        <v>0.69397699999999996</v>
      </c>
      <c r="F6" s="15">
        <v>0.98689000000000004</v>
      </c>
      <c r="H6" s="14">
        <v>30</v>
      </c>
    </row>
    <row r="7" spans="1:10" x14ac:dyDescent="0.2">
      <c r="B7">
        <v>18043</v>
      </c>
      <c r="C7" s="15">
        <v>2.2926899999999999</v>
      </c>
      <c r="D7" s="15">
        <v>-1.44184E-3</v>
      </c>
      <c r="E7" s="15">
        <v>1.2958700000000001</v>
      </c>
      <c r="F7" s="15">
        <v>1.89133</v>
      </c>
      <c r="H7" s="14">
        <v>35</v>
      </c>
    </row>
    <row r="8" spans="1:10" s="21" customFormat="1" x14ac:dyDescent="0.2">
      <c r="B8" s="21">
        <v>10122</v>
      </c>
      <c r="C8" s="23">
        <v>9.8583199999999992E-16</v>
      </c>
      <c r="D8" s="23">
        <v>3.1791799999999997E-17</v>
      </c>
      <c r="E8" s="23">
        <v>9.8185300000000002E-16</v>
      </c>
      <c r="F8" s="23">
        <v>-8.2575999999999996E-17</v>
      </c>
      <c r="H8" s="22">
        <v>5</v>
      </c>
    </row>
    <row r="9" spans="1:10" s="21" customFormat="1" x14ac:dyDescent="0.2">
      <c r="B9" s="21">
        <v>17423</v>
      </c>
      <c r="C9" s="23">
        <v>0.386633</v>
      </c>
      <c r="D9" s="23">
        <v>7.3090299999999997E-2</v>
      </c>
      <c r="E9" s="23">
        <v>0.16895499999999999</v>
      </c>
      <c r="F9" s="23">
        <v>0.33999499999999999</v>
      </c>
      <c r="H9" s="22">
        <v>10</v>
      </c>
    </row>
    <row r="10" spans="1:10" s="21" customFormat="1" x14ac:dyDescent="0.2">
      <c r="B10" s="21">
        <v>17423</v>
      </c>
      <c r="C10" s="23">
        <v>1.2456700000000001</v>
      </c>
      <c r="D10" s="23">
        <v>0.17168600000000001</v>
      </c>
      <c r="E10" s="23">
        <v>0.527617</v>
      </c>
      <c r="F10" s="23">
        <v>1.11528</v>
      </c>
      <c r="H10" s="22">
        <v>15</v>
      </c>
    </row>
    <row r="11" spans="1:10" s="21" customFormat="1" x14ac:dyDescent="0.2">
      <c r="B11" s="21">
        <v>17361</v>
      </c>
      <c r="C11" s="23">
        <v>1.9782900000000001</v>
      </c>
      <c r="D11" s="23">
        <v>0.25115599999999999</v>
      </c>
      <c r="E11" s="23">
        <v>0.76493699999999998</v>
      </c>
      <c r="F11" s="23">
        <v>1.80704</v>
      </c>
      <c r="H11" s="22">
        <v>20</v>
      </c>
    </row>
    <row r="12" spans="1:10" s="21" customFormat="1" x14ac:dyDescent="0.2">
      <c r="B12" s="21">
        <v>17361</v>
      </c>
      <c r="C12" s="23">
        <v>2.5348799999999998</v>
      </c>
      <c r="D12" s="23">
        <v>0.29170699999999999</v>
      </c>
      <c r="E12" s="23">
        <v>0.96363699999999997</v>
      </c>
      <c r="F12" s="23">
        <v>2.3263600000000002</v>
      </c>
      <c r="H12" s="22">
        <v>25</v>
      </c>
    </row>
    <row r="13" spans="1:10" s="21" customFormat="1" x14ac:dyDescent="0.2">
      <c r="B13" s="21">
        <v>17299</v>
      </c>
      <c r="C13" s="23">
        <v>2.8207499999999999</v>
      </c>
      <c r="D13" s="23">
        <v>0.324235</v>
      </c>
      <c r="E13" s="23">
        <v>1.0052300000000001</v>
      </c>
      <c r="F13" s="23">
        <v>2.6155400000000002</v>
      </c>
      <c r="H13" s="22">
        <f>25+0.40172*5</f>
        <v>27.008600000000001</v>
      </c>
    </row>
    <row r="14" spans="1:10" s="21" customFormat="1" x14ac:dyDescent="0.2">
      <c r="A14" s="21" t="s">
        <v>23</v>
      </c>
      <c r="C14" s="23"/>
      <c r="D14" s="23"/>
      <c r="E14" s="23"/>
      <c r="F14" s="23"/>
      <c r="H14" s="22"/>
    </row>
    <row r="15" spans="1:10" x14ac:dyDescent="0.2">
      <c r="B15">
        <v>5953</v>
      </c>
      <c r="C15" s="15">
        <v>6.7490400000000006E-2</v>
      </c>
      <c r="D15" s="15">
        <v>-3.54451E-2</v>
      </c>
      <c r="E15" s="15">
        <v>-1.5568100000000001E-3</v>
      </c>
      <c r="F15" s="15">
        <v>-5.7412299999999999E-2</v>
      </c>
      <c r="H15" s="14">
        <v>5</v>
      </c>
    </row>
    <row r="16" spans="1:10" x14ac:dyDescent="0.2">
      <c r="B16">
        <v>6024</v>
      </c>
      <c r="C16" s="15">
        <v>2.1978199999999999E-4</v>
      </c>
      <c r="D16" s="15">
        <v>-2.13055E-4</v>
      </c>
      <c r="E16" s="15">
        <v>-2.40799E-5</v>
      </c>
      <c r="F16" s="15">
        <v>4.8288399999999997E-5</v>
      </c>
      <c r="H16" s="14">
        <v>10</v>
      </c>
    </row>
    <row r="17" spans="2:8" x14ac:dyDescent="0.2">
      <c r="B17">
        <v>6024</v>
      </c>
      <c r="C17" s="15">
        <v>2.19772E-4</v>
      </c>
      <c r="D17" s="15">
        <v>-2.13038E-4</v>
      </c>
      <c r="E17" s="15">
        <v>-2.4079100000000001E-5</v>
      </c>
      <c r="F17" s="15">
        <v>4.83176E-5</v>
      </c>
      <c r="H17" s="14">
        <v>15</v>
      </c>
    </row>
    <row r="18" spans="2:8" x14ac:dyDescent="0.2">
      <c r="B18">
        <v>17547</v>
      </c>
      <c r="C18" s="15">
        <v>0.52754299999999998</v>
      </c>
      <c r="D18" s="15">
        <v>7.9502299999999998E-2</v>
      </c>
      <c r="E18" s="15">
        <v>0.24316299999999999</v>
      </c>
      <c r="F18" s="15">
        <v>0.46135999999999999</v>
      </c>
      <c r="H18" s="14">
        <v>20</v>
      </c>
    </row>
    <row r="19" spans="2:8" x14ac:dyDescent="0.2">
      <c r="B19">
        <v>17547</v>
      </c>
      <c r="C19" s="15">
        <v>1.4469700000000001</v>
      </c>
      <c r="D19" s="15">
        <v>0.16222200000000001</v>
      </c>
      <c r="E19" s="15">
        <v>0.65004499999999998</v>
      </c>
      <c r="F19" s="15">
        <v>1.2825200000000001</v>
      </c>
      <c r="H19" s="14">
        <v>25</v>
      </c>
    </row>
    <row r="20" spans="2:8" x14ac:dyDescent="0.2">
      <c r="B20">
        <v>17485</v>
      </c>
      <c r="C20" s="15">
        <v>2.4030900000000002</v>
      </c>
      <c r="D20" s="15">
        <v>0.188998</v>
      </c>
      <c r="E20" s="15">
        <v>0.99596600000000002</v>
      </c>
      <c r="F20" s="15">
        <v>2.1787999999999998</v>
      </c>
      <c r="H20" s="14">
        <v>30</v>
      </c>
    </row>
    <row r="21" spans="2:8" x14ac:dyDescent="0.2">
      <c r="B21">
        <v>17423</v>
      </c>
      <c r="C21" s="15">
        <v>3.41194</v>
      </c>
      <c r="D21" s="15">
        <v>0.168791</v>
      </c>
      <c r="E21" s="15">
        <v>1.2799100000000001</v>
      </c>
      <c r="F21" s="15">
        <v>3.1582699999999999</v>
      </c>
      <c r="H21" s="14">
        <f>30+0.9033*5</f>
        <v>34.516500000000001</v>
      </c>
    </row>
    <row r="22" spans="2:8" s="21" customFormat="1" x14ac:dyDescent="0.2">
      <c r="B22" s="21">
        <v>3178</v>
      </c>
      <c r="C22" s="23">
        <v>2.8341900000000001E-16</v>
      </c>
      <c r="D22" s="23">
        <v>-1.30701E-16</v>
      </c>
      <c r="E22" s="23">
        <v>1.3046199999999999E-16</v>
      </c>
      <c r="F22" s="23">
        <v>2.14996E-16</v>
      </c>
      <c r="H22" s="22">
        <v>5</v>
      </c>
    </row>
    <row r="23" spans="2:8" s="21" customFormat="1" x14ac:dyDescent="0.2">
      <c r="B23" s="21">
        <v>3178</v>
      </c>
      <c r="C23" s="23">
        <v>2.8341900000000001E-16</v>
      </c>
      <c r="D23" s="23">
        <v>-1.30701E-16</v>
      </c>
      <c r="E23" s="23">
        <v>1.3046199999999999E-16</v>
      </c>
      <c r="F23" s="23">
        <v>2.14996E-16</v>
      </c>
      <c r="H23" s="22">
        <v>10</v>
      </c>
    </row>
    <row r="24" spans="2:8" s="21" customFormat="1" x14ac:dyDescent="0.2">
      <c r="B24" s="21">
        <v>3178</v>
      </c>
      <c r="C24" s="23">
        <v>2.8341900000000001E-16</v>
      </c>
      <c r="D24" s="23">
        <v>-1.30701E-16</v>
      </c>
      <c r="E24" s="23">
        <v>1.3046199999999999E-16</v>
      </c>
      <c r="F24" s="23">
        <v>2.14996E-16</v>
      </c>
      <c r="H24" s="22">
        <v>15</v>
      </c>
    </row>
    <row r="25" spans="2:8" s="21" customFormat="1" x14ac:dyDescent="0.2">
      <c r="B25" s="21">
        <v>3178</v>
      </c>
      <c r="C25" s="23">
        <v>2.8341900000000001E-16</v>
      </c>
      <c r="D25" s="23">
        <v>-1.30701E-16</v>
      </c>
      <c r="E25" s="23">
        <v>1.3046199999999999E-16</v>
      </c>
      <c r="F25" s="23">
        <v>2.14996E-16</v>
      </c>
      <c r="H25" s="22">
        <v>20</v>
      </c>
    </row>
    <row r="26" spans="2:8" s="21" customFormat="1" x14ac:dyDescent="0.2">
      <c r="B26" s="21">
        <v>17113</v>
      </c>
      <c r="C26" s="23">
        <v>0.890038</v>
      </c>
      <c r="D26" s="23">
        <v>0.148309</v>
      </c>
      <c r="E26" s="23">
        <v>0.29866500000000001</v>
      </c>
      <c r="F26" s="23">
        <v>0.82521100000000003</v>
      </c>
      <c r="H26" s="22">
        <v>25</v>
      </c>
    </row>
    <row r="27" spans="2:8" s="21" customFormat="1" x14ac:dyDescent="0.2">
      <c r="B27" s="21">
        <v>16989</v>
      </c>
      <c r="C27" s="23">
        <v>2.5430199999999998</v>
      </c>
      <c r="D27" s="23">
        <v>0.230186</v>
      </c>
      <c r="E27" s="23">
        <v>0.68507099999999999</v>
      </c>
      <c r="F27" s="23">
        <v>2.4381699999999999</v>
      </c>
      <c r="H27" s="22">
        <v>30</v>
      </c>
    </row>
    <row r="28" spans="2:8" s="21" customFormat="1" x14ac:dyDescent="0.2">
      <c r="B28" s="21">
        <v>17113</v>
      </c>
      <c r="C28" s="23">
        <v>3.9022700000000001</v>
      </c>
      <c r="D28" s="23">
        <v>0.16167200000000001</v>
      </c>
      <c r="E28" s="23">
        <v>1.1850400000000001</v>
      </c>
      <c r="F28" s="23">
        <v>3.7144599999999999</v>
      </c>
      <c r="H28" s="22">
        <v>35</v>
      </c>
    </row>
    <row r="29" spans="2:8" x14ac:dyDescent="0.2">
      <c r="B29">
        <v>6341</v>
      </c>
      <c r="C29" s="15">
        <v>1.7763599999999999E-15</v>
      </c>
      <c r="D29" s="15">
        <v>0</v>
      </c>
      <c r="E29" s="15">
        <v>0</v>
      </c>
      <c r="F29" s="15">
        <v>1.7763599999999999E-15</v>
      </c>
      <c r="H29" s="14">
        <v>5</v>
      </c>
    </row>
    <row r="30" spans="2:8" x14ac:dyDescent="0.2">
      <c r="B30">
        <v>6341</v>
      </c>
      <c r="C30" s="15">
        <v>1.7763599999999999E-15</v>
      </c>
      <c r="D30" s="15">
        <v>0</v>
      </c>
      <c r="E30" s="15">
        <v>0</v>
      </c>
      <c r="F30" s="15">
        <v>1.7763599999999999E-15</v>
      </c>
      <c r="H30" s="14">
        <v>10</v>
      </c>
    </row>
    <row r="31" spans="2:8" x14ac:dyDescent="0.2">
      <c r="B31">
        <v>6341</v>
      </c>
      <c r="C31" s="15">
        <v>1.7763599999999999E-15</v>
      </c>
      <c r="D31" s="15">
        <v>0</v>
      </c>
      <c r="E31" s="15">
        <v>0</v>
      </c>
      <c r="F31" s="15">
        <v>1.7763599999999999E-15</v>
      </c>
      <c r="H31" s="14">
        <v>15</v>
      </c>
    </row>
    <row r="32" spans="2:8" x14ac:dyDescent="0.2">
      <c r="B32">
        <v>6341</v>
      </c>
      <c r="C32" s="15">
        <v>1.7763599999999999E-15</v>
      </c>
      <c r="D32" s="15">
        <v>0</v>
      </c>
      <c r="E32" s="15">
        <v>0</v>
      </c>
      <c r="F32" s="15">
        <v>1.7763599999999999E-15</v>
      </c>
      <c r="H32" s="14">
        <v>20</v>
      </c>
    </row>
    <row r="33" spans="1:8" x14ac:dyDescent="0.2">
      <c r="B33">
        <v>6341</v>
      </c>
      <c r="C33" s="15">
        <v>1.7763599999999999E-15</v>
      </c>
      <c r="D33" s="15">
        <v>0</v>
      </c>
      <c r="E33" s="15">
        <v>0</v>
      </c>
      <c r="F33" s="15">
        <v>1.7763599999999999E-15</v>
      </c>
      <c r="H33" s="14">
        <v>25</v>
      </c>
    </row>
    <row r="34" spans="1:8" x14ac:dyDescent="0.2">
      <c r="B34">
        <v>17113</v>
      </c>
      <c r="C34" s="15">
        <v>0.54417400000000005</v>
      </c>
      <c r="D34" s="15">
        <v>0.12055399999999999</v>
      </c>
      <c r="E34" s="15">
        <v>0.189993</v>
      </c>
      <c r="F34" s="15">
        <v>0.49547400000000003</v>
      </c>
      <c r="H34" s="14">
        <v>30</v>
      </c>
    </row>
    <row r="35" spans="1:8" x14ac:dyDescent="0.2">
      <c r="B35">
        <v>17237</v>
      </c>
      <c r="C35" s="15">
        <v>1.6399699999999999</v>
      </c>
      <c r="D35" s="15">
        <v>0.231072</v>
      </c>
      <c r="E35" s="15">
        <v>0.60907199999999995</v>
      </c>
      <c r="F35" s="15">
        <v>1.5050399999999999</v>
      </c>
      <c r="H35" s="14">
        <v>35</v>
      </c>
    </row>
    <row r="36" spans="1:8" s="21" customFormat="1" x14ac:dyDescent="0.2">
      <c r="B36" s="21">
        <v>12215</v>
      </c>
      <c r="C36" s="23">
        <v>2.55521E-15</v>
      </c>
      <c r="D36" s="23">
        <v>3.0823599999999999E-16</v>
      </c>
      <c r="E36" s="23">
        <v>-2.46865E-15</v>
      </c>
      <c r="F36" s="23">
        <v>5.8296000000000001E-16</v>
      </c>
      <c r="H36" s="22">
        <v>5</v>
      </c>
    </row>
    <row r="37" spans="1:8" s="21" customFormat="1" x14ac:dyDescent="0.2">
      <c r="B37" s="21">
        <v>16803</v>
      </c>
      <c r="C37" s="23">
        <v>2.83197E-2</v>
      </c>
      <c r="D37" s="23">
        <v>9.5514699999999994E-3</v>
      </c>
      <c r="E37" s="23">
        <v>7.8816700000000003E-3</v>
      </c>
      <c r="F37" s="23">
        <v>2.54687E-2</v>
      </c>
      <c r="H37" s="22">
        <v>10</v>
      </c>
    </row>
    <row r="38" spans="1:8" s="21" customFormat="1" x14ac:dyDescent="0.2">
      <c r="B38" s="21">
        <v>16803</v>
      </c>
      <c r="C38" s="23">
        <v>0.85614199999999996</v>
      </c>
      <c r="D38" s="23">
        <v>0.190524</v>
      </c>
      <c r="E38" s="23">
        <v>0.22659399999999999</v>
      </c>
      <c r="F38" s="23">
        <v>0.80332800000000004</v>
      </c>
      <c r="H38" s="22">
        <v>15</v>
      </c>
    </row>
    <row r="39" spans="1:8" s="21" customFormat="1" x14ac:dyDescent="0.2">
      <c r="B39" s="21">
        <v>16741</v>
      </c>
      <c r="C39" s="23">
        <v>1.69736</v>
      </c>
      <c r="D39" s="23">
        <v>0.33157999999999999</v>
      </c>
      <c r="E39" s="23">
        <v>0.39812900000000001</v>
      </c>
      <c r="F39" s="23">
        <v>1.6163400000000001</v>
      </c>
      <c r="H39" s="22">
        <v>20</v>
      </c>
    </row>
    <row r="40" spans="1:8" s="21" customFormat="1" x14ac:dyDescent="0.2">
      <c r="B40" s="21">
        <v>16803</v>
      </c>
      <c r="C40" s="23">
        <v>2.61849</v>
      </c>
      <c r="D40" s="23">
        <v>0.40019399999999999</v>
      </c>
      <c r="E40" s="23">
        <v>0.65787499999999999</v>
      </c>
      <c r="F40" s="23">
        <v>2.50271</v>
      </c>
      <c r="H40" s="22">
        <v>25</v>
      </c>
    </row>
    <row r="41" spans="1:8" s="21" customFormat="1" x14ac:dyDescent="0.2">
      <c r="B41" s="21">
        <v>16803</v>
      </c>
      <c r="C41" s="23">
        <v>2.94611</v>
      </c>
      <c r="D41" s="23">
        <v>0.41828799999999999</v>
      </c>
      <c r="E41" s="23">
        <v>0.74143899999999996</v>
      </c>
      <c r="F41" s="23">
        <v>2.82043</v>
      </c>
      <c r="H41" s="34">
        <f>25+0.2785*5</f>
        <v>26.392499999999998</v>
      </c>
    </row>
    <row r="42" spans="1:8" s="21" customFormat="1" x14ac:dyDescent="0.2">
      <c r="A42" s="21" t="s">
        <v>23</v>
      </c>
      <c r="C42" s="23"/>
      <c r="D42" s="23"/>
      <c r="E42" s="23"/>
      <c r="F42" s="23"/>
      <c r="H42" s="22"/>
    </row>
    <row r="43" spans="1:8" x14ac:dyDescent="0.2">
      <c r="B43">
        <v>7319</v>
      </c>
      <c r="C43" s="15">
        <v>1.7763599999999999E-15</v>
      </c>
      <c r="D43" s="15">
        <v>0</v>
      </c>
      <c r="E43" s="15">
        <v>0</v>
      </c>
      <c r="F43" s="15">
        <v>-1.7763599999999999E-15</v>
      </c>
      <c r="H43" s="14">
        <v>5</v>
      </c>
    </row>
    <row r="44" spans="1:8" x14ac:dyDescent="0.2">
      <c r="B44">
        <v>7319</v>
      </c>
      <c r="C44" s="15">
        <v>1.7763599999999999E-15</v>
      </c>
      <c r="D44" s="15">
        <v>0</v>
      </c>
      <c r="E44" s="15">
        <v>0</v>
      </c>
      <c r="F44" s="15">
        <v>-1.7763599999999999E-15</v>
      </c>
      <c r="H44" s="14">
        <v>10</v>
      </c>
    </row>
    <row r="45" spans="1:8" x14ac:dyDescent="0.2">
      <c r="B45">
        <v>7319</v>
      </c>
      <c r="C45" s="15">
        <v>1.7763599999999999E-15</v>
      </c>
      <c r="D45" s="15">
        <v>0</v>
      </c>
      <c r="E45" s="15">
        <v>0</v>
      </c>
      <c r="F45" s="15">
        <v>-1.7763599999999999E-15</v>
      </c>
      <c r="H45" s="14">
        <v>15</v>
      </c>
    </row>
    <row r="46" spans="1:8" x14ac:dyDescent="0.2">
      <c r="B46">
        <v>17423</v>
      </c>
      <c r="C46" s="15">
        <v>0.84393899999999999</v>
      </c>
      <c r="D46" s="15">
        <v>7.9149700000000003E-2</v>
      </c>
      <c r="E46" s="15">
        <v>0.36173</v>
      </c>
      <c r="F46" s="15">
        <v>0.75836599999999998</v>
      </c>
      <c r="H46" s="14">
        <v>20</v>
      </c>
    </row>
    <row r="47" spans="1:8" x14ac:dyDescent="0.2">
      <c r="B47">
        <v>17113</v>
      </c>
      <c r="C47" s="15">
        <v>1.9317899999999999</v>
      </c>
      <c r="D47" s="15">
        <v>0.14297199999999999</v>
      </c>
      <c r="E47" s="15">
        <v>0.57508000000000004</v>
      </c>
      <c r="F47" s="15">
        <v>1.8386499999999999</v>
      </c>
      <c r="H47" s="14">
        <v>25</v>
      </c>
    </row>
    <row r="48" spans="1:8" x14ac:dyDescent="0.2">
      <c r="B48">
        <v>16927</v>
      </c>
      <c r="C48" s="15">
        <v>3.8063799999999999</v>
      </c>
      <c r="D48" s="15">
        <v>-8.3563100000000001E-2</v>
      </c>
      <c r="E48" s="15">
        <v>0.773617</v>
      </c>
      <c r="F48" s="15">
        <v>3.726</v>
      </c>
      <c r="H48" s="14">
        <v>30</v>
      </c>
    </row>
    <row r="49" spans="1:8" x14ac:dyDescent="0.2">
      <c r="B49">
        <v>17113</v>
      </c>
      <c r="C49" s="15">
        <v>5.0472000000000001</v>
      </c>
      <c r="D49" s="15">
        <v>-0.32710299999999998</v>
      </c>
      <c r="E49" s="15">
        <v>1.2934699999999999</v>
      </c>
      <c r="F49" s="15">
        <v>4.8676700000000004</v>
      </c>
      <c r="H49" s="14">
        <f>30+0.8768*5</f>
        <v>34.384</v>
      </c>
    </row>
    <row r="50" spans="1:8" s="21" customFormat="1" x14ac:dyDescent="0.2">
      <c r="B50" s="21">
        <v>19732</v>
      </c>
      <c r="C50" s="23">
        <v>1.73424E-15</v>
      </c>
      <c r="D50" s="23">
        <v>-5.8262399999999996E-16</v>
      </c>
      <c r="E50" s="23">
        <v>1.62692E-15</v>
      </c>
      <c r="F50" s="23">
        <v>1.4578399999999999E-16</v>
      </c>
      <c r="H50" s="22">
        <v>5</v>
      </c>
    </row>
    <row r="51" spans="1:8" s="21" customFormat="1" x14ac:dyDescent="0.2">
      <c r="B51" s="21">
        <v>19732</v>
      </c>
      <c r="C51" s="23">
        <v>1.73424E-15</v>
      </c>
      <c r="D51" s="23">
        <v>-5.8262399999999996E-16</v>
      </c>
      <c r="E51" s="23">
        <v>1.62692E-15</v>
      </c>
      <c r="F51" s="23">
        <v>1.4578399999999999E-16</v>
      </c>
      <c r="H51" s="22">
        <v>10</v>
      </c>
    </row>
    <row r="52" spans="1:8" s="21" customFormat="1" x14ac:dyDescent="0.2">
      <c r="B52" s="21">
        <v>19732</v>
      </c>
      <c r="C52" s="23">
        <v>1.73424E-15</v>
      </c>
      <c r="D52" s="23">
        <v>-5.8262399999999996E-16</v>
      </c>
      <c r="E52" s="23">
        <v>1.62692E-15</v>
      </c>
      <c r="F52" s="23">
        <v>1.4578399999999999E-16</v>
      </c>
      <c r="H52" s="22">
        <v>15</v>
      </c>
    </row>
    <row r="53" spans="1:8" s="21" customFormat="1" x14ac:dyDescent="0.2">
      <c r="B53" s="21">
        <v>19732</v>
      </c>
      <c r="C53" s="23">
        <v>1.73424E-15</v>
      </c>
      <c r="D53" s="23">
        <v>-5.8262399999999996E-16</v>
      </c>
      <c r="E53" s="23">
        <v>1.62692E-15</v>
      </c>
      <c r="F53" s="23">
        <v>1.4578399999999999E-16</v>
      </c>
      <c r="H53" s="22">
        <v>20</v>
      </c>
    </row>
    <row r="54" spans="1:8" s="21" customFormat="1" x14ac:dyDescent="0.2">
      <c r="B54" s="21">
        <v>19732</v>
      </c>
      <c r="C54" s="23">
        <v>1.73424E-15</v>
      </c>
      <c r="D54" s="23">
        <v>-5.8262399999999996E-16</v>
      </c>
      <c r="E54" s="23">
        <v>1.62692E-15</v>
      </c>
      <c r="F54" s="23">
        <v>1.4578399999999999E-16</v>
      </c>
      <c r="H54" s="22">
        <v>25</v>
      </c>
    </row>
    <row r="55" spans="1:8" s="21" customFormat="1" x14ac:dyDescent="0.2">
      <c r="B55" s="21">
        <v>12649</v>
      </c>
      <c r="C55" s="23">
        <v>0.161577</v>
      </c>
      <c r="D55" s="23">
        <v>-4.5125899999999997E-2</v>
      </c>
      <c r="E55" s="23">
        <v>5.8667299999999999E-2</v>
      </c>
      <c r="F55" s="23">
        <v>0.14362800000000001</v>
      </c>
      <c r="H55" s="22">
        <v>30</v>
      </c>
    </row>
    <row r="56" spans="1:8" s="21" customFormat="1" x14ac:dyDescent="0.2">
      <c r="B56" s="21">
        <v>12959</v>
      </c>
      <c r="C56" s="23">
        <v>1.7014899999999999</v>
      </c>
      <c r="D56" s="23">
        <v>-0.274368</v>
      </c>
      <c r="E56" s="23">
        <v>0.39785700000000002</v>
      </c>
      <c r="F56" s="23">
        <v>1.6314200000000001</v>
      </c>
      <c r="H56" s="22">
        <v>35</v>
      </c>
    </row>
    <row r="57" spans="1:8" x14ac:dyDescent="0.2">
      <c r="B57">
        <v>5335</v>
      </c>
      <c r="C57" s="15">
        <v>1.7763599999999999E-15</v>
      </c>
      <c r="D57" s="15">
        <v>0</v>
      </c>
      <c r="E57" s="15">
        <v>0</v>
      </c>
      <c r="F57" s="15">
        <v>1.7763599999999999E-15</v>
      </c>
      <c r="H57" s="14">
        <v>5</v>
      </c>
    </row>
    <row r="58" spans="1:8" x14ac:dyDescent="0.2">
      <c r="B58">
        <v>5335</v>
      </c>
      <c r="C58" s="15">
        <v>1.7763599999999999E-15</v>
      </c>
      <c r="D58" s="15">
        <v>0</v>
      </c>
      <c r="E58" s="15">
        <v>0</v>
      </c>
      <c r="F58" s="15">
        <v>1.7763599999999999E-15</v>
      </c>
      <c r="H58" s="14">
        <v>10</v>
      </c>
    </row>
    <row r="59" spans="1:8" x14ac:dyDescent="0.2">
      <c r="B59">
        <v>17919</v>
      </c>
      <c r="C59" s="15">
        <v>1.10256</v>
      </c>
      <c r="D59" s="15">
        <v>5.8172500000000002E-2</v>
      </c>
      <c r="E59" s="15">
        <v>0.59047000000000005</v>
      </c>
      <c r="F59" s="15">
        <v>0.92930299999999999</v>
      </c>
      <c r="H59" s="14">
        <v>15</v>
      </c>
    </row>
    <row r="60" spans="1:8" x14ac:dyDescent="0.2">
      <c r="B60">
        <v>17857</v>
      </c>
      <c r="C60" s="15">
        <v>2.1156999999999999</v>
      </c>
      <c r="D60" s="15">
        <v>3.38614E-2</v>
      </c>
      <c r="E60" s="15">
        <v>1.0499000000000001</v>
      </c>
      <c r="F60" s="15">
        <v>1.8365</v>
      </c>
      <c r="H60" s="14">
        <v>20</v>
      </c>
    </row>
    <row r="61" spans="1:8" x14ac:dyDescent="0.2">
      <c r="B61">
        <v>17795</v>
      </c>
      <c r="C61" s="15">
        <v>3.3008999999999999</v>
      </c>
      <c r="D61" s="15">
        <v>-9.7879599999999997E-2</v>
      </c>
      <c r="E61" s="15">
        <v>1.49983</v>
      </c>
      <c r="F61" s="15">
        <v>2.93886</v>
      </c>
      <c r="H61" s="14">
        <v>25</v>
      </c>
    </row>
    <row r="62" spans="1:8" x14ac:dyDescent="0.2">
      <c r="B62">
        <v>17733</v>
      </c>
      <c r="C62" s="15">
        <v>4.1619700000000002</v>
      </c>
      <c r="D62" s="15">
        <v>-0.19786200000000001</v>
      </c>
      <c r="E62" s="15">
        <v>1.76841</v>
      </c>
      <c r="F62" s="15">
        <v>3.7623899999999999</v>
      </c>
      <c r="H62" s="14">
        <f>25+5*0.8614</f>
        <v>29.307000000000002</v>
      </c>
    </row>
    <row r="63" spans="1:8" x14ac:dyDescent="0.2">
      <c r="A63" t="s">
        <v>23</v>
      </c>
    </row>
    <row r="64" spans="1:8" s="21" customFormat="1" x14ac:dyDescent="0.2">
      <c r="B64" s="21">
        <v>5846</v>
      </c>
      <c r="C64" s="23">
        <v>1.7763599999999999E-15</v>
      </c>
      <c r="D64" s="23">
        <v>0</v>
      </c>
      <c r="E64" s="23">
        <v>0</v>
      </c>
      <c r="F64" s="23">
        <v>-1.7763599999999999E-15</v>
      </c>
      <c r="H64" s="22">
        <v>5</v>
      </c>
    </row>
    <row r="65" spans="2:8" s="21" customFormat="1" x14ac:dyDescent="0.2">
      <c r="B65" s="21">
        <v>5846</v>
      </c>
      <c r="C65" s="23">
        <v>1.7763599999999999E-15</v>
      </c>
      <c r="D65" s="23">
        <v>0</v>
      </c>
      <c r="E65" s="23">
        <v>0</v>
      </c>
      <c r="F65" s="23">
        <v>-1.7763599999999999E-15</v>
      </c>
      <c r="H65" s="22">
        <v>10</v>
      </c>
    </row>
    <row r="66" spans="2:8" s="21" customFormat="1" x14ac:dyDescent="0.2">
      <c r="B66" s="21">
        <v>5846</v>
      </c>
      <c r="C66" s="23">
        <v>1.7763599999999999E-15</v>
      </c>
      <c r="D66" s="23">
        <v>0</v>
      </c>
      <c r="E66" s="23">
        <v>0</v>
      </c>
      <c r="F66" s="23">
        <v>-1.7763599999999999E-15</v>
      </c>
      <c r="H66" s="22">
        <v>15</v>
      </c>
    </row>
    <row r="67" spans="2:8" s="21" customFormat="1" x14ac:dyDescent="0.2">
      <c r="B67" s="21">
        <v>5846</v>
      </c>
      <c r="C67" s="23">
        <v>1.7763599999999999E-15</v>
      </c>
      <c r="D67" s="23">
        <v>0</v>
      </c>
      <c r="E67" s="23">
        <v>0</v>
      </c>
      <c r="F67" s="23">
        <v>-1.7763599999999999E-15</v>
      </c>
      <c r="H67" s="22">
        <v>20</v>
      </c>
    </row>
    <row r="68" spans="2:8" s="21" customFormat="1" x14ac:dyDescent="0.2">
      <c r="B68" s="21">
        <v>19097</v>
      </c>
      <c r="C68" s="23">
        <v>6.8336599999999997E-2</v>
      </c>
      <c r="D68" s="23">
        <v>2.0747299999999999E-3</v>
      </c>
      <c r="E68" s="23">
        <v>5.6274299999999999E-2</v>
      </c>
      <c r="F68" s="23">
        <v>3.8714100000000001E-2</v>
      </c>
      <c r="H68" s="22">
        <v>25</v>
      </c>
    </row>
    <row r="69" spans="2:8" s="21" customFormat="1" x14ac:dyDescent="0.2">
      <c r="B69" s="21">
        <v>19159</v>
      </c>
      <c r="C69" s="23">
        <v>1.36433</v>
      </c>
      <c r="D69" s="23">
        <v>-0.26285599999999998</v>
      </c>
      <c r="E69" s="23">
        <v>1.0238100000000001</v>
      </c>
      <c r="F69" s="23">
        <v>0.86262099999999997</v>
      </c>
      <c r="H69" s="22">
        <v>30</v>
      </c>
    </row>
    <row r="70" spans="2:8" s="21" customFormat="1" x14ac:dyDescent="0.2">
      <c r="B70" s="21">
        <v>17299</v>
      </c>
      <c r="C70" s="23">
        <v>2.84118</v>
      </c>
      <c r="D70" s="23">
        <v>0.19073899999999999</v>
      </c>
      <c r="E70" s="23">
        <v>1.03681</v>
      </c>
      <c r="F70" s="23">
        <v>2.63836</v>
      </c>
      <c r="H70" s="22">
        <v>35</v>
      </c>
    </row>
    <row r="71" spans="2:8" x14ac:dyDescent="0.2">
      <c r="B71">
        <v>9378</v>
      </c>
      <c r="C71" s="15">
        <v>1.0163999999999999E-15</v>
      </c>
      <c r="D71" s="15">
        <v>-6.4741499999999994E-17</v>
      </c>
      <c r="E71" s="15">
        <v>-1.0052E-15</v>
      </c>
      <c r="F71" s="15">
        <v>1.35795E-16</v>
      </c>
      <c r="H71" s="14">
        <v>5</v>
      </c>
    </row>
    <row r="72" spans="2:8" x14ac:dyDescent="0.2">
      <c r="B72">
        <v>9378</v>
      </c>
      <c r="C72" s="15">
        <v>1.0163999999999999E-15</v>
      </c>
      <c r="D72" s="15">
        <v>-6.4741499999999994E-17</v>
      </c>
      <c r="E72" s="15">
        <v>-1.0052E-15</v>
      </c>
      <c r="F72" s="15">
        <v>1.35795E-16</v>
      </c>
      <c r="H72" s="14">
        <v>10</v>
      </c>
    </row>
    <row r="73" spans="2:8" x14ac:dyDescent="0.2">
      <c r="B73">
        <v>9378</v>
      </c>
      <c r="C73" s="15">
        <v>1.0163999999999999E-15</v>
      </c>
      <c r="D73" s="15">
        <v>-6.4741499999999994E-17</v>
      </c>
      <c r="E73" s="15">
        <v>-1.0052E-15</v>
      </c>
      <c r="F73" s="15">
        <v>1.35795E-16</v>
      </c>
      <c r="H73" s="14">
        <v>15</v>
      </c>
    </row>
    <row r="74" spans="2:8" x14ac:dyDescent="0.2">
      <c r="B74">
        <v>9378</v>
      </c>
      <c r="C74" s="15">
        <v>1.0163999999999999E-15</v>
      </c>
      <c r="D74" s="15">
        <v>-6.4741499999999994E-17</v>
      </c>
      <c r="E74" s="15">
        <v>-1.0052E-15</v>
      </c>
      <c r="F74" s="15">
        <v>1.35795E-16</v>
      </c>
      <c r="H74" s="14">
        <v>20</v>
      </c>
    </row>
    <row r="75" spans="2:8" x14ac:dyDescent="0.2">
      <c r="B75">
        <v>17299</v>
      </c>
      <c r="C75" s="15">
        <v>0.155142</v>
      </c>
      <c r="D75" s="15">
        <v>4.0943199999999999E-2</v>
      </c>
      <c r="E75" s="15">
        <v>6.4491800000000002E-2</v>
      </c>
      <c r="F75" s="15">
        <v>0.13503100000000001</v>
      </c>
      <c r="H75" s="14">
        <v>25</v>
      </c>
    </row>
    <row r="76" spans="2:8" x14ac:dyDescent="0.2">
      <c r="B76">
        <v>17485</v>
      </c>
      <c r="C76" s="15">
        <v>1.44659</v>
      </c>
      <c r="D76" s="15">
        <v>0.17476</v>
      </c>
      <c r="E76" s="15">
        <v>0.63718900000000001</v>
      </c>
      <c r="F76" s="15">
        <v>1.2868900000000001</v>
      </c>
      <c r="H76" s="14">
        <v>30</v>
      </c>
    </row>
    <row r="77" spans="2:8" x14ac:dyDescent="0.2">
      <c r="B77">
        <v>17485</v>
      </c>
      <c r="C77" s="15">
        <v>2.7559100000000001</v>
      </c>
      <c r="D77" s="15">
        <v>0.18965399999999999</v>
      </c>
      <c r="E77" s="15">
        <v>1.18784</v>
      </c>
      <c r="F77" s="15">
        <v>2.4795400000000001</v>
      </c>
      <c r="H77" s="14">
        <v>35</v>
      </c>
    </row>
    <row r="78" spans="2:8" s="21" customFormat="1" x14ac:dyDescent="0.2">
      <c r="B78" s="21">
        <v>326</v>
      </c>
      <c r="C78" s="23">
        <v>1.0240000000000001E-15</v>
      </c>
      <c r="D78" s="23">
        <v>-2.68568E-17</v>
      </c>
      <c r="E78" s="23">
        <v>1.0161800000000001E-15</v>
      </c>
      <c r="F78" s="23">
        <v>-1.2342299999999999E-16</v>
      </c>
      <c r="H78" s="22">
        <v>5</v>
      </c>
    </row>
    <row r="79" spans="2:8" s="21" customFormat="1" x14ac:dyDescent="0.2">
      <c r="B79" s="21">
        <v>326</v>
      </c>
      <c r="C79" s="23">
        <v>1.0240000000000001E-15</v>
      </c>
      <c r="D79" s="23">
        <v>-2.68568E-17</v>
      </c>
      <c r="E79" s="23">
        <v>1.0161800000000001E-15</v>
      </c>
      <c r="F79" s="23">
        <v>-1.2342299999999999E-16</v>
      </c>
      <c r="H79" s="22">
        <v>10</v>
      </c>
    </row>
    <row r="80" spans="2:8" s="21" customFormat="1" x14ac:dyDescent="0.2">
      <c r="B80" s="21">
        <v>326</v>
      </c>
      <c r="C80" s="23">
        <v>1.0240000000000001E-15</v>
      </c>
      <c r="D80" s="23">
        <v>-2.68568E-17</v>
      </c>
      <c r="E80" s="23">
        <v>1.0161800000000001E-15</v>
      </c>
      <c r="F80" s="23">
        <v>-1.2342299999999999E-16</v>
      </c>
      <c r="H80" s="22">
        <v>15</v>
      </c>
    </row>
    <row r="81" spans="2:8" s="21" customFormat="1" x14ac:dyDescent="0.2">
      <c r="B81" s="21">
        <v>12215</v>
      </c>
      <c r="C81" s="23">
        <v>0.97875400000000001</v>
      </c>
      <c r="D81" s="23">
        <v>-5.1745600000000003E-2</v>
      </c>
      <c r="E81" s="23">
        <v>0.42681000000000002</v>
      </c>
      <c r="F81" s="23">
        <v>0.87926899999999997</v>
      </c>
      <c r="H81" s="22">
        <v>20</v>
      </c>
    </row>
    <row r="82" spans="2:8" s="21" customFormat="1" x14ac:dyDescent="0.2">
      <c r="B82" s="21">
        <v>12153</v>
      </c>
      <c r="C82" s="23">
        <v>2.5822799999999999</v>
      </c>
      <c r="D82" s="23">
        <v>0.19192200000000001</v>
      </c>
      <c r="E82" s="23">
        <v>1.0666899999999999</v>
      </c>
      <c r="F82" s="23">
        <v>2.34382</v>
      </c>
      <c r="H82" s="22">
        <v>25</v>
      </c>
    </row>
    <row r="83" spans="2:8" s="21" customFormat="1" x14ac:dyDescent="0.2">
      <c r="B83" s="21">
        <v>12153</v>
      </c>
      <c r="C83" s="23">
        <v>4.3649300000000002</v>
      </c>
      <c r="D83" s="23">
        <v>0.680477</v>
      </c>
      <c r="E83" s="23">
        <v>1.60887</v>
      </c>
      <c r="F83" s="23">
        <v>4.00014</v>
      </c>
      <c r="H83" s="22">
        <f>25+5*0.6182</f>
        <v>28.091000000000001</v>
      </c>
    </row>
    <row r="84" spans="2:8" s="21" customFormat="1" x14ac:dyDescent="0.2">
      <c r="B84" s="21">
        <v>12091</v>
      </c>
      <c r="C84" s="23">
        <v>5.4067100000000003</v>
      </c>
      <c r="D84" s="23">
        <v>1.1048800000000001</v>
      </c>
      <c r="E84" s="23">
        <v>1.9836800000000001</v>
      </c>
      <c r="F84" s="23">
        <v>4.9068100000000001</v>
      </c>
      <c r="H84" s="34"/>
    </row>
    <row r="85" spans="2:8" x14ac:dyDescent="0.2">
      <c r="B85">
        <v>18229</v>
      </c>
      <c r="C85" s="15">
        <v>2.5856E-15</v>
      </c>
      <c r="D85" s="15">
        <v>1.9025899999999999E-16</v>
      </c>
      <c r="E85" s="15">
        <v>2.5713000000000002E-15</v>
      </c>
      <c r="F85" s="15">
        <v>-1.93723E-16</v>
      </c>
      <c r="H85" s="14">
        <v>5</v>
      </c>
    </row>
    <row r="86" spans="2:8" x14ac:dyDescent="0.2">
      <c r="B86">
        <v>18229</v>
      </c>
      <c r="C86" s="15">
        <v>2.5856E-15</v>
      </c>
      <c r="D86" s="15">
        <v>1.9025899999999999E-16</v>
      </c>
      <c r="E86" s="15">
        <v>2.5713000000000002E-15</v>
      </c>
      <c r="F86" s="15">
        <v>-1.93723E-16</v>
      </c>
      <c r="H86" s="14">
        <v>10</v>
      </c>
    </row>
    <row r="87" spans="2:8" x14ac:dyDescent="0.2">
      <c r="B87">
        <v>18229</v>
      </c>
      <c r="C87" s="15">
        <v>2.5856E-15</v>
      </c>
      <c r="D87" s="15">
        <v>1.9025899999999999E-16</v>
      </c>
      <c r="E87" s="15">
        <v>2.5713000000000002E-15</v>
      </c>
      <c r="F87" s="15">
        <v>-1.93723E-16</v>
      </c>
      <c r="H87" s="14">
        <v>15</v>
      </c>
    </row>
    <row r="88" spans="2:8" x14ac:dyDescent="0.2">
      <c r="B88">
        <v>18229</v>
      </c>
      <c r="C88" s="15">
        <v>2.5856E-15</v>
      </c>
      <c r="D88" s="15">
        <v>1.9025899999999999E-16</v>
      </c>
      <c r="E88" s="15">
        <v>2.5713000000000002E-15</v>
      </c>
      <c r="F88" s="15">
        <v>-1.93723E-16</v>
      </c>
      <c r="H88" s="14">
        <v>20</v>
      </c>
    </row>
    <row r="89" spans="2:8" x14ac:dyDescent="0.2">
      <c r="B89">
        <v>11843</v>
      </c>
      <c r="C89" s="15">
        <v>0.41784100000000002</v>
      </c>
      <c r="D89" s="15">
        <v>-5.2461899999999999E-2</v>
      </c>
      <c r="E89" s="15">
        <v>0.234704</v>
      </c>
      <c r="F89" s="15">
        <v>0.34169100000000002</v>
      </c>
      <c r="H89" s="14">
        <v>25</v>
      </c>
    </row>
    <row r="90" spans="2:8" x14ac:dyDescent="0.2">
      <c r="B90">
        <v>11781</v>
      </c>
      <c r="C90" s="15">
        <v>1.8010600000000001</v>
      </c>
      <c r="D90" s="15">
        <v>8.9222399999999997E-3</v>
      </c>
      <c r="E90" s="15">
        <v>0.98276399999999997</v>
      </c>
      <c r="F90" s="15">
        <v>1.5092699999999999</v>
      </c>
      <c r="H90" s="14">
        <v>30</v>
      </c>
    </row>
    <row r="91" spans="2:8" x14ac:dyDescent="0.2">
      <c r="B91">
        <v>11719</v>
      </c>
      <c r="C91" s="15">
        <v>3.3798400000000002</v>
      </c>
      <c r="D91" s="15">
        <v>0.30062100000000003</v>
      </c>
      <c r="E91" s="15">
        <v>1.80925</v>
      </c>
      <c r="F91" s="15">
        <v>2.83894</v>
      </c>
      <c r="H91" s="14">
        <v>35</v>
      </c>
    </row>
    <row r="92" spans="2:8" s="21" customFormat="1" x14ac:dyDescent="0.2">
      <c r="B92" s="21">
        <v>19794</v>
      </c>
      <c r="C92" s="23">
        <v>1.4889199999999999E-15</v>
      </c>
      <c r="D92" s="23">
        <v>-5.2686000000000005E-16</v>
      </c>
      <c r="E92" s="23">
        <v>1.38856E-15</v>
      </c>
      <c r="F92" s="23">
        <v>1.05759E-16</v>
      </c>
      <c r="H92" s="22">
        <v>5</v>
      </c>
    </row>
    <row r="93" spans="2:8" s="21" customFormat="1" x14ac:dyDescent="0.2">
      <c r="B93" s="21">
        <v>19794</v>
      </c>
      <c r="C93" s="23">
        <v>1.4889199999999999E-15</v>
      </c>
      <c r="D93" s="23">
        <v>-5.2686000000000005E-16</v>
      </c>
      <c r="E93" s="23">
        <v>1.38856E-15</v>
      </c>
      <c r="F93" s="23">
        <v>1.05759E-16</v>
      </c>
      <c r="H93" s="22">
        <v>10</v>
      </c>
    </row>
    <row r="94" spans="2:8" s="21" customFormat="1" x14ac:dyDescent="0.2">
      <c r="B94" s="21">
        <v>19794</v>
      </c>
      <c r="C94" s="23">
        <v>1.4889199999999999E-15</v>
      </c>
      <c r="D94" s="23">
        <v>-5.2686000000000005E-16</v>
      </c>
      <c r="E94" s="23">
        <v>1.38856E-15</v>
      </c>
      <c r="F94" s="23">
        <v>1.05759E-16</v>
      </c>
      <c r="H94" s="22">
        <v>15</v>
      </c>
    </row>
    <row r="95" spans="2:8" s="21" customFormat="1" x14ac:dyDescent="0.2">
      <c r="B95" s="21">
        <v>12773</v>
      </c>
      <c r="C95" s="23">
        <v>0.34033099999999999</v>
      </c>
      <c r="D95" s="23">
        <v>-8.2115300000000002E-2</v>
      </c>
      <c r="E95" s="23">
        <v>0.109364</v>
      </c>
      <c r="F95" s="23">
        <v>0.311643</v>
      </c>
      <c r="H95" s="22">
        <v>20</v>
      </c>
    </row>
    <row r="96" spans="2:8" s="21" customFormat="1" x14ac:dyDescent="0.2">
      <c r="B96" s="21">
        <v>12587</v>
      </c>
      <c r="C96" s="23">
        <v>1.51193</v>
      </c>
      <c r="D96" s="23">
        <v>-0.17427899999999999</v>
      </c>
      <c r="E96" s="23">
        <v>0.54578899999999997</v>
      </c>
      <c r="F96" s="23">
        <v>1.39917</v>
      </c>
      <c r="H96" s="22">
        <v>25</v>
      </c>
    </row>
    <row r="97" spans="2:8" s="21" customFormat="1" x14ac:dyDescent="0.2">
      <c r="B97" s="21">
        <v>12649</v>
      </c>
      <c r="C97" s="23">
        <v>3.04393</v>
      </c>
      <c r="D97" s="23">
        <v>-0.16422500000000001</v>
      </c>
      <c r="E97" s="23">
        <v>0.96588600000000002</v>
      </c>
      <c r="F97" s="23">
        <v>2.8819400000000002</v>
      </c>
      <c r="H97" s="22">
        <v>30</v>
      </c>
    </row>
    <row r="98" spans="2:8" s="21" customFormat="1" x14ac:dyDescent="0.2">
      <c r="B98" s="21">
        <v>12587</v>
      </c>
      <c r="C98" s="23">
        <v>4.3929900000000002</v>
      </c>
      <c r="D98" s="23">
        <v>-2.4446900000000001E-2</v>
      </c>
      <c r="E98" s="23">
        <v>1.4309700000000001</v>
      </c>
      <c r="F98" s="23">
        <v>4.1533199999999999</v>
      </c>
      <c r="H98" s="22">
        <v>35</v>
      </c>
    </row>
    <row r="99" spans="2:8" x14ac:dyDescent="0.2">
      <c r="B99">
        <v>19593</v>
      </c>
      <c r="C99" s="15">
        <v>2.87273E-15</v>
      </c>
      <c r="D99" s="15">
        <v>-5.7998300000000004E-17</v>
      </c>
      <c r="E99" s="15">
        <v>2.84859E-15</v>
      </c>
      <c r="F99" s="15">
        <v>3.6709699999999999E-16</v>
      </c>
      <c r="H99" s="14">
        <v>5</v>
      </c>
    </row>
    <row r="100" spans="2:8" x14ac:dyDescent="0.2">
      <c r="B100">
        <v>19593</v>
      </c>
      <c r="C100" s="15">
        <v>2.87273E-15</v>
      </c>
      <c r="D100" s="15">
        <v>-5.7998300000000004E-17</v>
      </c>
      <c r="E100" s="15">
        <v>2.84859E-15</v>
      </c>
      <c r="F100" s="15">
        <v>3.6709699999999999E-16</v>
      </c>
      <c r="H100" s="14">
        <v>10</v>
      </c>
    </row>
    <row r="101" spans="2:8" x14ac:dyDescent="0.2">
      <c r="B101">
        <v>19593</v>
      </c>
      <c r="C101" s="15">
        <v>2.87273E-15</v>
      </c>
      <c r="D101" s="15">
        <v>-5.7998300000000004E-17</v>
      </c>
      <c r="E101" s="15">
        <v>2.84859E-15</v>
      </c>
      <c r="F101" s="15">
        <v>3.6709699999999999E-16</v>
      </c>
      <c r="H101" s="14">
        <v>15</v>
      </c>
    </row>
    <row r="102" spans="2:8" x14ac:dyDescent="0.2">
      <c r="B102">
        <v>19593</v>
      </c>
      <c r="C102" s="15">
        <v>2.87273E-15</v>
      </c>
      <c r="D102" s="15">
        <v>-5.7998300000000004E-17</v>
      </c>
      <c r="E102" s="15">
        <v>2.84859E-15</v>
      </c>
      <c r="F102" s="15">
        <v>3.6709699999999999E-16</v>
      </c>
      <c r="H102" s="14">
        <v>20</v>
      </c>
    </row>
    <row r="103" spans="2:8" x14ac:dyDescent="0.2">
      <c r="B103">
        <v>19593</v>
      </c>
      <c r="C103" s="15">
        <v>2.87273E-15</v>
      </c>
      <c r="D103" s="15">
        <v>-5.7998300000000004E-17</v>
      </c>
      <c r="E103" s="15">
        <v>2.84859E-15</v>
      </c>
      <c r="F103" s="15">
        <v>3.6709699999999999E-16</v>
      </c>
      <c r="H103" s="14">
        <v>25</v>
      </c>
    </row>
    <row r="104" spans="2:8" x14ac:dyDescent="0.2">
      <c r="B104">
        <v>12339</v>
      </c>
      <c r="C104" s="15">
        <v>0.60187100000000004</v>
      </c>
      <c r="D104" s="15">
        <v>-0.104312</v>
      </c>
      <c r="E104" s="15">
        <v>0.25899</v>
      </c>
      <c r="F104" s="15">
        <v>0.53319000000000005</v>
      </c>
      <c r="H104" s="14">
        <v>30</v>
      </c>
    </row>
    <row r="105" spans="2:8" x14ac:dyDescent="0.2">
      <c r="B105">
        <v>12525</v>
      </c>
      <c r="C105" s="15">
        <v>1.91917</v>
      </c>
      <c r="D105" s="15">
        <v>-0.22361500000000001</v>
      </c>
      <c r="E105" s="15">
        <v>0.69195700000000004</v>
      </c>
      <c r="F105" s="15">
        <v>1.77607</v>
      </c>
      <c r="H105" s="14">
        <v>35</v>
      </c>
    </row>
    <row r="106" spans="2:8" s="21" customFormat="1" x14ac:dyDescent="0.2">
      <c r="B106" s="21">
        <v>11300</v>
      </c>
      <c r="C106" s="23">
        <v>2.3438299999999998E-16</v>
      </c>
      <c r="D106" s="23">
        <v>-1.00023E-16</v>
      </c>
      <c r="E106" s="23">
        <v>-1.93399E-16</v>
      </c>
      <c r="F106" s="23">
        <v>-8.6760400000000006E-17</v>
      </c>
      <c r="H106" s="22">
        <v>5</v>
      </c>
    </row>
    <row r="107" spans="2:8" s="21" customFormat="1" x14ac:dyDescent="0.2">
      <c r="B107" s="21">
        <v>11300</v>
      </c>
      <c r="C107" s="23">
        <v>2.3438299999999998E-16</v>
      </c>
      <c r="D107" s="23">
        <v>-1.00023E-16</v>
      </c>
      <c r="E107" s="23">
        <v>-1.93399E-16</v>
      </c>
      <c r="F107" s="23">
        <v>-8.6760400000000006E-17</v>
      </c>
      <c r="H107" s="22">
        <v>10</v>
      </c>
    </row>
    <row r="108" spans="2:8" s="21" customFormat="1" x14ac:dyDescent="0.2">
      <c r="B108" s="21">
        <v>11300</v>
      </c>
      <c r="C108" s="23">
        <v>2.3438299999999998E-16</v>
      </c>
      <c r="D108" s="23">
        <v>-1.00023E-16</v>
      </c>
      <c r="E108" s="23">
        <v>-1.93399E-16</v>
      </c>
      <c r="F108" s="23">
        <v>-8.6760400000000006E-17</v>
      </c>
      <c r="H108" s="22">
        <v>15</v>
      </c>
    </row>
    <row r="109" spans="2:8" s="21" customFormat="1" x14ac:dyDescent="0.2">
      <c r="B109" s="21">
        <v>11300</v>
      </c>
      <c r="C109" s="23">
        <v>2.3438299999999998E-16</v>
      </c>
      <c r="D109" s="23">
        <v>-1.00023E-16</v>
      </c>
      <c r="E109" s="23">
        <v>-1.93399E-16</v>
      </c>
      <c r="F109" s="23">
        <v>-8.6760400000000006E-17</v>
      </c>
      <c r="H109" s="22">
        <v>20</v>
      </c>
    </row>
    <row r="110" spans="2:8" s="21" customFormat="1" x14ac:dyDescent="0.2">
      <c r="B110" s="21">
        <v>17361</v>
      </c>
      <c r="C110" s="23">
        <v>2.72278E-9</v>
      </c>
      <c r="D110" s="23">
        <v>-9.1234700000000003E-10</v>
      </c>
      <c r="E110" s="23">
        <v>-2.3896000000000001E-9</v>
      </c>
      <c r="F110" s="23">
        <v>9.3325200000000008E-10</v>
      </c>
      <c r="H110" s="22">
        <v>25</v>
      </c>
    </row>
    <row r="111" spans="2:8" s="21" customFormat="1" x14ac:dyDescent="0.2">
      <c r="B111" s="21">
        <v>17547</v>
      </c>
      <c r="C111" s="23">
        <v>2.5228700000000001E-7</v>
      </c>
      <c r="D111" s="23">
        <v>-7.9146399999999995E-8</v>
      </c>
      <c r="E111" s="23">
        <v>-2.27783E-7</v>
      </c>
      <c r="F111" s="23">
        <v>7.4158700000000006E-8</v>
      </c>
      <c r="H111" s="22">
        <v>30</v>
      </c>
    </row>
    <row r="112" spans="2:8" s="21" customFormat="1" x14ac:dyDescent="0.2">
      <c r="B112" s="21">
        <v>12649</v>
      </c>
      <c r="C112" s="23">
        <v>0.86899999999999999</v>
      </c>
      <c r="D112" s="23">
        <v>-0.170705</v>
      </c>
      <c r="E112" s="23">
        <v>0.294873</v>
      </c>
      <c r="F112" s="23">
        <v>0.79941899999999999</v>
      </c>
      <c r="H112" s="22">
        <v>35</v>
      </c>
    </row>
    <row r="113" spans="2:9" x14ac:dyDescent="0.2">
      <c r="B113">
        <v>2686</v>
      </c>
      <c r="C113" s="15">
        <v>2.0356499999999999E-15</v>
      </c>
      <c r="D113" s="15">
        <v>2.3402900000000001E-16</v>
      </c>
      <c r="E113" s="15">
        <v>-1.8624500000000001E-16</v>
      </c>
      <c r="F113" s="15">
        <v>2.0135500000000001E-15</v>
      </c>
      <c r="H113" s="14">
        <v>5</v>
      </c>
    </row>
    <row r="114" spans="2:9" x14ac:dyDescent="0.2">
      <c r="B114">
        <v>2686</v>
      </c>
      <c r="C114" s="15">
        <v>2.0356499999999999E-15</v>
      </c>
      <c r="D114" s="15">
        <v>2.3402900000000001E-16</v>
      </c>
      <c r="E114" s="15">
        <v>-1.8624500000000001E-16</v>
      </c>
      <c r="F114" s="15">
        <v>2.0135500000000001E-15</v>
      </c>
      <c r="H114" s="14">
        <v>10</v>
      </c>
    </row>
    <row r="115" spans="2:9" x14ac:dyDescent="0.2">
      <c r="B115">
        <v>2686</v>
      </c>
      <c r="C115" s="15">
        <v>2.0356499999999999E-15</v>
      </c>
      <c r="D115" s="15">
        <v>2.3402900000000001E-16</v>
      </c>
      <c r="E115" s="15">
        <v>-1.8624500000000001E-16</v>
      </c>
      <c r="F115" s="15">
        <v>2.0135500000000001E-15</v>
      </c>
      <c r="H115" s="14">
        <v>15</v>
      </c>
    </row>
    <row r="116" spans="2:9" x14ac:dyDescent="0.2">
      <c r="B116">
        <v>2686</v>
      </c>
      <c r="C116" s="15">
        <v>2.0356499999999999E-15</v>
      </c>
      <c r="D116" s="15">
        <v>2.3402900000000001E-16</v>
      </c>
      <c r="E116" s="15">
        <v>-1.8624500000000001E-16</v>
      </c>
      <c r="F116" s="15">
        <v>2.0135500000000001E-15</v>
      </c>
      <c r="H116" s="14">
        <v>20</v>
      </c>
    </row>
    <row r="117" spans="2:9" x14ac:dyDescent="0.2">
      <c r="B117">
        <v>12525</v>
      </c>
      <c r="C117" s="15">
        <v>0.67826799999999998</v>
      </c>
      <c r="D117" s="15">
        <v>-0.106242</v>
      </c>
      <c r="E117" s="15">
        <v>0.24710299999999999</v>
      </c>
      <c r="F117" s="15">
        <v>0.62265599999999999</v>
      </c>
      <c r="H117" s="14">
        <v>25</v>
      </c>
    </row>
    <row r="118" spans="2:9" x14ac:dyDescent="0.2">
      <c r="B118">
        <v>12339</v>
      </c>
      <c r="C118" s="15">
        <v>2.2630499999999998</v>
      </c>
      <c r="D118" s="15">
        <v>-0.148064</v>
      </c>
      <c r="E118" s="15">
        <v>0.91140500000000002</v>
      </c>
      <c r="F118" s="15">
        <v>2.0661100000000001</v>
      </c>
      <c r="H118" s="14">
        <v>30</v>
      </c>
    </row>
    <row r="119" spans="2:9" x14ac:dyDescent="0.2">
      <c r="B119">
        <v>12277</v>
      </c>
      <c r="C119" s="15">
        <v>3.7920400000000001</v>
      </c>
      <c r="D119" s="15">
        <v>-4.8602600000000003E-2</v>
      </c>
      <c r="E119" s="15">
        <v>1.5244800000000001</v>
      </c>
      <c r="F119" s="15">
        <v>3.4717699999999998</v>
      </c>
      <c r="H119" s="35">
        <v>35</v>
      </c>
      <c r="I119" s="39"/>
    </row>
    <row r="120" spans="2:9" s="21" customFormat="1" x14ac:dyDescent="0.2">
      <c r="B120" s="21">
        <v>19221</v>
      </c>
      <c r="C120" s="23">
        <v>2.7558899999999999E-15</v>
      </c>
      <c r="D120" s="23">
        <v>8.86946E-18</v>
      </c>
      <c r="E120" s="23">
        <v>2.74887E-15</v>
      </c>
      <c r="F120" s="23">
        <v>1.96347E-16</v>
      </c>
      <c r="H120" s="22">
        <v>5</v>
      </c>
    </row>
    <row r="121" spans="2:9" s="21" customFormat="1" x14ac:dyDescent="0.2">
      <c r="B121" s="21">
        <v>3597</v>
      </c>
      <c r="C121" s="23">
        <v>1.59533E-8</v>
      </c>
      <c r="D121" s="23">
        <v>-1.2302599999999999E-8</v>
      </c>
      <c r="E121" s="23">
        <v>5.2237800000000003E-9</v>
      </c>
      <c r="F121" s="23">
        <v>8.7102400000000003E-9</v>
      </c>
      <c r="H121" s="22">
        <v>10</v>
      </c>
    </row>
    <row r="122" spans="2:9" s="21" customFormat="1" x14ac:dyDescent="0.2">
      <c r="B122" s="21">
        <v>12153</v>
      </c>
      <c r="C122" s="23">
        <v>0.18756200000000001</v>
      </c>
      <c r="D122" s="23">
        <v>-3.6771199999999997E-2</v>
      </c>
      <c r="E122" s="23">
        <v>9.3734799999999993E-2</v>
      </c>
      <c r="F122" s="23">
        <v>0.158244</v>
      </c>
      <c r="H122" s="22">
        <v>15</v>
      </c>
    </row>
    <row r="123" spans="2:9" s="21" customFormat="1" x14ac:dyDescent="0.2">
      <c r="B123" s="21">
        <v>12153</v>
      </c>
      <c r="C123" s="23">
        <v>1.1421300000000001</v>
      </c>
      <c r="D123" s="23">
        <v>-0.13942599999999999</v>
      </c>
      <c r="E123" s="23">
        <v>0.53264999999999996</v>
      </c>
      <c r="F123" s="23">
        <v>1.00065</v>
      </c>
      <c r="H123" s="22">
        <v>20</v>
      </c>
    </row>
    <row r="124" spans="2:9" s="21" customFormat="1" x14ac:dyDescent="0.2">
      <c r="B124" s="21">
        <v>12029</v>
      </c>
      <c r="C124" s="23">
        <v>2.1322399999999999</v>
      </c>
      <c r="D124" s="23">
        <v>-0.13053500000000001</v>
      </c>
      <c r="E124" s="23">
        <v>1.0470299999999999</v>
      </c>
      <c r="F124" s="23">
        <v>1.85287</v>
      </c>
      <c r="H124" s="22">
        <v>25</v>
      </c>
    </row>
    <row r="125" spans="2:9" s="21" customFormat="1" x14ac:dyDescent="0.2">
      <c r="B125" s="21">
        <v>12029</v>
      </c>
      <c r="C125" s="23">
        <v>3.00345</v>
      </c>
      <c r="D125" s="23">
        <v>-0.106916</v>
      </c>
      <c r="E125" s="23">
        <v>1.4549799999999999</v>
      </c>
      <c r="F125" s="23">
        <v>2.6253299999999999</v>
      </c>
      <c r="H125" s="22">
        <v>30</v>
      </c>
    </row>
    <row r="126" spans="2:9" s="21" customFormat="1" ht="15" x14ac:dyDescent="0.2">
      <c r="B126" s="21">
        <v>11967</v>
      </c>
      <c r="C126" s="23">
        <v>3.20275</v>
      </c>
      <c r="D126" s="23">
        <v>-7.3218699999999998E-2</v>
      </c>
      <c r="E126" s="23">
        <v>1.5985400000000001</v>
      </c>
      <c r="F126" s="23">
        <v>2.77433</v>
      </c>
      <c r="H126" s="22">
        <f>30+0.2223*5</f>
        <v>31.111499999999999</v>
      </c>
      <c r="I126" s="24"/>
    </row>
    <row r="127" spans="2:9" x14ac:dyDescent="0.2">
      <c r="B127">
        <v>187</v>
      </c>
      <c r="C127" s="15">
        <v>2.5973200000000002E-15</v>
      </c>
      <c r="D127" s="15">
        <v>-1.92565E-16</v>
      </c>
      <c r="E127" s="15">
        <v>2.5448400000000001E-15</v>
      </c>
      <c r="F127" s="15">
        <v>4.8249499999999996E-16</v>
      </c>
      <c r="H127" s="14">
        <v>5</v>
      </c>
    </row>
    <row r="128" spans="2:9" x14ac:dyDescent="0.2">
      <c r="B128">
        <v>187</v>
      </c>
      <c r="C128" s="15">
        <v>2.5973200000000002E-15</v>
      </c>
      <c r="D128" s="15">
        <v>-1.92565E-16</v>
      </c>
      <c r="E128" s="15">
        <v>2.5448400000000001E-15</v>
      </c>
      <c r="F128" s="15">
        <v>4.8249499999999996E-16</v>
      </c>
      <c r="H128" s="14">
        <v>10</v>
      </c>
    </row>
    <row r="129" spans="2:8" x14ac:dyDescent="0.2">
      <c r="B129">
        <v>187</v>
      </c>
      <c r="C129" s="15">
        <v>2.5973200000000002E-15</v>
      </c>
      <c r="D129" s="15">
        <v>-1.92565E-16</v>
      </c>
      <c r="E129" s="15">
        <v>2.5448400000000001E-15</v>
      </c>
      <c r="F129" s="15">
        <v>4.8249499999999996E-16</v>
      </c>
      <c r="H129" s="14">
        <v>15</v>
      </c>
    </row>
    <row r="130" spans="2:8" x14ac:dyDescent="0.2">
      <c r="B130">
        <v>187</v>
      </c>
      <c r="C130" s="15">
        <v>2.5973200000000002E-15</v>
      </c>
      <c r="D130" s="15">
        <v>-1.92565E-16</v>
      </c>
      <c r="E130" s="15">
        <v>2.5448400000000001E-15</v>
      </c>
      <c r="F130" s="15">
        <v>4.8249499999999996E-16</v>
      </c>
      <c r="H130" s="14">
        <v>20</v>
      </c>
    </row>
    <row r="131" spans="2:8" x14ac:dyDescent="0.2">
      <c r="B131">
        <v>187</v>
      </c>
      <c r="C131" s="15">
        <v>2.5973200000000002E-15</v>
      </c>
      <c r="D131" s="15">
        <v>-1.92565E-16</v>
      </c>
      <c r="E131" s="15">
        <v>2.5448400000000001E-15</v>
      </c>
      <c r="F131" s="15">
        <v>4.8249499999999996E-16</v>
      </c>
      <c r="H131" s="14">
        <v>25</v>
      </c>
    </row>
    <row r="132" spans="2:8" x14ac:dyDescent="0.2">
      <c r="B132">
        <v>187</v>
      </c>
      <c r="C132" s="15">
        <v>2.5973200000000002E-15</v>
      </c>
      <c r="D132" s="15">
        <v>-1.92565E-16</v>
      </c>
      <c r="E132" s="15">
        <v>2.5448400000000001E-15</v>
      </c>
      <c r="F132" s="15">
        <v>4.8249499999999996E-16</v>
      </c>
      <c r="H132" s="14">
        <v>30</v>
      </c>
    </row>
    <row r="133" spans="2:8" x14ac:dyDescent="0.2">
      <c r="B133">
        <v>13517</v>
      </c>
      <c r="C133" s="15">
        <v>0.58278399999999997</v>
      </c>
      <c r="D133" s="15">
        <v>-0.174678</v>
      </c>
      <c r="E133" s="15">
        <v>5.15235E-2</v>
      </c>
      <c r="F133" s="15">
        <v>0.55359800000000003</v>
      </c>
      <c r="H133" s="14">
        <v>35</v>
      </c>
    </row>
    <row r="134" spans="2:8" s="21" customFormat="1" x14ac:dyDescent="0.2">
      <c r="B134" s="21">
        <v>10494</v>
      </c>
      <c r="C134" s="23">
        <v>1.62026E-15</v>
      </c>
      <c r="D134" s="23">
        <v>6.0435599999999995E-16</v>
      </c>
      <c r="E134" s="23">
        <v>1.4171599999999999E-15</v>
      </c>
      <c r="F134" s="23">
        <v>5.01657E-16</v>
      </c>
      <c r="H134" s="22">
        <v>5</v>
      </c>
    </row>
    <row r="135" spans="2:8" s="21" customFormat="1" x14ac:dyDescent="0.2">
      <c r="B135" s="21">
        <v>10494</v>
      </c>
      <c r="C135" s="23">
        <v>1.62026E-15</v>
      </c>
      <c r="D135" s="23">
        <v>6.0435599999999995E-16</v>
      </c>
      <c r="E135" s="23">
        <v>1.4171599999999999E-15</v>
      </c>
      <c r="F135" s="23">
        <v>5.01657E-16</v>
      </c>
      <c r="H135" s="22">
        <v>10</v>
      </c>
    </row>
    <row r="136" spans="2:8" s="21" customFormat="1" x14ac:dyDescent="0.2">
      <c r="B136" s="21">
        <v>10494</v>
      </c>
      <c r="C136" s="23">
        <v>1.62026E-15</v>
      </c>
      <c r="D136" s="23">
        <v>6.0435599999999995E-16</v>
      </c>
      <c r="E136" s="23">
        <v>1.4171599999999999E-15</v>
      </c>
      <c r="F136" s="23">
        <v>5.01657E-16</v>
      </c>
      <c r="H136" s="22">
        <v>15</v>
      </c>
    </row>
    <row r="137" spans="2:8" s="21" customFormat="1" x14ac:dyDescent="0.2">
      <c r="B137" s="21">
        <v>10494</v>
      </c>
      <c r="C137" s="23">
        <v>1.62026E-15</v>
      </c>
      <c r="D137" s="23">
        <v>6.0435599999999995E-16</v>
      </c>
      <c r="E137" s="23">
        <v>1.4171599999999999E-15</v>
      </c>
      <c r="F137" s="23">
        <v>5.01657E-16</v>
      </c>
      <c r="H137" s="22">
        <v>20</v>
      </c>
    </row>
    <row r="138" spans="2:8" s="21" customFormat="1" x14ac:dyDescent="0.2">
      <c r="B138" s="21">
        <v>10494</v>
      </c>
      <c r="C138" s="23">
        <v>1.62026E-15</v>
      </c>
      <c r="D138" s="23">
        <v>6.0435599999999995E-16</v>
      </c>
      <c r="E138" s="23">
        <v>1.4171599999999999E-15</v>
      </c>
      <c r="F138" s="23">
        <v>5.01657E-16</v>
      </c>
      <c r="H138" s="22">
        <v>25</v>
      </c>
    </row>
    <row r="139" spans="2:8" s="21" customFormat="1" x14ac:dyDescent="0.2">
      <c r="B139" s="21">
        <v>17547</v>
      </c>
      <c r="C139" s="23">
        <v>1.7659299999999999E-9</v>
      </c>
      <c r="D139" s="23">
        <v>-5.5384300000000005E-10</v>
      </c>
      <c r="E139" s="23">
        <v>-1.5941999999999999E-9</v>
      </c>
      <c r="F139" s="23">
        <v>5.1987999999999997E-10</v>
      </c>
      <c r="H139" s="22">
        <v>30</v>
      </c>
    </row>
    <row r="140" spans="2:8" s="21" customFormat="1" x14ac:dyDescent="0.2">
      <c r="B140" s="21">
        <v>12649</v>
      </c>
      <c r="C140" s="23">
        <v>1.0846100000000001</v>
      </c>
      <c r="D140" s="23">
        <v>-0.14026</v>
      </c>
      <c r="E140" s="23">
        <v>0.34333799999999998</v>
      </c>
      <c r="F140" s="23">
        <v>1.0192300000000001</v>
      </c>
      <c r="H140" s="22">
        <v>35</v>
      </c>
    </row>
    <row r="142" spans="2:8" x14ac:dyDescent="0.2">
      <c r="C142" s="15">
        <f>MAX(C1:C140)</f>
        <v>5.4067100000000003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workbookViewId="0">
      <selection activeCell="A7" sqref="A7"/>
    </sheetView>
  </sheetViews>
  <sheetFormatPr defaultRowHeight="12.75" x14ac:dyDescent="0.2"/>
  <cols>
    <col min="4" max="4" width="9.85546875" style="16" customWidth="1"/>
    <col min="5" max="8" width="9.28515625" style="17" bestFit="1" customWidth="1"/>
    <col min="19" max="19" width="9.140625" style="14"/>
  </cols>
  <sheetData>
    <row r="1" spans="1:27" x14ac:dyDescent="0.2">
      <c r="A1" s="15">
        <f>MAX(E1,R1)</f>
        <v>3.6879099999999999E-9</v>
      </c>
      <c r="D1" s="16">
        <v>1157</v>
      </c>
      <c r="E1" s="17">
        <v>4.1525E-11</v>
      </c>
      <c r="F1" s="17">
        <v>-8.4163300000000002E-11</v>
      </c>
      <c r="G1" s="17">
        <v>1.6888800000000001E-11</v>
      </c>
      <c r="H1" s="17">
        <v>-8.4163300000000002E-11</v>
      </c>
      <c r="I1" s="13">
        <v>-2.55585E-11</v>
      </c>
      <c r="J1" s="13">
        <v>-4.0476999999999999E-11</v>
      </c>
      <c r="K1" s="13">
        <v>4.0285900000000002E-11</v>
      </c>
      <c r="L1" s="13">
        <v>9.8570099999999995E-11</v>
      </c>
      <c r="M1" s="13">
        <v>-1.5894900000000001E-11</v>
      </c>
      <c r="N1" s="13">
        <v>1.9015800000000001E-11</v>
      </c>
      <c r="Q1">
        <v>15873</v>
      </c>
      <c r="R1" s="13">
        <v>3.6879099999999999E-9</v>
      </c>
      <c r="S1" s="14">
        <v>3.6879099999999999E-9</v>
      </c>
      <c r="T1" s="13">
        <v>2.1132700000000001E-9</v>
      </c>
      <c r="U1" s="13">
        <v>-7.69984E-10</v>
      </c>
      <c r="V1" s="13">
        <v>2.8591299999999998E-9</v>
      </c>
      <c r="W1" s="13">
        <v>-4.6983100000000003E-10</v>
      </c>
      <c r="X1" s="13">
        <v>2.6419000000000002E-9</v>
      </c>
      <c r="Y1" s="13">
        <v>-3.7656300000000002E-10</v>
      </c>
      <c r="Z1" s="13">
        <v>-1.71763E-9</v>
      </c>
      <c r="AA1" s="13">
        <v>-1.6416600000000001E-9</v>
      </c>
    </row>
    <row r="2" spans="1:27" x14ac:dyDescent="0.2">
      <c r="A2" s="15">
        <f t="shared" ref="A2:A65" si="0">MAX(E2,R2)</f>
        <v>1.5249400000000002E-8</v>
      </c>
      <c r="D2" s="16">
        <v>39087</v>
      </c>
      <c r="E2" s="17">
        <v>1.5249400000000002E-8</v>
      </c>
      <c r="F2" s="17">
        <v>1.5249400000000002E-8</v>
      </c>
      <c r="G2" s="17">
        <v>4.7405000000000003E-9</v>
      </c>
      <c r="H2" s="17">
        <v>2.1631199999999999E-11</v>
      </c>
      <c r="I2" s="13">
        <v>2.6205800000000001E-9</v>
      </c>
      <c r="J2" s="13">
        <v>3.51206E-9</v>
      </c>
      <c r="K2" s="13">
        <v>1.3878899999999999E-8</v>
      </c>
      <c r="L2" s="13">
        <v>8.0501500000000004E-10</v>
      </c>
      <c r="M2" s="13">
        <v>2.4078500000000001E-9</v>
      </c>
      <c r="N2" s="13">
        <v>-2.0623999999999998E-9</v>
      </c>
      <c r="Q2">
        <v>16446</v>
      </c>
      <c r="R2" s="13">
        <v>1.6557099999999999E-11</v>
      </c>
      <c r="S2" s="14">
        <v>-2.30196E-11</v>
      </c>
      <c r="T2" s="13">
        <v>8.2404099999999996E-12</v>
      </c>
      <c r="U2" s="13">
        <v>-2.30196E-11</v>
      </c>
      <c r="V2" s="13">
        <v>-2.7449499999999998E-13</v>
      </c>
      <c r="W2" s="13">
        <v>7.8837499999999994E-12</v>
      </c>
      <c r="X2" s="13">
        <v>-5.8314000000000004E-12</v>
      </c>
      <c r="Y2" s="13">
        <v>-1.8671899999999998E-12</v>
      </c>
      <c r="Z2" s="13">
        <v>-3.1898999999999999E-11</v>
      </c>
      <c r="AA2" s="13">
        <v>-2.7303699999999998E-12</v>
      </c>
    </row>
    <row r="3" spans="1:27" x14ac:dyDescent="0.2">
      <c r="A3" s="15">
        <f t="shared" si="0"/>
        <v>8.6113900000000002E-5</v>
      </c>
      <c r="D3" s="16">
        <v>25886</v>
      </c>
      <c r="E3" s="17">
        <v>8.6113900000000002E-5</v>
      </c>
      <c r="F3" s="17">
        <v>-2.9881599999999998E-4</v>
      </c>
      <c r="G3" s="17">
        <v>6.9763699999999998E-5</v>
      </c>
      <c r="H3" s="17">
        <v>-2.9881599999999998E-4</v>
      </c>
      <c r="I3" s="13">
        <v>5.86642E-5</v>
      </c>
      <c r="J3" s="13">
        <v>5.1079199999999997E-5</v>
      </c>
      <c r="K3" s="13">
        <v>-2.5268099999999999E-4</v>
      </c>
      <c r="L3" s="13">
        <v>7.0234999999999998E-6</v>
      </c>
      <c r="M3" s="13">
        <v>-8.30828E-6</v>
      </c>
      <c r="N3" s="13">
        <v>-1.15351E-4</v>
      </c>
      <c r="Q3">
        <v>16632</v>
      </c>
      <c r="R3" s="13">
        <v>6.0997899999999996E-8</v>
      </c>
      <c r="S3" s="14">
        <v>-8.2389800000000001E-8</v>
      </c>
      <c r="T3" s="13">
        <v>1.8039500000000001E-8</v>
      </c>
      <c r="U3" s="13">
        <v>-8.2389800000000001E-8</v>
      </c>
      <c r="V3" s="13">
        <v>-1.95705E-8</v>
      </c>
      <c r="W3" s="13">
        <v>1.6338800000000001E-8</v>
      </c>
      <c r="X3" s="13">
        <v>-1.20663E-10</v>
      </c>
      <c r="Y3" s="13">
        <v>1.9804899999999999E-8</v>
      </c>
      <c r="Z3" s="13">
        <v>-1.14952E-7</v>
      </c>
      <c r="AA3" s="13">
        <v>1.23828E-8</v>
      </c>
    </row>
    <row r="4" spans="1:27" x14ac:dyDescent="0.2">
      <c r="A4" s="15">
        <f t="shared" si="0"/>
        <v>1.6806700000000001E-2</v>
      </c>
      <c r="D4" s="16">
        <v>1203</v>
      </c>
      <c r="E4" s="17">
        <v>6.6769400000000001E-3</v>
      </c>
      <c r="F4" s="17">
        <v>6.6769400000000001E-3</v>
      </c>
      <c r="G4" s="17">
        <v>-2.8224800000000003E-4</v>
      </c>
      <c r="H4" s="17">
        <v>-4.0682299999999999E-3</v>
      </c>
      <c r="I4" s="13">
        <v>-3.3973200000000002E-5</v>
      </c>
      <c r="J4" s="13">
        <v>6.3460699999999997E-3</v>
      </c>
      <c r="K4" s="13">
        <v>-3.9856300000000004E-3</v>
      </c>
      <c r="L4" s="13">
        <v>-2.5630900000000001E-3</v>
      </c>
      <c r="M4" s="13">
        <v>3.8411400000000002E-4</v>
      </c>
      <c r="N4" s="13">
        <v>-1.8365E-3</v>
      </c>
      <c r="Q4">
        <v>18779</v>
      </c>
      <c r="R4" s="13">
        <v>1.6806700000000001E-2</v>
      </c>
      <c r="S4" s="14">
        <v>-1.7087999999999999E-2</v>
      </c>
      <c r="T4" s="13">
        <v>7.6555900000000003E-3</v>
      </c>
      <c r="U4" s="13">
        <v>-2.1964000000000001E-2</v>
      </c>
      <c r="V4" s="13">
        <v>-2.10108E-3</v>
      </c>
      <c r="W4" s="13">
        <v>1.0936899999999999E-2</v>
      </c>
      <c r="X4" s="13">
        <v>-6.33754E-3</v>
      </c>
      <c r="Y4" s="13">
        <v>3.4601499999999999E-3</v>
      </c>
      <c r="Z4" s="13">
        <v>2.3153300000000002E-2</v>
      </c>
      <c r="AA4" s="13">
        <v>5.1614599999999999E-4</v>
      </c>
    </row>
    <row r="5" spans="1:27" x14ac:dyDescent="0.2">
      <c r="A5" s="15">
        <f t="shared" si="0"/>
        <v>4.0547600000000003E-2</v>
      </c>
      <c r="D5" s="16">
        <v>1202</v>
      </c>
      <c r="E5" s="17">
        <v>3.2266000000000003E-2</v>
      </c>
      <c r="F5" s="17">
        <v>3.2266000000000003E-2</v>
      </c>
      <c r="G5" s="17">
        <v>-6.0977799999999995E-4</v>
      </c>
      <c r="H5" s="17">
        <v>-2.0492099999999999E-2</v>
      </c>
      <c r="I5" s="13">
        <v>6.8765299999999998E-4</v>
      </c>
      <c r="J5" s="13">
        <v>3.0674E-2</v>
      </c>
      <c r="K5" s="13">
        <v>-2.01976E-2</v>
      </c>
      <c r="L5" s="13">
        <v>-1.2741000000000001E-2</v>
      </c>
      <c r="M5" s="13">
        <v>1.72872E-3</v>
      </c>
      <c r="N5" s="13">
        <v>-7.6656800000000002E-3</v>
      </c>
      <c r="Q5">
        <v>18849</v>
      </c>
      <c r="R5" s="13">
        <v>4.0547600000000003E-2</v>
      </c>
      <c r="S5" s="14">
        <v>4.0547600000000003E-2</v>
      </c>
      <c r="T5" s="13">
        <v>-1.37447E-2</v>
      </c>
      <c r="U5" s="13">
        <v>-1.8157199999999998E-2</v>
      </c>
      <c r="V5" s="13">
        <v>-1.4391599999999999E-2</v>
      </c>
      <c r="W5" s="13">
        <v>4.0471699999999999E-2</v>
      </c>
      <c r="X5" s="13">
        <v>-1.7434399999999999E-2</v>
      </c>
      <c r="Y5" s="13">
        <v>-1.2696199999999999E-3</v>
      </c>
      <c r="Z5" s="13">
        <v>-3.0459100000000002E-3</v>
      </c>
      <c r="AA5" s="13">
        <v>1.10455E-4</v>
      </c>
    </row>
    <row r="6" spans="1:27" x14ac:dyDescent="0.2">
      <c r="A6" s="15">
        <f t="shared" si="0"/>
        <v>0.105075</v>
      </c>
      <c r="D6" s="16">
        <v>1201</v>
      </c>
      <c r="E6" s="17">
        <v>8.9863499999999999E-2</v>
      </c>
      <c r="F6" s="17">
        <v>8.9863499999999999E-2</v>
      </c>
      <c r="G6" s="17">
        <v>-6.1945399999999997E-4</v>
      </c>
      <c r="H6" s="17">
        <v>-6.0115200000000001E-2</v>
      </c>
      <c r="I6" s="13">
        <v>2.8747099999999999E-3</v>
      </c>
      <c r="J6" s="13">
        <v>8.6113499999999996E-2</v>
      </c>
      <c r="K6" s="13">
        <v>-5.98594E-2</v>
      </c>
      <c r="L6" s="13">
        <v>-3.4813499999999997E-2</v>
      </c>
      <c r="M6" s="13">
        <v>2.8208600000000001E-3</v>
      </c>
      <c r="N6" s="13">
        <v>-1.2039599999999999E-2</v>
      </c>
      <c r="Q6">
        <v>18373</v>
      </c>
      <c r="R6" s="13">
        <v>0.105075</v>
      </c>
      <c r="S6" s="14">
        <v>0.105075</v>
      </c>
      <c r="T6" s="13">
        <v>8.2467200000000008E-3</v>
      </c>
      <c r="U6" s="13">
        <v>-9.0148500000000006E-2</v>
      </c>
      <c r="V6" s="13">
        <v>9.8968200000000006E-2</v>
      </c>
      <c r="W6" s="13">
        <v>8.2015400000000002E-3</v>
      </c>
      <c r="X6" s="13">
        <v>-8.3996199999999993E-2</v>
      </c>
      <c r="Y6" s="13">
        <v>1.1777199999999999E-3</v>
      </c>
      <c r="Z6" s="13">
        <v>6.6056199999999995E-2</v>
      </c>
      <c r="AA6" s="13">
        <v>-3.9562099999999999E-3</v>
      </c>
    </row>
    <row r="7" spans="1:27" x14ac:dyDescent="0.2">
      <c r="A7" s="15">
        <f t="shared" si="0"/>
        <v>0.28355799999999998</v>
      </c>
      <c r="D7" s="16">
        <v>1200</v>
      </c>
      <c r="E7" s="17">
        <v>0.28355799999999998</v>
      </c>
      <c r="F7" s="17">
        <v>-0.45452799999999999</v>
      </c>
      <c r="G7" s="17">
        <v>2.1675099999999999E-2</v>
      </c>
      <c r="H7" s="17">
        <v>-0.45452799999999999</v>
      </c>
      <c r="I7" s="13">
        <v>3.22326E-2</v>
      </c>
      <c r="J7" s="13">
        <v>0.27208100000000002</v>
      </c>
      <c r="K7" s="13">
        <v>-0.45360899999999998</v>
      </c>
      <c r="L7" s="13">
        <v>-0.103381</v>
      </c>
      <c r="M7" s="13">
        <v>-2.3951299999999998E-2</v>
      </c>
      <c r="N7" s="13">
        <v>4.4725500000000001E-2</v>
      </c>
      <c r="Q7">
        <v>18246</v>
      </c>
      <c r="R7" s="13">
        <v>0.23700599999999999</v>
      </c>
      <c r="S7" s="14">
        <v>0.100507</v>
      </c>
      <c r="T7" s="13">
        <v>5.6251499999999998E-3</v>
      </c>
      <c r="U7" s="13">
        <v>-0.23275799999999999</v>
      </c>
      <c r="V7" s="13">
        <v>3.1230500000000001E-2</v>
      </c>
      <c r="W7" s="13">
        <v>5.6032299999999998E-3</v>
      </c>
      <c r="X7" s="13">
        <v>-2.6960600000000001E-2</v>
      </c>
      <c r="Y7" s="13">
        <v>5.0369000000000004E-3</v>
      </c>
      <c r="Z7" s="13">
        <v>0.46075300000000002</v>
      </c>
      <c r="AA7" s="13">
        <v>-1.32457E-3</v>
      </c>
    </row>
    <row r="8" spans="1:27" s="21" customFormat="1" x14ac:dyDescent="0.2">
      <c r="A8" s="23">
        <f t="shared" si="0"/>
        <v>2.1649299999999999E-15</v>
      </c>
      <c r="D8" s="19">
        <v>44357</v>
      </c>
      <c r="E8" s="20">
        <v>2.1649299999999999E-15</v>
      </c>
      <c r="F8" s="20">
        <v>1.9428899999999999E-15</v>
      </c>
      <c r="G8" s="20">
        <v>2.1094199999999999E-15</v>
      </c>
      <c r="H8" s="20">
        <v>1.8873799999999999E-15</v>
      </c>
      <c r="I8" s="36">
        <v>2.1649299999999999E-15</v>
      </c>
      <c r="J8" s="36">
        <v>2.1094199999999999E-15</v>
      </c>
      <c r="K8" s="36">
        <v>1.8873799999999999E-15</v>
      </c>
      <c r="L8" s="21">
        <v>0</v>
      </c>
      <c r="M8" s="21">
        <v>0</v>
      </c>
      <c r="N8" s="21">
        <v>0</v>
      </c>
      <c r="Q8" s="21">
        <v>4281</v>
      </c>
      <c r="R8" s="36">
        <v>5.55112E-16</v>
      </c>
      <c r="S8" s="22">
        <v>5.55112E-16</v>
      </c>
      <c r="T8" s="36">
        <v>2.2204499999999999E-16</v>
      </c>
      <c r="U8" s="36">
        <v>2.2204499999999999E-16</v>
      </c>
      <c r="V8" s="36">
        <v>2.2204499999999999E-16</v>
      </c>
      <c r="W8" s="36">
        <v>2.2204499999999999E-16</v>
      </c>
      <c r="X8" s="36">
        <v>5.55112E-16</v>
      </c>
      <c r="Y8" s="21">
        <v>0</v>
      </c>
      <c r="Z8" s="21">
        <v>0</v>
      </c>
      <c r="AA8" s="21">
        <v>0</v>
      </c>
    </row>
    <row r="9" spans="1:27" s="21" customFormat="1" x14ac:dyDescent="0.2">
      <c r="A9" s="23">
        <f t="shared" si="0"/>
        <v>6.3593E-3</v>
      </c>
      <c r="D9" s="19">
        <v>1174</v>
      </c>
      <c r="E9" s="20">
        <v>6.1540300000000004E-4</v>
      </c>
      <c r="F9" s="20">
        <v>6.1540300000000004E-4</v>
      </c>
      <c r="G9" s="20">
        <v>-8.1458000000000005E-5</v>
      </c>
      <c r="H9" s="20">
        <v>-3.3751799999999998E-4</v>
      </c>
      <c r="I9" s="36">
        <v>6.6424699999999994E-5</v>
      </c>
      <c r="J9" s="36">
        <v>4.6043000000000001E-4</v>
      </c>
      <c r="K9" s="36">
        <v>-3.30427E-4</v>
      </c>
      <c r="L9" s="36">
        <v>-5.6548999999999998E-4</v>
      </c>
      <c r="M9" s="36">
        <v>8.0652600000000001E-5</v>
      </c>
      <c r="N9" s="36">
        <v>-1.4203600000000001E-4</v>
      </c>
      <c r="Q9" s="21">
        <v>16930</v>
      </c>
      <c r="R9" s="36">
        <v>6.3593E-3</v>
      </c>
      <c r="S9" s="22">
        <v>-3.6345700000000002E-3</v>
      </c>
      <c r="T9" s="36">
        <v>1.5620900000000001E-4</v>
      </c>
      <c r="U9" s="36">
        <v>-6.9556699999999997E-3</v>
      </c>
      <c r="V9" s="36">
        <v>-2.54332E-3</v>
      </c>
      <c r="W9" s="36">
        <v>6.2997499999999996E-4</v>
      </c>
      <c r="X9" s="36">
        <v>1.4731900000000001E-3</v>
      </c>
      <c r="Y9" s="36">
        <v>3.9098900000000001E-4</v>
      </c>
      <c r="Z9" s="36">
        <v>9.4171499999999991E-3</v>
      </c>
      <c r="AA9" s="36">
        <v>1.0048500000000001E-3</v>
      </c>
    </row>
    <row r="10" spans="1:27" s="21" customFormat="1" x14ac:dyDescent="0.2">
      <c r="A10" s="23">
        <f t="shared" si="0"/>
        <v>2.7947699999999999E-2</v>
      </c>
      <c r="D10" s="19">
        <v>1175</v>
      </c>
      <c r="E10" s="20">
        <v>1.61426E-2</v>
      </c>
      <c r="F10" s="20">
        <v>1.61426E-2</v>
      </c>
      <c r="G10" s="20">
        <v>-1.0638100000000001E-3</v>
      </c>
      <c r="H10" s="20">
        <v>-9.6040099999999996E-3</v>
      </c>
      <c r="I10" s="36">
        <v>2.36265E-3</v>
      </c>
      <c r="J10" s="36">
        <v>1.2540300000000001E-2</v>
      </c>
      <c r="K10" s="36">
        <v>-9.4281799999999995E-3</v>
      </c>
      <c r="L10" s="36">
        <v>-1.3652299999999999E-2</v>
      </c>
      <c r="M10" s="36">
        <v>2.0359499999999999E-3</v>
      </c>
      <c r="N10" s="36">
        <v>-3.7127100000000001E-3</v>
      </c>
      <c r="Q10" s="21">
        <v>16710</v>
      </c>
      <c r="R10" s="36">
        <v>2.7947699999999999E-2</v>
      </c>
      <c r="S10" s="22">
        <v>2.7947699999999999E-2</v>
      </c>
      <c r="T10" s="36">
        <v>-7.10621E-3</v>
      </c>
      <c r="U10" s="36">
        <v>-1.584E-2</v>
      </c>
      <c r="V10" s="36">
        <v>-1.2912399999999999E-2</v>
      </c>
      <c r="W10" s="36">
        <v>2.77723E-2</v>
      </c>
      <c r="X10" s="36">
        <v>-9.8584199999999997E-3</v>
      </c>
      <c r="Y10" s="36">
        <v>1.4349199999999999E-3</v>
      </c>
      <c r="Z10" s="36">
        <v>1.6357699999999999E-3</v>
      </c>
      <c r="AA10" s="36">
        <v>-2.0750099999999999E-4</v>
      </c>
    </row>
    <row r="11" spans="1:27" s="21" customFormat="1" x14ac:dyDescent="0.2">
      <c r="A11" s="23">
        <f t="shared" si="0"/>
        <v>7.3800699999999997E-2</v>
      </c>
      <c r="D11" s="19">
        <v>1175</v>
      </c>
      <c r="E11" s="20">
        <v>6.2622899999999995E-2</v>
      </c>
      <c r="F11" s="20">
        <v>6.2622899999999995E-2</v>
      </c>
      <c r="G11" s="20">
        <v>-2.4307999999999999E-3</v>
      </c>
      <c r="H11" s="20">
        <v>-3.9618599999999997E-2</v>
      </c>
      <c r="I11" s="36">
        <v>9.6519599999999994E-3</v>
      </c>
      <c r="J11" s="36">
        <v>5.0195299999999998E-2</v>
      </c>
      <c r="K11" s="36">
        <v>-3.9273700000000002E-2</v>
      </c>
      <c r="L11" s="36">
        <v>-5.0431400000000001E-2</v>
      </c>
      <c r="M11" s="36">
        <v>5.5743600000000004E-3</v>
      </c>
      <c r="N11" s="36">
        <v>-1.04367E-2</v>
      </c>
      <c r="Q11" s="21">
        <v>16947</v>
      </c>
      <c r="R11" s="36">
        <v>7.3800699999999997E-2</v>
      </c>
      <c r="S11" s="22">
        <v>7.3800699999999997E-2</v>
      </c>
      <c r="T11" s="36">
        <v>8.3262300000000004E-3</v>
      </c>
      <c r="U11" s="36">
        <v>-6.4828300000000005E-2</v>
      </c>
      <c r="V11" s="36">
        <v>7.0367200000000005E-2</v>
      </c>
      <c r="W11" s="36">
        <v>8.3152199999999999E-3</v>
      </c>
      <c r="X11" s="36">
        <v>-6.1383699999999999E-2</v>
      </c>
      <c r="Y11" s="36">
        <v>3.5899E-4</v>
      </c>
      <c r="Z11" s="36">
        <v>4.2119400000000001E-2</v>
      </c>
      <c r="AA11" s="36">
        <v>-1.6201200000000001E-4</v>
      </c>
    </row>
    <row r="12" spans="1:27" s="21" customFormat="1" x14ac:dyDescent="0.2">
      <c r="A12" s="23">
        <f t="shared" si="0"/>
        <v>0.183897</v>
      </c>
      <c r="D12" s="19">
        <v>1178</v>
      </c>
      <c r="E12" s="20">
        <v>0.15559799999999999</v>
      </c>
      <c r="F12" s="20">
        <v>0.15559799999999999</v>
      </c>
      <c r="G12" s="20">
        <v>4.8652500000000002E-4</v>
      </c>
      <c r="H12" s="20">
        <v>-0.122253</v>
      </c>
      <c r="I12" s="36">
        <v>2.7081299999999999E-2</v>
      </c>
      <c r="J12" s="36">
        <v>0.12795599999999999</v>
      </c>
      <c r="K12" s="36">
        <v>-0.12120599999999999</v>
      </c>
      <c r="L12" s="36">
        <v>-0.11652</v>
      </c>
      <c r="M12" s="36">
        <v>-1.7163299999999999E-2</v>
      </c>
      <c r="N12" s="36">
        <v>2.7582300000000001E-2</v>
      </c>
      <c r="Q12" s="21">
        <v>16991</v>
      </c>
      <c r="R12" s="36">
        <v>0.183897</v>
      </c>
      <c r="S12" s="22">
        <v>0.183897</v>
      </c>
      <c r="T12" s="36">
        <v>6.8696699999999996E-3</v>
      </c>
      <c r="U12" s="36">
        <v>-0.16839899999999999</v>
      </c>
      <c r="V12" s="36">
        <v>0.13597999999999999</v>
      </c>
      <c r="W12" s="36">
        <v>6.8441600000000002E-3</v>
      </c>
      <c r="X12" s="36">
        <v>-0.12045699999999999</v>
      </c>
      <c r="Y12" s="36">
        <v>1.57746E-4</v>
      </c>
      <c r="Z12" s="36">
        <v>0.24149799999999999</v>
      </c>
      <c r="AA12" s="36">
        <v>-1.04298E-3</v>
      </c>
    </row>
    <row r="13" spans="1:27" s="21" customFormat="1" x14ac:dyDescent="0.2">
      <c r="A13" s="23">
        <f t="shared" si="0"/>
        <v>0.44973400000000002</v>
      </c>
      <c r="D13" s="19">
        <v>1175</v>
      </c>
      <c r="E13" s="20">
        <v>0.44973400000000002</v>
      </c>
      <c r="F13" s="20">
        <v>-0.748888</v>
      </c>
      <c r="G13" s="20">
        <v>3.3968600000000002E-2</v>
      </c>
      <c r="H13" s="20">
        <v>-0.748888</v>
      </c>
      <c r="I13" s="36">
        <v>9.1277300000000006E-2</v>
      </c>
      <c r="J13" s="36">
        <v>0.37579899999999999</v>
      </c>
      <c r="K13" s="36">
        <v>-0.73226199999999997</v>
      </c>
      <c r="L13" s="36">
        <v>-0.27991500000000002</v>
      </c>
      <c r="M13" s="36">
        <v>0.102828</v>
      </c>
      <c r="N13" s="36">
        <v>-0.26005099999999998</v>
      </c>
      <c r="Q13" s="21">
        <v>17006</v>
      </c>
      <c r="R13" s="36">
        <v>0.33147900000000002</v>
      </c>
      <c r="S13" s="22">
        <v>-5.0870100000000001E-2</v>
      </c>
      <c r="T13" s="36">
        <v>8.5404299999999999E-3</v>
      </c>
      <c r="U13" s="36">
        <v>-0.33111800000000002</v>
      </c>
      <c r="V13" s="36">
        <v>1.3553900000000001E-2</v>
      </c>
      <c r="W13" s="36">
        <v>8.5351799999999999E-3</v>
      </c>
      <c r="X13" s="36">
        <v>-1.31875E-2</v>
      </c>
      <c r="Y13" s="36">
        <v>-2.0948200000000001E-4</v>
      </c>
      <c r="Z13" s="36">
        <v>0.65772399999999998</v>
      </c>
      <c r="AA13" s="36">
        <v>2.7812499999999999E-3</v>
      </c>
    </row>
    <row r="14" spans="1:27" s="21" customFormat="1" x14ac:dyDescent="0.2">
      <c r="A14" s="23">
        <f t="shared" si="0"/>
        <v>0</v>
      </c>
      <c r="C14" s="21" t="s">
        <v>23</v>
      </c>
      <c r="D14" s="19"/>
      <c r="E14" s="20"/>
      <c r="F14" s="20"/>
      <c r="G14" s="20"/>
      <c r="H14" s="20"/>
      <c r="P14" s="21" t="s">
        <v>23</v>
      </c>
      <c r="S14" s="22"/>
    </row>
    <row r="15" spans="1:27" x14ac:dyDescent="0.2">
      <c r="A15" s="15">
        <f t="shared" si="0"/>
        <v>5.3290699999999996E-15</v>
      </c>
      <c r="D15" s="16">
        <v>1644</v>
      </c>
      <c r="E15" s="17">
        <v>5.3290699999999996E-15</v>
      </c>
      <c r="F15" s="17">
        <v>5.3290699999999996E-15</v>
      </c>
      <c r="G15" s="17">
        <v>5.3290699999999996E-15</v>
      </c>
      <c r="H15" s="17">
        <v>4.1078300000000003E-15</v>
      </c>
      <c r="I15" s="13">
        <v>5.3290699999999996E-15</v>
      </c>
      <c r="J15" s="13">
        <v>5.3290699999999996E-15</v>
      </c>
      <c r="K15" s="13">
        <v>4.1078300000000003E-15</v>
      </c>
      <c r="L15">
        <v>0</v>
      </c>
      <c r="M15">
        <v>0</v>
      </c>
      <c r="N15">
        <v>0</v>
      </c>
      <c r="Q15">
        <v>6202</v>
      </c>
      <c r="R15" s="13">
        <v>2.33147E-15</v>
      </c>
      <c r="S15" s="14">
        <v>2.33147E-15</v>
      </c>
      <c r="T15" s="13">
        <v>2.22045E-15</v>
      </c>
      <c r="U15" s="13">
        <v>2.1094199999999999E-15</v>
      </c>
      <c r="V15" s="13">
        <v>2.33147E-15</v>
      </c>
      <c r="W15" s="13">
        <v>2.22045E-15</v>
      </c>
      <c r="X15" s="13">
        <v>2.1094199999999999E-15</v>
      </c>
      <c r="Y15">
        <v>0</v>
      </c>
      <c r="Z15">
        <v>0</v>
      </c>
      <c r="AA15">
        <v>0</v>
      </c>
    </row>
    <row r="16" spans="1:27" x14ac:dyDescent="0.2">
      <c r="A16" s="15">
        <f t="shared" si="0"/>
        <v>5.3290699999999996E-15</v>
      </c>
      <c r="D16" s="16">
        <v>1644</v>
      </c>
      <c r="E16" s="17">
        <v>5.3290699999999996E-15</v>
      </c>
      <c r="F16" s="17">
        <v>5.3290699999999996E-15</v>
      </c>
      <c r="G16" s="17">
        <v>5.3290699999999996E-15</v>
      </c>
      <c r="H16" s="17">
        <v>4.5519100000000002E-15</v>
      </c>
      <c r="I16" s="13">
        <v>5.3290699999999996E-15</v>
      </c>
      <c r="J16" s="13">
        <v>5.3290699999999996E-15</v>
      </c>
      <c r="K16" s="13">
        <v>4.5519100000000002E-15</v>
      </c>
      <c r="L16">
        <v>0</v>
      </c>
      <c r="M16">
        <v>0</v>
      </c>
      <c r="N16">
        <v>0</v>
      </c>
      <c r="Q16">
        <v>6202</v>
      </c>
      <c r="R16" s="13">
        <v>2.33147E-15</v>
      </c>
      <c r="S16" s="14">
        <v>2.33147E-15</v>
      </c>
      <c r="T16" s="13">
        <v>2.22045E-15</v>
      </c>
      <c r="U16" s="13">
        <v>2.1094199999999999E-15</v>
      </c>
      <c r="V16" s="13">
        <v>2.33147E-15</v>
      </c>
      <c r="W16" s="13">
        <v>2.22045E-15</v>
      </c>
      <c r="X16" s="13">
        <v>2.1094199999999999E-15</v>
      </c>
      <c r="Y16">
        <v>0</v>
      </c>
      <c r="Z16">
        <v>0</v>
      </c>
      <c r="AA16">
        <v>0</v>
      </c>
    </row>
    <row r="17" spans="1:27" x14ac:dyDescent="0.2">
      <c r="A17" s="15">
        <f t="shared" si="0"/>
        <v>5.3290699999999996E-15</v>
      </c>
      <c r="D17" s="16">
        <v>1644</v>
      </c>
      <c r="E17" s="17">
        <v>5.3290699999999996E-15</v>
      </c>
      <c r="F17" s="17">
        <v>5.3290699999999996E-15</v>
      </c>
      <c r="G17" s="17">
        <v>5.3290699999999996E-15</v>
      </c>
      <c r="H17" s="17">
        <v>4.5519100000000002E-15</v>
      </c>
      <c r="I17" s="13">
        <v>5.3290699999999996E-15</v>
      </c>
      <c r="J17" s="13">
        <v>5.3290699999999996E-15</v>
      </c>
      <c r="K17" s="13">
        <v>4.5519100000000002E-15</v>
      </c>
      <c r="L17">
        <v>0</v>
      </c>
      <c r="M17">
        <v>0</v>
      </c>
      <c r="N17">
        <v>0</v>
      </c>
      <c r="Q17">
        <v>6202</v>
      </c>
      <c r="R17" s="13">
        <v>2.33147E-15</v>
      </c>
      <c r="S17" s="14">
        <v>2.33147E-15</v>
      </c>
      <c r="T17" s="13">
        <v>2.22045E-15</v>
      </c>
      <c r="U17" s="13">
        <v>2.1094199999999999E-15</v>
      </c>
      <c r="V17" s="13">
        <v>2.33147E-15</v>
      </c>
      <c r="W17" s="13">
        <v>2.22045E-15</v>
      </c>
      <c r="X17" s="13">
        <v>2.1094199999999999E-15</v>
      </c>
      <c r="Y17">
        <v>0</v>
      </c>
      <c r="Z17">
        <v>0</v>
      </c>
      <c r="AA17">
        <v>0</v>
      </c>
    </row>
    <row r="18" spans="1:27" x14ac:dyDescent="0.2">
      <c r="A18" s="15">
        <f t="shared" si="0"/>
        <v>7.7922400000000002E-4</v>
      </c>
      <c r="D18" s="16">
        <v>1186</v>
      </c>
      <c r="E18" s="17">
        <v>7.3721999999999997E-5</v>
      </c>
      <c r="F18" s="17">
        <v>7.3721999999999997E-5</v>
      </c>
      <c r="G18" s="17">
        <v>-1.01239E-5</v>
      </c>
      <c r="H18" s="17">
        <v>-4.0436699999999999E-5</v>
      </c>
      <c r="I18" s="13">
        <v>8.6638300000000004E-7</v>
      </c>
      <c r="J18" s="13">
        <v>6.1914499999999998E-5</v>
      </c>
      <c r="K18" s="13">
        <v>-3.9619600000000003E-5</v>
      </c>
      <c r="L18" s="13">
        <v>-5.6142800000000001E-5</v>
      </c>
      <c r="M18" s="13">
        <v>7.7656900000000002E-6</v>
      </c>
      <c r="N18" s="13">
        <v>-1.7532499999999999E-5</v>
      </c>
      <c r="Q18">
        <v>17547</v>
      </c>
      <c r="R18" s="13">
        <v>7.7922400000000002E-4</v>
      </c>
      <c r="S18" s="14">
        <v>-8.4237099999999996E-4</v>
      </c>
      <c r="T18" s="13">
        <v>1.38004E-4</v>
      </c>
      <c r="U18" s="13">
        <v>-8.4237099999999996E-4</v>
      </c>
      <c r="V18" s="13">
        <v>3.8078199999999997E-5</v>
      </c>
      <c r="W18" s="13">
        <v>2.30034E-4</v>
      </c>
      <c r="X18" s="13">
        <v>-1.9325500000000001E-4</v>
      </c>
      <c r="Y18" s="13">
        <v>4.3718899999999999E-5</v>
      </c>
      <c r="Z18" s="13">
        <v>1.31851E-3</v>
      </c>
      <c r="AA18" s="13">
        <v>1.32787E-5</v>
      </c>
    </row>
    <row r="19" spans="1:27" x14ac:dyDescent="0.2">
      <c r="A19" s="15">
        <f t="shared" si="0"/>
        <v>3.0531800000000001E-2</v>
      </c>
      <c r="D19" s="16">
        <v>1186</v>
      </c>
      <c r="E19" s="17">
        <v>1.6470499999999999E-2</v>
      </c>
      <c r="F19" s="17">
        <v>1.6470499999999999E-2</v>
      </c>
      <c r="G19" s="17">
        <v>-4.6769200000000002E-4</v>
      </c>
      <c r="H19" s="17">
        <v>-1.01855E-2</v>
      </c>
      <c r="I19" s="13">
        <v>1.2128799999999999E-3</v>
      </c>
      <c r="J19" s="13">
        <v>1.45886E-2</v>
      </c>
      <c r="K19" s="13">
        <v>-9.9841900000000004E-3</v>
      </c>
      <c r="L19" s="13">
        <v>-1.00596E-2</v>
      </c>
      <c r="M19" s="13">
        <v>1.54065E-3</v>
      </c>
      <c r="N19" s="13">
        <v>-4.34878E-3</v>
      </c>
      <c r="Q19">
        <v>17547</v>
      </c>
      <c r="R19" s="13">
        <v>3.0531800000000001E-2</v>
      </c>
      <c r="S19" s="14">
        <v>3.0531800000000001E-2</v>
      </c>
      <c r="T19" s="13">
        <v>-1.03312E-2</v>
      </c>
      <c r="U19" s="13">
        <v>-1.36077E-2</v>
      </c>
      <c r="V19" s="13">
        <v>-1.0537700000000001E-2</v>
      </c>
      <c r="W19" s="13">
        <v>3.0524300000000001E-2</v>
      </c>
      <c r="X19" s="13">
        <v>-1.33937E-2</v>
      </c>
      <c r="Y19" s="13">
        <v>-7.5215299999999998E-4</v>
      </c>
      <c r="Z19" s="13">
        <v>-1.32311E-3</v>
      </c>
      <c r="AA19" s="13">
        <v>3.8032799999999998E-4</v>
      </c>
    </row>
    <row r="20" spans="1:27" x14ac:dyDescent="0.2">
      <c r="A20" s="15">
        <f t="shared" si="0"/>
        <v>8.8084399999999993E-2</v>
      </c>
      <c r="D20" s="16">
        <v>1186</v>
      </c>
      <c r="E20" s="17">
        <v>7.0842000000000002E-2</v>
      </c>
      <c r="F20" s="17">
        <v>7.0842000000000002E-2</v>
      </c>
      <c r="G20" s="17">
        <v>-7.9104499999999999E-4</v>
      </c>
      <c r="H20" s="17">
        <v>-4.6089999999999999E-2</v>
      </c>
      <c r="I20" s="13">
        <v>6.6786700000000003E-3</v>
      </c>
      <c r="J20" s="13">
        <v>6.2930399999999997E-2</v>
      </c>
      <c r="K20" s="13">
        <v>-4.5648099999999997E-2</v>
      </c>
      <c r="L20" s="13">
        <v>-4.3636500000000002E-2</v>
      </c>
      <c r="M20" s="13">
        <v>5.1106199999999997E-3</v>
      </c>
      <c r="N20" s="13">
        <v>-1.3392599999999999E-2</v>
      </c>
      <c r="Q20">
        <v>17505</v>
      </c>
      <c r="R20" s="13">
        <v>8.8084399999999993E-2</v>
      </c>
      <c r="S20" s="14">
        <v>8.8084399999999993E-2</v>
      </c>
      <c r="T20" s="13">
        <v>6.3789600000000004E-3</v>
      </c>
      <c r="U20" s="13">
        <v>-7.4610399999999993E-2</v>
      </c>
      <c r="V20" s="13">
        <v>8.5006399999999996E-2</v>
      </c>
      <c r="W20" s="13">
        <v>6.3763600000000002E-3</v>
      </c>
      <c r="X20" s="13">
        <v>-7.1529800000000004E-2</v>
      </c>
      <c r="Y20" s="13">
        <v>5.0428099999999998E-4</v>
      </c>
      <c r="Z20" s="13">
        <v>4.3140400000000002E-2</v>
      </c>
      <c r="AA20" s="13">
        <v>-3.6869600000000001E-4</v>
      </c>
    </row>
    <row r="21" spans="1:27" x14ac:dyDescent="0.2">
      <c r="A21" s="15">
        <f t="shared" si="0"/>
        <v>0.23916799999999999</v>
      </c>
      <c r="D21" s="16">
        <v>1184</v>
      </c>
      <c r="E21" s="17">
        <v>0.21810199999999999</v>
      </c>
      <c r="F21" s="17">
        <v>-0.25743100000000002</v>
      </c>
      <c r="G21" s="17">
        <v>1.1227600000000001E-2</v>
      </c>
      <c r="H21" s="17">
        <v>-0.25743100000000002</v>
      </c>
      <c r="I21" s="13">
        <v>3.13441E-2</v>
      </c>
      <c r="J21" s="13">
        <v>0.19639799999999999</v>
      </c>
      <c r="K21" s="13">
        <v>-0.25584299999999999</v>
      </c>
      <c r="L21" s="13">
        <v>-0.12205100000000001</v>
      </c>
      <c r="M21" s="13">
        <v>-1.8157699999999999E-2</v>
      </c>
      <c r="N21" s="13">
        <v>5.1704800000000002E-2</v>
      </c>
      <c r="Q21">
        <v>17487</v>
      </c>
      <c r="R21" s="13">
        <v>0.23916799999999999</v>
      </c>
      <c r="S21" s="14">
        <v>0.23916799999999999</v>
      </c>
      <c r="T21" s="13">
        <v>7.0745000000000001E-3</v>
      </c>
      <c r="U21" s="13">
        <v>-0.22043299999999999</v>
      </c>
      <c r="V21" s="13">
        <v>0.17599300000000001</v>
      </c>
      <c r="W21" s="13">
        <v>7.0463699999999997E-3</v>
      </c>
      <c r="X21" s="13">
        <v>-0.15723000000000001</v>
      </c>
      <c r="Y21" s="13">
        <v>1.96261E-3</v>
      </c>
      <c r="Z21" s="13">
        <v>0.31641599999999998</v>
      </c>
      <c r="AA21" s="13">
        <v>6.7160900000000001E-3</v>
      </c>
    </row>
    <row r="22" spans="1:27" s="21" customFormat="1" x14ac:dyDescent="0.2">
      <c r="A22" s="23">
        <f t="shared" si="0"/>
        <v>3.5527100000000001E-15</v>
      </c>
      <c r="D22" s="19">
        <v>346</v>
      </c>
      <c r="E22" s="20">
        <v>3.5527100000000001E-15</v>
      </c>
      <c r="F22" s="20">
        <v>3.05311E-15</v>
      </c>
      <c r="G22" s="20">
        <v>3.10862E-15</v>
      </c>
      <c r="H22" s="20">
        <v>2.7200500000000001E-15</v>
      </c>
      <c r="I22" s="36">
        <v>2.9976E-15</v>
      </c>
      <c r="J22" s="36">
        <v>3.5527100000000001E-15</v>
      </c>
      <c r="K22" s="36">
        <v>2.8310700000000001E-15</v>
      </c>
      <c r="L22" s="21">
        <v>0</v>
      </c>
      <c r="M22" s="21">
        <v>0</v>
      </c>
      <c r="N22" s="21">
        <v>0</v>
      </c>
      <c r="Q22" s="21">
        <v>1117</v>
      </c>
      <c r="R22" s="36">
        <v>5.55112E-16</v>
      </c>
      <c r="S22" s="22">
        <v>5.55112E-16</v>
      </c>
      <c r="T22" s="36">
        <v>3.33067E-16</v>
      </c>
      <c r="U22" s="36">
        <v>2.2204499999999999E-16</v>
      </c>
      <c r="V22" s="36">
        <v>3.33067E-16</v>
      </c>
      <c r="W22" s="36">
        <v>2.2204499999999999E-16</v>
      </c>
      <c r="X22" s="36">
        <v>5.55112E-16</v>
      </c>
      <c r="Y22" s="21">
        <v>0</v>
      </c>
      <c r="Z22" s="21">
        <v>0</v>
      </c>
      <c r="AA22" s="21">
        <v>0</v>
      </c>
    </row>
    <row r="23" spans="1:27" s="21" customFormat="1" x14ac:dyDescent="0.2">
      <c r="A23" s="23">
        <f t="shared" si="0"/>
        <v>3.5527100000000001E-15</v>
      </c>
      <c r="D23" s="19">
        <v>346</v>
      </c>
      <c r="E23" s="20">
        <v>3.5527100000000001E-15</v>
      </c>
      <c r="F23" s="20">
        <v>3.05311E-15</v>
      </c>
      <c r="G23" s="20">
        <v>3.10862E-15</v>
      </c>
      <c r="H23" s="20">
        <v>2.7200500000000001E-15</v>
      </c>
      <c r="I23" s="36">
        <v>2.9976E-15</v>
      </c>
      <c r="J23" s="36">
        <v>3.5527100000000001E-15</v>
      </c>
      <c r="K23" s="36">
        <v>2.8310700000000001E-15</v>
      </c>
      <c r="L23" s="21">
        <v>0</v>
      </c>
      <c r="M23" s="21">
        <v>0</v>
      </c>
      <c r="N23" s="21">
        <v>0</v>
      </c>
      <c r="Q23" s="21">
        <v>1117</v>
      </c>
      <c r="R23" s="36">
        <v>5.55112E-16</v>
      </c>
      <c r="S23" s="22">
        <v>5.55112E-16</v>
      </c>
      <c r="T23" s="36">
        <v>3.33067E-16</v>
      </c>
      <c r="U23" s="36">
        <v>2.2204499999999999E-16</v>
      </c>
      <c r="V23" s="36">
        <v>3.33067E-16</v>
      </c>
      <c r="W23" s="36">
        <v>2.2204499999999999E-16</v>
      </c>
      <c r="X23" s="36">
        <v>5.55112E-16</v>
      </c>
      <c r="Y23" s="21">
        <v>0</v>
      </c>
      <c r="Z23" s="21">
        <v>0</v>
      </c>
      <c r="AA23" s="21">
        <v>0</v>
      </c>
    </row>
    <row r="24" spans="1:27" s="21" customFormat="1" x14ac:dyDescent="0.2">
      <c r="A24" s="23">
        <f t="shared" si="0"/>
        <v>3.5527100000000001E-15</v>
      </c>
      <c r="D24" s="19">
        <v>346</v>
      </c>
      <c r="E24" s="20">
        <v>3.5527100000000001E-15</v>
      </c>
      <c r="F24" s="20">
        <v>3.05311E-15</v>
      </c>
      <c r="G24" s="20">
        <v>3.10862E-15</v>
      </c>
      <c r="H24" s="20">
        <v>2.7200500000000001E-15</v>
      </c>
      <c r="I24" s="36">
        <v>2.9976E-15</v>
      </c>
      <c r="J24" s="36">
        <v>3.5527100000000001E-15</v>
      </c>
      <c r="K24" s="36">
        <v>2.8310700000000001E-15</v>
      </c>
      <c r="L24" s="21">
        <v>0</v>
      </c>
      <c r="M24" s="21">
        <v>0</v>
      </c>
      <c r="N24" s="21">
        <v>0</v>
      </c>
      <c r="Q24" s="21">
        <v>1117</v>
      </c>
      <c r="R24" s="36">
        <v>5.55112E-16</v>
      </c>
      <c r="S24" s="22">
        <v>5.55112E-16</v>
      </c>
      <c r="T24" s="36">
        <v>3.33067E-16</v>
      </c>
      <c r="U24" s="36">
        <v>2.2204499999999999E-16</v>
      </c>
      <c r="V24" s="36">
        <v>3.33067E-16</v>
      </c>
      <c r="W24" s="36">
        <v>2.2204499999999999E-16</v>
      </c>
      <c r="X24" s="36">
        <v>5.55112E-16</v>
      </c>
      <c r="Y24" s="21">
        <v>0</v>
      </c>
      <c r="Z24" s="21">
        <v>0</v>
      </c>
      <c r="AA24" s="21">
        <v>0</v>
      </c>
    </row>
    <row r="25" spans="1:27" s="21" customFormat="1" x14ac:dyDescent="0.2">
      <c r="A25" s="23">
        <f t="shared" si="0"/>
        <v>1.6631900000000002E-2</v>
      </c>
      <c r="D25" s="19">
        <v>1174</v>
      </c>
      <c r="E25" s="20">
        <v>6.1247899999999997E-3</v>
      </c>
      <c r="F25" s="20">
        <v>6.1247899999999997E-3</v>
      </c>
      <c r="G25" s="20">
        <v>-5.3246200000000004E-4</v>
      </c>
      <c r="H25" s="20">
        <v>-3.5396899999999999E-3</v>
      </c>
      <c r="I25" s="36">
        <v>8.1489300000000002E-4</v>
      </c>
      <c r="J25" s="36">
        <v>4.7074200000000004E-3</v>
      </c>
      <c r="K25" s="36">
        <v>-3.4696699999999998E-3</v>
      </c>
      <c r="L25" s="36">
        <v>-5.3118200000000001E-3</v>
      </c>
      <c r="M25" s="36">
        <v>7.8285900000000001E-4</v>
      </c>
      <c r="N25" s="36">
        <v>-1.43765E-3</v>
      </c>
      <c r="Q25" s="21">
        <v>16834</v>
      </c>
      <c r="R25" s="36">
        <v>1.6631900000000002E-2</v>
      </c>
      <c r="S25" s="22">
        <v>1.6631900000000002E-2</v>
      </c>
      <c r="T25" s="36">
        <v>-3.7728599999999998E-3</v>
      </c>
      <c r="U25" s="36">
        <v>-9.6660600000000006E-3</v>
      </c>
      <c r="V25" s="36">
        <v>-6.2741400000000001E-3</v>
      </c>
      <c r="W25" s="36">
        <v>1.5991600000000002E-2</v>
      </c>
      <c r="X25" s="36">
        <v>-6.5244300000000003E-3</v>
      </c>
      <c r="Y25" s="36">
        <v>3.2592999999999999E-4</v>
      </c>
      <c r="Z25" s="36">
        <v>4.0376700000000001E-3</v>
      </c>
      <c r="AA25" s="36">
        <v>-5.7995400000000004E-4</v>
      </c>
    </row>
    <row r="26" spans="1:27" s="21" customFormat="1" x14ac:dyDescent="0.2">
      <c r="A26" s="23">
        <f t="shared" si="0"/>
        <v>4.6704200000000001E-2</v>
      </c>
      <c r="D26" s="19">
        <v>1175</v>
      </c>
      <c r="E26" s="20">
        <v>3.8944899999999998E-2</v>
      </c>
      <c r="F26" s="20">
        <v>3.8944899999999998E-2</v>
      </c>
      <c r="G26" s="20">
        <v>-1.94714E-3</v>
      </c>
      <c r="H26" s="20">
        <v>-2.3949999999999999E-2</v>
      </c>
      <c r="I26" s="36">
        <v>5.9501600000000003E-3</v>
      </c>
      <c r="J26" s="36">
        <v>3.0732599999999999E-2</v>
      </c>
      <c r="K26" s="36">
        <v>-2.3635E-2</v>
      </c>
      <c r="L26" s="36">
        <v>-3.2126700000000001E-2</v>
      </c>
      <c r="M26" s="36">
        <v>4.2028200000000003E-3</v>
      </c>
      <c r="N26" s="36">
        <v>-7.8068299999999998E-3</v>
      </c>
      <c r="Q26" s="21">
        <v>16947</v>
      </c>
      <c r="R26" s="36">
        <v>4.6704200000000001E-2</v>
      </c>
      <c r="S26" s="22">
        <v>4.6704200000000001E-2</v>
      </c>
      <c r="T26" s="36">
        <v>5.2775299999999999E-3</v>
      </c>
      <c r="U26" s="36">
        <v>-4.0882500000000002E-2</v>
      </c>
      <c r="V26" s="36">
        <v>4.4961500000000001E-2</v>
      </c>
      <c r="W26" s="36">
        <v>5.2635399999999997E-3</v>
      </c>
      <c r="X26" s="36">
        <v>-3.9125800000000002E-2</v>
      </c>
      <c r="Y26" s="36">
        <v>1.8106400000000001E-4</v>
      </c>
      <c r="Z26" s="36">
        <v>2.40165E-2</v>
      </c>
      <c r="AA26" s="36">
        <v>-1.0562E-3</v>
      </c>
    </row>
    <row r="27" spans="1:27" s="21" customFormat="1" x14ac:dyDescent="0.2">
      <c r="A27" s="23">
        <f t="shared" si="0"/>
        <v>0.13709399999999999</v>
      </c>
      <c r="D27" s="19">
        <v>1176</v>
      </c>
      <c r="E27" s="20">
        <v>0.12012</v>
      </c>
      <c r="F27" s="20">
        <v>0.12012</v>
      </c>
      <c r="G27" s="20">
        <v>-2.4470899999999999E-3</v>
      </c>
      <c r="H27" s="20">
        <v>-8.0435800000000002E-2</v>
      </c>
      <c r="I27" s="36">
        <v>2.0007E-2</v>
      </c>
      <c r="J27" s="36">
        <v>9.7481700000000004E-2</v>
      </c>
      <c r="K27" s="36">
        <v>-8.0251600000000006E-2</v>
      </c>
      <c r="L27" s="36">
        <v>-9.4755300000000001E-2</v>
      </c>
      <c r="M27" s="36">
        <v>6.5132699999999998E-3</v>
      </c>
      <c r="N27" s="36">
        <v>-1.0041400000000001E-2</v>
      </c>
      <c r="Q27" s="21">
        <v>17008</v>
      </c>
      <c r="R27" s="36">
        <v>0.13709399999999999</v>
      </c>
      <c r="S27" s="22">
        <v>0.13709399999999999</v>
      </c>
      <c r="T27" s="36">
        <v>9.1885500000000002E-3</v>
      </c>
      <c r="U27" s="36">
        <v>-0.12105399999999999</v>
      </c>
      <c r="V27" s="36">
        <v>0.118976</v>
      </c>
      <c r="W27" s="36">
        <v>9.1413299999999996E-3</v>
      </c>
      <c r="X27" s="36">
        <v>-0.10288899999999999</v>
      </c>
      <c r="Y27" s="36">
        <v>3.4241300000000002E-4</v>
      </c>
      <c r="Z27" s="36">
        <v>0.126722</v>
      </c>
      <c r="AA27" s="36">
        <v>-4.1321700000000001E-3</v>
      </c>
    </row>
    <row r="28" spans="1:27" s="21" customFormat="1" x14ac:dyDescent="0.2">
      <c r="A28" s="23">
        <f t="shared" si="0"/>
        <v>0.43481599999999998</v>
      </c>
      <c r="D28" s="19">
        <v>1175</v>
      </c>
      <c r="E28" s="20">
        <v>0.43481599999999998</v>
      </c>
      <c r="F28" s="20">
        <v>-0.74587800000000004</v>
      </c>
      <c r="G28" s="20">
        <v>4.4922200000000002E-2</v>
      </c>
      <c r="H28" s="20">
        <v>-0.74587800000000004</v>
      </c>
      <c r="I28" s="36">
        <v>0.102668</v>
      </c>
      <c r="J28" s="36">
        <v>0.374697</v>
      </c>
      <c r="K28" s="36">
        <v>-0.74350499999999997</v>
      </c>
      <c r="L28" s="36">
        <v>-0.27627699999999999</v>
      </c>
      <c r="M28" s="36">
        <v>-2.9103500000000001E-2</v>
      </c>
      <c r="N28" s="36">
        <v>9.9327299999999993E-2</v>
      </c>
      <c r="Q28" s="21">
        <v>16943</v>
      </c>
      <c r="R28" s="36">
        <v>0.32703100000000002</v>
      </c>
      <c r="S28" s="22">
        <v>-0.39035199999999998</v>
      </c>
      <c r="T28" s="36">
        <v>1.9950099999999998E-2</v>
      </c>
      <c r="U28" s="36">
        <v>-0.39035199999999998</v>
      </c>
      <c r="V28" s="36">
        <v>-0.18035100000000001</v>
      </c>
      <c r="W28" s="36">
        <v>1.9836599999999999E-2</v>
      </c>
      <c r="X28" s="36">
        <v>0.117143</v>
      </c>
      <c r="Y28" s="36">
        <v>-1.29272E-2</v>
      </c>
      <c r="Z28" s="36">
        <v>0.57716100000000004</v>
      </c>
      <c r="AA28" s="36">
        <v>-1.96057E-3</v>
      </c>
    </row>
    <row r="29" spans="1:27" x14ac:dyDescent="0.2">
      <c r="A29" s="15">
        <f t="shared" si="0"/>
        <v>2.11977E-3</v>
      </c>
      <c r="D29" s="16">
        <v>1155</v>
      </c>
      <c r="E29" s="17">
        <v>1.8121299999999999E-3</v>
      </c>
      <c r="F29" s="17">
        <v>1.8121299999999999E-3</v>
      </c>
      <c r="G29" s="17">
        <v>-2.0910199999999999E-4</v>
      </c>
      <c r="H29" s="17">
        <v>-1.04867E-3</v>
      </c>
      <c r="I29" s="13">
        <v>7.9418499999999999E-4</v>
      </c>
      <c r="J29" s="13">
        <v>8.0176900000000003E-4</v>
      </c>
      <c r="K29" s="13">
        <v>-1.0415999999999999E-3</v>
      </c>
      <c r="L29" s="13">
        <v>-2.0135399999999999E-3</v>
      </c>
      <c r="M29" s="13">
        <v>1.9015699999999999E-4</v>
      </c>
      <c r="N29" s="13">
        <v>-2.07827E-4</v>
      </c>
      <c r="Q29">
        <v>15971</v>
      </c>
      <c r="R29" s="13">
        <v>2.11977E-3</v>
      </c>
      <c r="S29" s="14">
        <v>-1.0983500000000001E-3</v>
      </c>
      <c r="T29" s="13">
        <v>1.75997E-4</v>
      </c>
      <c r="U29" s="13">
        <v>-2.4644200000000002E-3</v>
      </c>
      <c r="V29" s="13">
        <v>-3.3207000000000001E-4</v>
      </c>
      <c r="W29" s="13">
        <v>5.3173500000000002E-5</v>
      </c>
      <c r="X29" s="13">
        <v>1.10246E-4</v>
      </c>
      <c r="Y29" s="13">
        <v>-1.2024099999999999E-3</v>
      </c>
      <c r="Z29" s="13">
        <v>4.2005999999999996E-3</v>
      </c>
      <c r="AA29" s="13">
        <v>2.36655E-4</v>
      </c>
    </row>
    <row r="30" spans="1:27" x14ac:dyDescent="0.2">
      <c r="A30" s="15">
        <f t="shared" si="0"/>
        <v>3.1987199999999999E-3</v>
      </c>
      <c r="D30" s="16">
        <v>1152</v>
      </c>
      <c r="E30" s="17">
        <v>2.8512199999999998E-3</v>
      </c>
      <c r="F30" s="17">
        <v>2.8512199999999998E-3</v>
      </c>
      <c r="G30" s="17">
        <v>-2.8512399999999999E-4</v>
      </c>
      <c r="H30" s="17">
        <v>-1.7003000000000001E-3</v>
      </c>
      <c r="I30" s="13">
        <v>1.5595100000000001E-3</v>
      </c>
      <c r="J30" s="13">
        <v>1.00114E-3</v>
      </c>
      <c r="K30" s="13">
        <v>-1.6948600000000001E-3</v>
      </c>
      <c r="L30" s="13">
        <v>-3.0816200000000002E-3</v>
      </c>
      <c r="M30" s="13">
        <v>1.8516999999999999E-4</v>
      </c>
      <c r="N30" s="13">
        <v>-2.2137200000000001E-4</v>
      </c>
      <c r="Q30">
        <v>15787</v>
      </c>
      <c r="R30" s="13">
        <v>3.1987199999999999E-3</v>
      </c>
      <c r="S30" s="14">
        <v>-3.3684399999999999E-3</v>
      </c>
      <c r="T30" s="13">
        <v>2.9388999999999999E-4</v>
      </c>
      <c r="U30" s="13">
        <v>-3.7429999999999998E-3</v>
      </c>
      <c r="V30" s="13">
        <v>-6.2888500000000003E-4</v>
      </c>
      <c r="W30" s="13">
        <v>1.8599600000000001E-4</v>
      </c>
      <c r="X30" s="13">
        <v>1.9249499999999999E-4</v>
      </c>
      <c r="Y30" s="13">
        <v>-2.4211100000000002E-3</v>
      </c>
      <c r="Z30" s="13">
        <v>6.14213E-3</v>
      </c>
      <c r="AA30" s="13">
        <v>1.80676E-4</v>
      </c>
    </row>
    <row r="31" spans="1:27" x14ac:dyDescent="0.2">
      <c r="A31" s="15">
        <f t="shared" si="0"/>
        <v>1.48989E-3</v>
      </c>
      <c r="D31" s="16">
        <v>26878</v>
      </c>
      <c r="E31" s="17">
        <v>1.48989E-3</v>
      </c>
      <c r="F31" s="17">
        <v>-4.1950399999999997E-3</v>
      </c>
      <c r="G31" s="17">
        <v>5.7335999999999997E-4</v>
      </c>
      <c r="H31" s="17">
        <v>-4.1950399999999997E-3</v>
      </c>
      <c r="I31" s="13">
        <v>4.6751600000000001E-4</v>
      </c>
      <c r="J31" s="13">
        <v>1.0508200000000001E-3</v>
      </c>
      <c r="K31" s="13">
        <v>-3.6501200000000002E-3</v>
      </c>
      <c r="L31" s="13">
        <v>-1.96761E-4</v>
      </c>
      <c r="M31" s="13">
        <v>-3.5342499999999998E-4</v>
      </c>
      <c r="N31" s="13">
        <v>-9.8103499999999989E-4</v>
      </c>
      <c r="Q31">
        <v>15638</v>
      </c>
      <c r="R31" s="13">
        <v>7.4734599999999997E-4</v>
      </c>
      <c r="S31" s="14">
        <v>-1.19287E-3</v>
      </c>
      <c r="T31" s="13">
        <v>2.52396E-4</v>
      </c>
      <c r="U31" s="13">
        <v>-1.19287E-3</v>
      </c>
      <c r="V31" s="13">
        <v>-5.2208899999999999E-4</v>
      </c>
      <c r="W31" s="13">
        <v>1.7494099999999999E-4</v>
      </c>
      <c r="X31" s="13">
        <v>1.54015E-4</v>
      </c>
      <c r="Y31" s="13">
        <v>-1.2765300000000001E-4</v>
      </c>
      <c r="Z31" s="13">
        <v>1.3631400000000001E-3</v>
      </c>
      <c r="AA31" s="13">
        <v>-9.3332999999999996E-5</v>
      </c>
    </row>
    <row r="32" spans="1:27" x14ac:dyDescent="0.2">
      <c r="A32" s="15">
        <f t="shared" si="0"/>
        <v>8.4930400000000003E-3</v>
      </c>
      <c r="D32" s="16">
        <v>26091</v>
      </c>
      <c r="E32" s="17">
        <v>8.4930400000000003E-3</v>
      </c>
      <c r="F32" s="17">
        <v>-2.2401299999999999E-2</v>
      </c>
      <c r="G32" s="17">
        <v>9.1938100000000004E-4</v>
      </c>
      <c r="H32" s="17">
        <v>-2.2401299999999999E-2</v>
      </c>
      <c r="I32" s="13">
        <v>1.10973E-3</v>
      </c>
      <c r="J32" s="13">
        <v>6.4970000000000002E-3</v>
      </c>
      <c r="K32" s="13">
        <v>-2.0595599999999999E-2</v>
      </c>
      <c r="L32" s="13">
        <v>-2.4747800000000002E-3</v>
      </c>
      <c r="M32" s="13">
        <v>-1.2515899999999999E-3</v>
      </c>
      <c r="N32" s="13">
        <v>-3.7530900000000002E-3</v>
      </c>
      <c r="Q32">
        <v>15874</v>
      </c>
      <c r="R32" s="13">
        <v>7.7362300000000003E-5</v>
      </c>
      <c r="S32" s="14">
        <v>-1.0063100000000001E-4</v>
      </c>
      <c r="T32" s="13">
        <v>3.4713199999999998E-5</v>
      </c>
      <c r="U32" s="13">
        <v>-1.0063100000000001E-4</v>
      </c>
      <c r="V32" s="13">
        <v>3.8053599999999998E-5</v>
      </c>
      <c r="W32" s="13">
        <v>3.4159599999999997E-5</v>
      </c>
      <c r="X32" s="13">
        <v>-6.0768499999999999E-5</v>
      </c>
      <c r="Y32" s="13">
        <v>1.9031100000000001E-6</v>
      </c>
      <c r="Z32" s="13">
        <v>-1.4713000000000001E-4</v>
      </c>
      <c r="AA32" s="13">
        <v>-1.3290999999999999E-6</v>
      </c>
    </row>
    <row r="33" spans="1:27" x14ac:dyDescent="0.2">
      <c r="A33" s="15">
        <f t="shared" si="0"/>
        <v>1.5935999999999999E-2</v>
      </c>
      <c r="D33" s="16">
        <v>25106</v>
      </c>
      <c r="E33" s="17">
        <v>1.5935999999999999E-2</v>
      </c>
      <c r="F33" s="17">
        <v>-5.7800299999999999E-2</v>
      </c>
      <c r="G33" s="17">
        <v>3.0508000000000002E-3</v>
      </c>
      <c r="H33" s="17">
        <v>-5.7800299999999999E-2</v>
      </c>
      <c r="I33" s="13">
        <v>3.49454E-3</v>
      </c>
      <c r="J33" s="13">
        <v>1.4563E-2</v>
      </c>
      <c r="K33" s="13">
        <v>-5.6870999999999998E-2</v>
      </c>
      <c r="L33" s="13">
        <v>-4.8115199999999997E-3</v>
      </c>
      <c r="M33" s="13">
        <v>-8.9366200000000004E-4</v>
      </c>
      <c r="N33" s="13">
        <v>-2.4685599999999999E-3</v>
      </c>
      <c r="Q33">
        <v>16709</v>
      </c>
      <c r="R33" s="13">
        <v>3.0773699999999998E-3</v>
      </c>
      <c r="S33" s="14">
        <v>1.6156899999999999E-3</v>
      </c>
      <c r="T33" s="13">
        <v>3.4010000000000001E-5</v>
      </c>
      <c r="U33" s="13">
        <v>-2.5370100000000001E-3</v>
      </c>
      <c r="V33" s="13">
        <v>-8.4437300000000004E-4</v>
      </c>
      <c r="W33" s="13">
        <v>2.7227900000000001E-3</v>
      </c>
      <c r="X33" s="13">
        <v>-1.3040599999999999E-3</v>
      </c>
      <c r="Y33" s="13">
        <v>-4.0713700000000002E-4</v>
      </c>
      <c r="Z33" s="13">
        <v>2.0801299999999999E-3</v>
      </c>
      <c r="AA33" s="13">
        <v>1.6984700000000001E-3</v>
      </c>
    </row>
    <row r="34" spans="1:27" x14ac:dyDescent="0.2">
      <c r="A34" s="15">
        <f t="shared" si="0"/>
        <v>2.63071E-2</v>
      </c>
      <c r="D34" s="16">
        <v>24120</v>
      </c>
      <c r="E34" s="17">
        <v>2.63071E-2</v>
      </c>
      <c r="F34" s="17">
        <v>-9.6052600000000002E-2</v>
      </c>
      <c r="G34" s="17">
        <v>3.43802E-3</v>
      </c>
      <c r="H34" s="17">
        <v>-9.6052600000000002E-2</v>
      </c>
      <c r="I34" s="13">
        <v>4.8660200000000004E-3</v>
      </c>
      <c r="J34" s="13">
        <v>2.3564600000000002E-2</v>
      </c>
      <c r="K34" s="13">
        <v>-9.4738199999999995E-2</v>
      </c>
      <c r="L34" s="13">
        <v>-1.0864499999999999E-2</v>
      </c>
      <c r="M34" s="13">
        <v>-1.57124E-3</v>
      </c>
      <c r="N34" s="13">
        <v>-5.6228600000000004E-3</v>
      </c>
      <c r="Q34">
        <v>16885</v>
      </c>
      <c r="R34" s="13">
        <v>2.5990599999999999E-2</v>
      </c>
      <c r="S34" s="14">
        <v>2.5990599999999999E-2</v>
      </c>
      <c r="T34" s="13">
        <v>3.1704599999999999E-3</v>
      </c>
      <c r="U34" s="13">
        <v>-2.2970899999999999E-2</v>
      </c>
      <c r="V34" s="13">
        <v>2.4743299999999999E-2</v>
      </c>
      <c r="W34" s="13">
        <v>3.1394499999999998E-3</v>
      </c>
      <c r="X34" s="13">
        <v>-2.1692599999999999E-2</v>
      </c>
      <c r="Y34" s="13">
        <v>3.9042599999999998E-4</v>
      </c>
      <c r="Z34" s="13">
        <v>1.51755E-2</v>
      </c>
      <c r="AA34" s="13">
        <v>-1.5975799999999999E-3</v>
      </c>
    </row>
    <row r="35" spans="1:27" x14ac:dyDescent="0.2">
      <c r="A35" s="15">
        <f t="shared" si="0"/>
        <v>8.5862300000000003E-2</v>
      </c>
      <c r="D35" s="16">
        <v>1175</v>
      </c>
      <c r="E35" s="17">
        <v>7.95405E-2</v>
      </c>
      <c r="F35" s="17">
        <v>7.95405E-2</v>
      </c>
      <c r="G35" s="17">
        <v>-1.2929899999999999E-3</v>
      </c>
      <c r="H35" s="17">
        <v>-5.3128500000000002E-2</v>
      </c>
      <c r="I35" s="13">
        <v>1.3229299999999999E-2</v>
      </c>
      <c r="J35" s="13">
        <v>6.4865099999999995E-2</v>
      </c>
      <c r="K35" s="13">
        <v>-5.2975399999999999E-2</v>
      </c>
      <c r="L35" s="13">
        <v>-6.2000699999999999E-2</v>
      </c>
      <c r="M35" s="13">
        <v>4.0402800000000003E-3</v>
      </c>
      <c r="N35" s="13">
        <v>-7.9085500000000003E-3</v>
      </c>
      <c r="Q35">
        <v>17008</v>
      </c>
      <c r="R35" s="13">
        <v>8.5862300000000003E-2</v>
      </c>
      <c r="S35" s="14">
        <v>8.5862300000000003E-2</v>
      </c>
      <c r="T35" s="13">
        <v>4.7315200000000003E-3</v>
      </c>
      <c r="U35" s="13">
        <v>-7.4830900000000006E-2</v>
      </c>
      <c r="V35" s="13">
        <v>7.4156799999999995E-2</v>
      </c>
      <c r="W35" s="13">
        <v>4.66951E-3</v>
      </c>
      <c r="X35" s="13">
        <v>-6.3063400000000006E-2</v>
      </c>
      <c r="Y35" s="13">
        <v>1.19064E-3</v>
      </c>
      <c r="Z35" s="13">
        <v>8.0771499999999996E-2</v>
      </c>
      <c r="AA35" s="13">
        <v>-4.3245699999999998E-3</v>
      </c>
    </row>
    <row r="36" spans="1:27" s="21" customFormat="1" x14ac:dyDescent="0.2">
      <c r="A36" s="23">
        <f t="shared" si="0"/>
        <v>3.8857799999999998E-15</v>
      </c>
      <c r="D36" s="19">
        <v>1406</v>
      </c>
      <c r="E36" s="20">
        <v>2.1094199999999999E-15</v>
      </c>
      <c r="F36" s="20">
        <v>2.1094199999999999E-15</v>
      </c>
      <c r="G36" s="20">
        <v>1.66533E-15</v>
      </c>
      <c r="H36" s="20">
        <v>1.44329E-15</v>
      </c>
      <c r="I36" s="36">
        <v>1.55431E-15</v>
      </c>
      <c r="J36" s="36">
        <v>1.55431E-15</v>
      </c>
      <c r="K36" s="36">
        <v>2.1094199999999999E-15</v>
      </c>
      <c r="L36" s="21">
        <v>0</v>
      </c>
      <c r="M36" s="21">
        <v>0</v>
      </c>
      <c r="N36" s="21">
        <v>0</v>
      </c>
      <c r="Q36" s="21">
        <v>11223</v>
      </c>
      <c r="R36" s="36">
        <v>3.8857799999999998E-15</v>
      </c>
      <c r="S36" s="22">
        <v>3.8857799999999998E-15</v>
      </c>
      <c r="T36" s="36">
        <v>3.7747599999999998E-15</v>
      </c>
      <c r="U36" s="36">
        <v>3.6637399999999999E-15</v>
      </c>
      <c r="V36" s="36">
        <v>3.8857799999999998E-15</v>
      </c>
      <c r="W36" s="36">
        <v>3.7747599999999998E-15</v>
      </c>
      <c r="X36" s="36">
        <v>3.6637399999999999E-15</v>
      </c>
      <c r="Y36" s="21">
        <v>0</v>
      </c>
      <c r="Z36" s="21">
        <v>0</v>
      </c>
      <c r="AA36" s="21">
        <v>0</v>
      </c>
    </row>
    <row r="37" spans="1:27" s="21" customFormat="1" x14ac:dyDescent="0.2">
      <c r="A37" s="23">
        <f t="shared" si="0"/>
        <v>1.51965E-2</v>
      </c>
      <c r="D37" s="19">
        <v>1176</v>
      </c>
      <c r="E37" s="20">
        <v>6.0897099999999999E-3</v>
      </c>
      <c r="F37" s="20">
        <v>6.0897099999999999E-3</v>
      </c>
      <c r="G37" s="20">
        <v>-6.0912900000000003E-4</v>
      </c>
      <c r="H37" s="20">
        <v>-3.4812599999999999E-3</v>
      </c>
      <c r="I37" s="36">
        <v>6.5024899999999999E-4</v>
      </c>
      <c r="J37" s="36">
        <v>4.7649099999999998E-3</v>
      </c>
      <c r="K37" s="36">
        <v>-3.4158499999999998E-3</v>
      </c>
      <c r="L37" s="36">
        <v>-5.1996500000000001E-3</v>
      </c>
      <c r="M37" s="36">
        <v>7.3275200000000003E-4</v>
      </c>
      <c r="N37" s="36">
        <v>-1.3934500000000001E-3</v>
      </c>
      <c r="Q37" s="21">
        <v>17020</v>
      </c>
      <c r="R37" s="36">
        <v>1.51965E-2</v>
      </c>
      <c r="S37" s="22">
        <v>1.51965E-2</v>
      </c>
      <c r="T37" s="36">
        <v>-3.3436199999999998E-3</v>
      </c>
      <c r="U37" s="36">
        <v>-9.0765800000000008E-3</v>
      </c>
      <c r="V37" s="36">
        <v>-6.6090799999999998E-3</v>
      </c>
      <c r="W37" s="36">
        <v>1.47178E-2</v>
      </c>
      <c r="X37" s="36">
        <v>-5.3324599999999998E-3</v>
      </c>
      <c r="Y37" s="36">
        <v>-3.3798399999999998E-3</v>
      </c>
      <c r="Z37" s="36">
        <v>2.65927E-3</v>
      </c>
      <c r="AA37" s="36">
        <v>7.1153000000000004E-4</v>
      </c>
    </row>
    <row r="38" spans="1:27" s="21" customFormat="1" x14ac:dyDescent="0.2">
      <c r="A38" s="23">
        <f t="shared" si="0"/>
        <v>4.3591900000000003E-2</v>
      </c>
      <c r="D38" s="19">
        <v>1177</v>
      </c>
      <c r="E38" s="20">
        <v>3.69098E-2</v>
      </c>
      <c r="F38" s="20">
        <v>3.69098E-2</v>
      </c>
      <c r="G38" s="20">
        <v>-2.62327E-3</v>
      </c>
      <c r="H38" s="20">
        <v>-2.2260100000000001E-2</v>
      </c>
      <c r="I38" s="36">
        <v>4.6970099999999997E-3</v>
      </c>
      <c r="J38" s="36">
        <v>2.9316399999999999E-2</v>
      </c>
      <c r="K38" s="36">
        <v>-2.1987099999999999E-2</v>
      </c>
      <c r="L38" s="36">
        <v>-3.0575399999999999E-2</v>
      </c>
      <c r="M38" s="36">
        <v>3.84331E-3</v>
      </c>
      <c r="N38" s="36">
        <v>-7.0078800000000002E-3</v>
      </c>
      <c r="Q38" s="21">
        <v>17009</v>
      </c>
      <c r="R38" s="36">
        <v>4.3591900000000003E-2</v>
      </c>
      <c r="S38" s="22">
        <v>4.3591900000000003E-2</v>
      </c>
      <c r="T38" s="36">
        <v>6.0208800000000002E-3</v>
      </c>
      <c r="U38" s="36">
        <v>-3.89766E-2</v>
      </c>
      <c r="V38" s="36">
        <v>4.1830300000000001E-2</v>
      </c>
      <c r="W38" s="36">
        <v>5.9997499999999999E-3</v>
      </c>
      <c r="X38" s="36">
        <v>-3.7193799999999999E-2</v>
      </c>
      <c r="Y38" s="36">
        <v>-2.92194E-5</v>
      </c>
      <c r="Z38" s="36">
        <v>2.3458099999999999E-2</v>
      </c>
      <c r="AA38" s="36">
        <v>1.2975599999999999E-3</v>
      </c>
    </row>
    <row r="39" spans="1:27" s="21" customFormat="1" x14ac:dyDescent="0.2">
      <c r="A39" s="23">
        <f t="shared" si="0"/>
        <v>0.12959399999999999</v>
      </c>
      <c r="D39" s="19">
        <v>1177</v>
      </c>
      <c r="E39" s="20">
        <v>0.10802100000000001</v>
      </c>
      <c r="F39" s="20">
        <v>0.10802100000000001</v>
      </c>
      <c r="G39" s="20">
        <v>-4.7607200000000004E-3</v>
      </c>
      <c r="H39" s="20">
        <v>-7.0303400000000002E-2</v>
      </c>
      <c r="I39" s="36">
        <v>1.4212600000000001E-2</v>
      </c>
      <c r="J39" s="36">
        <v>8.9016200000000004E-2</v>
      </c>
      <c r="K39" s="36">
        <v>-7.0271600000000004E-2</v>
      </c>
      <c r="L39" s="36">
        <v>-8.4342500000000001E-2</v>
      </c>
      <c r="M39" s="36">
        <v>2.8507799999999998E-3</v>
      </c>
      <c r="N39" s="36">
        <v>-3.42232E-3</v>
      </c>
      <c r="Q39" s="21">
        <v>17053</v>
      </c>
      <c r="R39" s="36">
        <v>0.12959399999999999</v>
      </c>
      <c r="S39" s="22">
        <v>0.12959399999999999</v>
      </c>
      <c r="T39" s="36">
        <v>5.82169E-3</v>
      </c>
      <c r="U39" s="36">
        <v>-0.11808399999999999</v>
      </c>
      <c r="V39" s="36">
        <v>0.103821</v>
      </c>
      <c r="W39" s="36">
        <v>5.7915099999999997E-3</v>
      </c>
      <c r="X39" s="36">
        <v>-9.2280500000000001E-2</v>
      </c>
      <c r="Y39" s="36">
        <v>-3.0726100000000002E-4</v>
      </c>
      <c r="Z39" s="36">
        <v>0.151196</v>
      </c>
      <c r="AA39" s="36">
        <v>-5.3071599999999998E-4</v>
      </c>
    </row>
    <row r="40" spans="1:27" s="21" customFormat="1" x14ac:dyDescent="0.2">
      <c r="A40" s="23">
        <f t="shared" si="0"/>
        <v>0.44049199999999999</v>
      </c>
      <c r="D40" s="19">
        <v>1178</v>
      </c>
      <c r="E40" s="20">
        <v>0.44049199999999999</v>
      </c>
      <c r="F40" s="20">
        <v>-0.76300000000000001</v>
      </c>
      <c r="G40" s="20">
        <v>3.7029100000000002E-2</v>
      </c>
      <c r="H40" s="20">
        <v>-0.76300000000000001</v>
      </c>
      <c r="I40" s="36">
        <v>9.5064599999999999E-2</v>
      </c>
      <c r="J40" s="36">
        <v>0.36815599999999998</v>
      </c>
      <c r="K40" s="36">
        <v>-0.74870000000000003</v>
      </c>
      <c r="L40" s="36">
        <v>-0.27730500000000002</v>
      </c>
      <c r="M40" s="36">
        <v>8.9282700000000007E-2</v>
      </c>
      <c r="N40" s="36">
        <v>-0.24488699999999999</v>
      </c>
      <c r="Q40" s="21">
        <v>17130</v>
      </c>
      <c r="R40" s="36">
        <v>0.32941700000000002</v>
      </c>
      <c r="S40" s="22">
        <v>-5.3501899999999998E-2</v>
      </c>
      <c r="T40" s="36">
        <v>9.6300499999999994E-3</v>
      </c>
      <c r="U40" s="36">
        <v>-0.33075199999999999</v>
      </c>
      <c r="V40" s="36">
        <v>1.0692999999999999E-2</v>
      </c>
      <c r="W40" s="36">
        <v>9.6212299999999997E-3</v>
      </c>
      <c r="X40" s="36">
        <v>-1.20187E-2</v>
      </c>
      <c r="Y40" s="36">
        <v>-1.92958E-3</v>
      </c>
      <c r="Z40" s="36">
        <v>0.65561899999999995</v>
      </c>
      <c r="AA40" s="36">
        <v>-1.2425800000000001E-3</v>
      </c>
    </row>
    <row r="41" spans="1:27" s="21" customFormat="1" x14ac:dyDescent="0.2">
      <c r="A41" s="23">
        <f t="shared" si="0"/>
        <v>0</v>
      </c>
      <c r="C41" s="21" t="s">
        <v>23</v>
      </c>
      <c r="D41" s="19"/>
      <c r="E41" s="20"/>
      <c r="F41" s="20"/>
      <c r="G41" s="20"/>
      <c r="H41" s="20"/>
      <c r="P41" s="21" t="s">
        <v>23</v>
      </c>
      <c r="S41" s="22"/>
    </row>
    <row r="42" spans="1:27" s="21" customFormat="1" x14ac:dyDescent="0.2">
      <c r="A42" s="23">
        <f t="shared" si="0"/>
        <v>0</v>
      </c>
      <c r="C42" s="21" t="s">
        <v>23</v>
      </c>
      <c r="D42" s="19"/>
      <c r="E42" s="20"/>
      <c r="F42" s="20"/>
      <c r="G42" s="20"/>
      <c r="H42" s="20"/>
      <c r="P42" s="21" t="s">
        <v>23</v>
      </c>
      <c r="S42" s="22"/>
    </row>
    <row r="43" spans="1:27" x14ac:dyDescent="0.2">
      <c r="A43" s="15">
        <f t="shared" si="0"/>
        <v>4.1078300000000003E-15</v>
      </c>
      <c r="D43" s="16">
        <v>1641</v>
      </c>
      <c r="E43" s="17">
        <v>4.1078300000000003E-15</v>
      </c>
      <c r="F43" s="17">
        <v>4.1078300000000003E-15</v>
      </c>
      <c r="G43" s="17">
        <v>3.8857799999999998E-15</v>
      </c>
      <c r="H43" s="17">
        <v>3.8857799999999998E-15</v>
      </c>
      <c r="I43" s="13">
        <v>3.8857799999999998E-15</v>
      </c>
      <c r="J43" s="13">
        <v>3.8857799999999998E-15</v>
      </c>
      <c r="K43" s="13">
        <v>4.1078300000000003E-15</v>
      </c>
      <c r="L43">
        <v>0</v>
      </c>
      <c r="M43">
        <v>0</v>
      </c>
      <c r="N43">
        <v>0</v>
      </c>
      <c r="Q43">
        <v>7272</v>
      </c>
      <c r="R43" s="13">
        <v>9.9920099999999996E-16</v>
      </c>
      <c r="S43" s="14">
        <v>4.9959999999999997E-16</v>
      </c>
      <c r="T43" s="13">
        <v>1.11022E-16</v>
      </c>
      <c r="U43" s="13">
        <v>-3.8857800000000001E-16</v>
      </c>
      <c r="V43" s="13">
        <v>9.9920099999999996E-16</v>
      </c>
      <c r="W43" s="13">
        <v>5.5511199999999995E-17</v>
      </c>
      <c r="X43" s="13">
        <v>-3.33067E-16</v>
      </c>
      <c r="Y43">
        <v>0</v>
      </c>
      <c r="Z43">
        <v>0</v>
      </c>
      <c r="AA43">
        <v>0</v>
      </c>
    </row>
    <row r="44" spans="1:27" x14ac:dyDescent="0.2">
      <c r="A44" s="15">
        <f t="shared" si="0"/>
        <v>2.3243E-2</v>
      </c>
      <c r="D44" s="16">
        <v>1176</v>
      </c>
      <c r="E44" s="17">
        <v>7.11468E-3</v>
      </c>
      <c r="F44" s="17">
        <v>7.11468E-3</v>
      </c>
      <c r="G44" s="17">
        <v>-7.1462700000000001E-4</v>
      </c>
      <c r="H44" s="17">
        <v>-4.0630500000000003E-3</v>
      </c>
      <c r="I44" s="13">
        <v>7.01281E-4</v>
      </c>
      <c r="J44" s="13">
        <v>5.6210499999999998E-3</v>
      </c>
      <c r="K44" s="13">
        <v>-3.9853400000000004E-3</v>
      </c>
      <c r="L44" s="13">
        <v>-5.9858000000000003E-3</v>
      </c>
      <c r="M44" s="13">
        <v>8.3905999999999998E-4</v>
      </c>
      <c r="N44" s="13">
        <v>-1.65442E-3</v>
      </c>
      <c r="Q44">
        <v>16803</v>
      </c>
      <c r="R44" s="13">
        <v>2.3243E-2</v>
      </c>
      <c r="S44" s="14">
        <v>2.3243E-2</v>
      </c>
      <c r="T44" s="13">
        <v>-4.8174300000000001E-3</v>
      </c>
      <c r="U44" s="13">
        <v>-1.4917100000000001E-2</v>
      </c>
      <c r="V44" s="13">
        <v>-8.6693499999999993E-3</v>
      </c>
      <c r="W44" s="13">
        <v>2.05989E-2</v>
      </c>
      <c r="X44" s="13">
        <v>-8.4211500000000005E-3</v>
      </c>
      <c r="Y44" s="13">
        <v>-2.8336400000000001E-3</v>
      </c>
      <c r="Z44" s="13">
        <v>9.4289600000000001E-3</v>
      </c>
      <c r="AA44" s="13">
        <v>3.9940100000000002E-4</v>
      </c>
    </row>
    <row r="45" spans="1:27" x14ac:dyDescent="0.2">
      <c r="A45" s="15">
        <f t="shared" si="0"/>
        <v>4.1369900000000001E-2</v>
      </c>
      <c r="D45" s="16">
        <v>1177</v>
      </c>
      <c r="E45" s="17">
        <v>3.3719899999999997E-2</v>
      </c>
      <c r="F45" s="17">
        <v>3.3719899999999997E-2</v>
      </c>
      <c r="G45" s="17">
        <v>-2.29188E-3</v>
      </c>
      <c r="H45" s="17">
        <v>-2.0298199999999999E-2</v>
      </c>
      <c r="I45" s="13">
        <v>4.3276599999999997E-3</v>
      </c>
      <c r="J45" s="13">
        <v>2.6813799999999999E-2</v>
      </c>
      <c r="K45" s="13">
        <v>-2.00117E-2</v>
      </c>
      <c r="L45" s="13">
        <v>-2.7755100000000001E-2</v>
      </c>
      <c r="M45" s="13">
        <v>3.67936E-3</v>
      </c>
      <c r="N45" s="13">
        <v>-6.9097899999999999E-3</v>
      </c>
      <c r="Q45">
        <v>17143</v>
      </c>
      <c r="R45" s="13">
        <v>4.1369900000000001E-2</v>
      </c>
      <c r="S45" s="14">
        <v>4.1369900000000001E-2</v>
      </c>
      <c r="T45" s="13">
        <v>-1.1243400000000001E-2</v>
      </c>
      <c r="U45" s="13">
        <v>-2.2931400000000001E-2</v>
      </c>
      <c r="V45" s="13">
        <v>-2.0777799999999999E-2</v>
      </c>
      <c r="W45" s="13">
        <v>4.1050799999999998E-2</v>
      </c>
      <c r="X45" s="13">
        <v>-1.3077800000000001E-2</v>
      </c>
      <c r="Y45" s="13">
        <v>-1.97897E-3</v>
      </c>
      <c r="Z45" s="13">
        <v>-7.3303200000000004E-3</v>
      </c>
      <c r="AA45" s="13">
        <v>-3.2210600000000001E-4</v>
      </c>
    </row>
    <row r="46" spans="1:27" x14ac:dyDescent="0.2">
      <c r="A46" s="15">
        <f t="shared" si="0"/>
        <v>0.105396</v>
      </c>
      <c r="D46" s="16">
        <v>1177</v>
      </c>
      <c r="E46" s="17">
        <v>9.1265200000000005E-2</v>
      </c>
      <c r="F46" s="17">
        <v>9.1265200000000005E-2</v>
      </c>
      <c r="G46" s="17">
        <v>-4.4025499999999999E-3</v>
      </c>
      <c r="H46" s="17">
        <v>-5.8324599999999997E-2</v>
      </c>
      <c r="I46" s="13">
        <v>1.12446E-2</v>
      </c>
      <c r="J46" s="13">
        <v>7.5339199999999995E-2</v>
      </c>
      <c r="K46" s="13">
        <v>-5.8045699999999999E-2</v>
      </c>
      <c r="L46" s="13">
        <v>-7.0632600000000004E-2</v>
      </c>
      <c r="M46" s="13">
        <v>5.8904300000000003E-3</v>
      </c>
      <c r="N46" s="13">
        <v>-1.14275E-2</v>
      </c>
      <c r="Q46">
        <v>17070</v>
      </c>
      <c r="R46" s="13">
        <v>0.105396</v>
      </c>
      <c r="S46" s="14">
        <v>0.105396</v>
      </c>
      <c r="T46" s="13">
        <v>7.7101699999999997E-3</v>
      </c>
      <c r="U46" s="13">
        <v>-9.2640799999999995E-2</v>
      </c>
      <c r="V46" s="13">
        <v>9.4490400000000002E-2</v>
      </c>
      <c r="W46" s="13">
        <v>7.6879799999999996E-3</v>
      </c>
      <c r="X46" s="13">
        <v>-8.1713400000000005E-2</v>
      </c>
      <c r="Y46" s="13">
        <v>1.6051300000000001E-4</v>
      </c>
      <c r="Z46" s="13">
        <v>8.4035100000000001E-2</v>
      </c>
      <c r="AA46" s="13">
        <v>-8.34255E-4</v>
      </c>
    </row>
    <row r="47" spans="1:27" x14ac:dyDescent="0.2">
      <c r="A47" s="15">
        <f t="shared" si="0"/>
        <v>0.23999000000000001</v>
      </c>
      <c r="D47" s="16">
        <v>1178</v>
      </c>
      <c r="E47" s="17">
        <v>0.23999000000000001</v>
      </c>
      <c r="F47" s="17">
        <v>-0.34153899999999998</v>
      </c>
      <c r="G47" s="17">
        <v>1.4251700000000001E-2</v>
      </c>
      <c r="H47" s="17">
        <v>-0.34153899999999998</v>
      </c>
      <c r="I47" s="13">
        <v>4.6516500000000002E-2</v>
      </c>
      <c r="J47" s="13">
        <v>0.20677200000000001</v>
      </c>
      <c r="K47" s="13">
        <v>-0.34058500000000003</v>
      </c>
      <c r="L47" s="13">
        <v>-0.157913</v>
      </c>
      <c r="M47" s="13">
        <v>-2.78049E-2</v>
      </c>
      <c r="N47" s="13">
        <v>3.6533900000000001E-2</v>
      </c>
      <c r="Q47">
        <v>17130</v>
      </c>
      <c r="R47" s="13">
        <v>0.23529800000000001</v>
      </c>
      <c r="S47" s="14">
        <v>0.23529800000000001</v>
      </c>
      <c r="T47" s="13">
        <v>7.24524E-3</v>
      </c>
      <c r="U47" s="13">
        <v>-0.23081099999999999</v>
      </c>
      <c r="V47" s="13">
        <v>4.0645899999999999E-2</v>
      </c>
      <c r="W47" s="13">
        <v>7.22669E-3</v>
      </c>
      <c r="X47" s="13">
        <v>-3.6140400000000003E-2</v>
      </c>
      <c r="Y47" s="13">
        <v>2.2552599999999998E-3</v>
      </c>
      <c r="Z47" s="13">
        <v>0.45551000000000003</v>
      </c>
      <c r="AA47" s="13">
        <v>-1.35082E-3</v>
      </c>
    </row>
    <row r="48" spans="1:27" x14ac:dyDescent="0.2">
      <c r="A48" s="15">
        <f t="shared" si="0"/>
        <v>0.44356800000000002</v>
      </c>
      <c r="D48" s="16">
        <v>1178</v>
      </c>
      <c r="E48" s="17">
        <v>0.44356800000000002</v>
      </c>
      <c r="F48" s="17">
        <v>-0.76873100000000005</v>
      </c>
      <c r="G48" s="17">
        <v>5.3078500000000001E-2</v>
      </c>
      <c r="H48" s="17">
        <v>-0.76873100000000005</v>
      </c>
      <c r="I48" s="13">
        <v>0.109477</v>
      </c>
      <c r="J48" s="13">
        <v>0.36907499999999999</v>
      </c>
      <c r="K48" s="13">
        <v>-0.750637</v>
      </c>
      <c r="L48" s="13">
        <v>-0.26722000000000001</v>
      </c>
      <c r="M48" s="13">
        <v>0.10885400000000001</v>
      </c>
      <c r="N48" s="13">
        <v>-0.27178400000000003</v>
      </c>
      <c r="Q48">
        <v>17129</v>
      </c>
      <c r="R48" s="13">
        <v>0.347076</v>
      </c>
      <c r="S48" s="14">
        <v>-0.41478799999999999</v>
      </c>
      <c r="T48" s="13">
        <v>2.19654E-2</v>
      </c>
      <c r="U48" s="13">
        <v>-0.41478799999999999</v>
      </c>
      <c r="V48" s="13">
        <v>-0.18868499999999999</v>
      </c>
      <c r="W48" s="13">
        <v>2.1756399999999999E-2</v>
      </c>
      <c r="X48" s="13">
        <v>0.121183</v>
      </c>
      <c r="Y48" s="13">
        <v>1.2722800000000001E-4</v>
      </c>
      <c r="Z48" s="13">
        <v>0.62378999999999996</v>
      </c>
      <c r="AA48" s="13">
        <v>1.8561999999999999E-3</v>
      </c>
    </row>
    <row r="49" spans="1:27" x14ac:dyDescent="0.2">
      <c r="A49" s="15">
        <f t="shared" si="0"/>
        <v>0</v>
      </c>
      <c r="C49" t="s">
        <v>23</v>
      </c>
      <c r="P49" t="s">
        <v>23</v>
      </c>
    </row>
    <row r="50" spans="1:27" s="21" customFormat="1" x14ac:dyDescent="0.2">
      <c r="A50" s="23">
        <f t="shared" si="0"/>
        <v>3.4416900000000001E-15</v>
      </c>
      <c r="D50" s="19">
        <v>9742</v>
      </c>
      <c r="E50" s="20">
        <v>3.4416900000000001E-15</v>
      </c>
      <c r="F50" s="20">
        <v>3.4416900000000001E-15</v>
      </c>
      <c r="G50" s="20">
        <v>3.2751600000000002E-15</v>
      </c>
      <c r="H50" s="20">
        <v>3.10862E-15</v>
      </c>
      <c r="I50" s="36">
        <v>3.3861800000000001E-15</v>
      </c>
      <c r="J50" s="36">
        <v>3.2196500000000002E-15</v>
      </c>
      <c r="K50" s="36">
        <v>3.2196500000000002E-15</v>
      </c>
      <c r="L50" s="21">
        <v>0</v>
      </c>
      <c r="M50" s="21">
        <v>0</v>
      </c>
      <c r="N50" s="21">
        <v>0</v>
      </c>
      <c r="Q50" s="21">
        <v>2296</v>
      </c>
      <c r="R50" s="36">
        <v>7.7715600000000002E-16</v>
      </c>
      <c r="S50" s="22">
        <v>7.7715600000000002E-16</v>
      </c>
      <c r="T50" s="36">
        <v>2.2204499999999999E-16</v>
      </c>
      <c r="U50" s="21">
        <v>0</v>
      </c>
      <c r="V50" s="21">
        <v>0</v>
      </c>
      <c r="W50" s="36">
        <v>2.2204499999999999E-16</v>
      </c>
      <c r="X50" s="36">
        <v>7.7715600000000002E-16</v>
      </c>
      <c r="Y50" s="21">
        <v>0</v>
      </c>
      <c r="Z50" s="21">
        <v>0</v>
      </c>
      <c r="AA50" s="21">
        <v>0</v>
      </c>
    </row>
    <row r="51" spans="1:27" s="21" customFormat="1" x14ac:dyDescent="0.2">
      <c r="A51" s="23">
        <f t="shared" si="0"/>
        <v>3.3861800000000001E-15</v>
      </c>
      <c r="D51" s="19">
        <v>9742</v>
      </c>
      <c r="E51" s="20">
        <v>3.3861800000000001E-15</v>
      </c>
      <c r="F51" s="20">
        <v>3.3861800000000001E-15</v>
      </c>
      <c r="G51" s="20">
        <v>3.2196500000000002E-15</v>
      </c>
      <c r="H51" s="20">
        <v>3.10862E-15</v>
      </c>
      <c r="I51" s="36">
        <v>3.3861800000000001E-15</v>
      </c>
      <c r="J51" s="36">
        <v>3.2196500000000002E-15</v>
      </c>
      <c r="K51" s="36">
        <v>3.10862E-15</v>
      </c>
      <c r="L51" s="21">
        <v>0</v>
      </c>
      <c r="M51" s="21">
        <v>0</v>
      </c>
      <c r="N51" s="21">
        <v>0</v>
      </c>
      <c r="Q51" s="21">
        <v>19285</v>
      </c>
      <c r="R51" s="36">
        <v>7.7715600000000002E-16</v>
      </c>
      <c r="S51" s="22">
        <v>7.7715600000000002E-16</v>
      </c>
      <c r="T51" s="36">
        <v>3.33067E-16</v>
      </c>
      <c r="U51" s="36">
        <v>2.2204499999999999E-16</v>
      </c>
      <c r="V51" s="36">
        <v>2.2204499999999999E-16</v>
      </c>
      <c r="W51" s="36">
        <v>3.33067E-16</v>
      </c>
      <c r="X51" s="36">
        <v>7.7715600000000002E-16</v>
      </c>
      <c r="Y51" s="21">
        <v>0</v>
      </c>
      <c r="Z51" s="21">
        <v>0</v>
      </c>
      <c r="AA51" s="21">
        <v>0</v>
      </c>
    </row>
    <row r="52" spans="1:27" s="21" customFormat="1" x14ac:dyDescent="0.2">
      <c r="A52" s="23">
        <f t="shared" si="0"/>
        <v>3.3861800000000001E-15</v>
      </c>
      <c r="D52" s="19">
        <v>9742</v>
      </c>
      <c r="E52" s="20">
        <v>3.3861800000000001E-15</v>
      </c>
      <c r="F52" s="20">
        <v>3.3861800000000001E-15</v>
      </c>
      <c r="G52" s="20">
        <v>3.2196500000000002E-15</v>
      </c>
      <c r="H52" s="20">
        <v>3.10862E-15</v>
      </c>
      <c r="I52" s="36">
        <v>3.3861800000000001E-15</v>
      </c>
      <c r="J52" s="36">
        <v>3.2196500000000002E-15</v>
      </c>
      <c r="K52" s="36">
        <v>3.10862E-15</v>
      </c>
      <c r="L52" s="21">
        <v>0</v>
      </c>
      <c r="M52" s="21">
        <v>0</v>
      </c>
      <c r="N52" s="21">
        <v>0</v>
      </c>
      <c r="Q52" s="21">
        <v>19285</v>
      </c>
      <c r="R52" s="36">
        <v>7.7715600000000002E-16</v>
      </c>
      <c r="S52" s="22">
        <v>7.7715600000000002E-16</v>
      </c>
      <c r="T52" s="36">
        <v>3.33067E-16</v>
      </c>
      <c r="U52" s="36">
        <v>2.2204499999999999E-16</v>
      </c>
      <c r="V52" s="36">
        <v>2.2204499999999999E-16</v>
      </c>
      <c r="W52" s="36">
        <v>3.33067E-16</v>
      </c>
      <c r="X52" s="36">
        <v>7.7715600000000002E-16</v>
      </c>
      <c r="Y52" s="21">
        <v>0</v>
      </c>
      <c r="Z52" s="21">
        <v>0</v>
      </c>
      <c r="AA52" s="21">
        <v>0</v>
      </c>
    </row>
    <row r="53" spans="1:27" s="21" customFormat="1" x14ac:dyDescent="0.2">
      <c r="A53" s="23">
        <f t="shared" si="0"/>
        <v>3.3861800000000001E-15</v>
      </c>
      <c r="D53" s="19">
        <v>9742</v>
      </c>
      <c r="E53" s="20">
        <v>3.3861800000000001E-15</v>
      </c>
      <c r="F53" s="20">
        <v>3.3861800000000001E-15</v>
      </c>
      <c r="G53" s="20">
        <v>3.2196500000000002E-15</v>
      </c>
      <c r="H53" s="20">
        <v>3.10862E-15</v>
      </c>
      <c r="I53" s="36">
        <v>3.3861800000000001E-15</v>
      </c>
      <c r="J53" s="36">
        <v>3.2196500000000002E-15</v>
      </c>
      <c r="K53" s="36">
        <v>3.10862E-15</v>
      </c>
      <c r="L53" s="21">
        <v>0</v>
      </c>
      <c r="M53" s="21">
        <v>0</v>
      </c>
      <c r="N53" s="21">
        <v>0</v>
      </c>
      <c r="Q53" s="21">
        <v>19285</v>
      </c>
      <c r="R53" s="36">
        <v>7.7715600000000002E-16</v>
      </c>
      <c r="S53" s="22">
        <v>7.7715600000000002E-16</v>
      </c>
      <c r="T53" s="36">
        <v>3.33067E-16</v>
      </c>
      <c r="U53" s="36">
        <v>2.2204499999999999E-16</v>
      </c>
      <c r="V53" s="36">
        <v>2.2204499999999999E-16</v>
      </c>
      <c r="W53" s="36">
        <v>3.33067E-16</v>
      </c>
      <c r="X53" s="36">
        <v>7.7715600000000002E-16</v>
      </c>
      <c r="Y53" s="21">
        <v>0</v>
      </c>
      <c r="Z53" s="21">
        <v>0</v>
      </c>
      <c r="AA53" s="21">
        <v>0</v>
      </c>
    </row>
    <row r="54" spans="1:27" s="21" customFormat="1" x14ac:dyDescent="0.2">
      <c r="A54" s="23">
        <f t="shared" si="0"/>
        <v>7.9463499999999996E-3</v>
      </c>
      <c r="D54" s="19">
        <v>1101</v>
      </c>
      <c r="E54" s="20">
        <v>2.1649799999999999E-3</v>
      </c>
      <c r="F54" s="20">
        <v>2.1649799999999999E-3</v>
      </c>
      <c r="G54" s="20">
        <v>-2.20013E-4</v>
      </c>
      <c r="H54" s="20">
        <v>-1.2256299999999999E-3</v>
      </c>
      <c r="I54" s="36">
        <v>4.4129999999999999E-4</v>
      </c>
      <c r="J54" s="36">
        <v>1.47798E-3</v>
      </c>
      <c r="K54" s="36">
        <v>-1.19994E-3</v>
      </c>
      <c r="L54" s="36">
        <v>2.1184099999999998E-3</v>
      </c>
      <c r="M54" s="36">
        <v>3.19547E-4</v>
      </c>
      <c r="N54" s="36">
        <v>4.9301100000000001E-4</v>
      </c>
      <c r="Q54" s="21">
        <v>13137</v>
      </c>
      <c r="R54" s="36">
        <v>7.9463499999999996E-3</v>
      </c>
      <c r="S54" s="22">
        <v>-7.3000199999999999E-3</v>
      </c>
      <c r="T54" s="36">
        <v>2.6542200000000001E-3</v>
      </c>
      <c r="U54" s="36">
        <v>-9.6150100000000002E-3</v>
      </c>
      <c r="V54" s="36">
        <v>-4.6506E-4</v>
      </c>
      <c r="W54" s="36">
        <v>4.2992899999999999E-3</v>
      </c>
      <c r="X54" s="36">
        <v>-2.8486700000000002E-3</v>
      </c>
      <c r="Y54" s="36">
        <v>-3.7290199999999997E-5</v>
      </c>
      <c r="Z54" s="36">
        <v>1.0745899999999999E-2</v>
      </c>
      <c r="AA54" s="36">
        <v>-2.4268299999999999E-4</v>
      </c>
    </row>
    <row r="55" spans="1:27" s="21" customFormat="1" x14ac:dyDescent="0.2">
      <c r="A55" s="23">
        <f t="shared" si="0"/>
        <v>3.4880399999999999E-2</v>
      </c>
      <c r="D55" s="19">
        <v>1100</v>
      </c>
      <c r="E55" s="20">
        <v>2.94478E-2</v>
      </c>
      <c r="F55" s="20">
        <v>2.94478E-2</v>
      </c>
      <c r="G55" s="20">
        <v>-1.4460199999999999E-3</v>
      </c>
      <c r="H55" s="20">
        <v>-1.7996999999999999E-2</v>
      </c>
      <c r="I55" s="36">
        <v>6.7481700000000004E-3</v>
      </c>
      <c r="J55" s="36">
        <v>2.09944E-2</v>
      </c>
      <c r="K55" s="36">
        <v>-1.7737800000000001E-2</v>
      </c>
      <c r="L55" s="36">
        <v>2.7119799999999999E-2</v>
      </c>
      <c r="M55" s="36">
        <v>3.7599600000000001E-3</v>
      </c>
      <c r="N55" s="36">
        <v>5.8909399999999999E-3</v>
      </c>
      <c r="Q55" s="21">
        <v>13165</v>
      </c>
      <c r="R55" s="36">
        <v>3.4880399999999999E-2</v>
      </c>
      <c r="S55" s="22">
        <v>3.4880399999999999E-2</v>
      </c>
      <c r="T55" s="36">
        <v>3.7671699999999998E-3</v>
      </c>
      <c r="U55" s="36">
        <v>-3.0399099999999998E-2</v>
      </c>
      <c r="V55" s="36">
        <v>3.35757E-2</v>
      </c>
      <c r="W55" s="36">
        <v>3.7513899999999998E-3</v>
      </c>
      <c r="X55" s="36">
        <v>-2.90786E-2</v>
      </c>
      <c r="Y55" s="36">
        <v>-5.5696999999999999E-5</v>
      </c>
      <c r="Z55" s="36">
        <v>1.79606E-2</v>
      </c>
      <c r="AA55" s="36">
        <v>1.2215699999999999E-3</v>
      </c>
    </row>
    <row r="56" spans="1:27" s="21" customFormat="1" x14ac:dyDescent="0.2">
      <c r="A56" s="23">
        <f t="shared" si="0"/>
        <v>0.120656</v>
      </c>
      <c r="D56" s="19">
        <v>1099</v>
      </c>
      <c r="E56" s="20">
        <v>0.106923</v>
      </c>
      <c r="F56" s="20">
        <v>0.106923</v>
      </c>
      <c r="G56" s="20">
        <v>-2.3157E-3</v>
      </c>
      <c r="H56" s="20">
        <v>-7.0790000000000006E-2</v>
      </c>
      <c r="I56" s="36">
        <v>2.48214E-2</v>
      </c>
      <c r="J56" s="36">
        <v>7.9586100000000007E-2</v>
      </c>
      <c r="K56" s="36">
        <v>-7.0590299999999995E-2</v>
      </c>
      <c r="L56" s="36">
        <v>9.4300099999999998E-2</v>
      </c>
      <c r="M56" s="36">
        <v>6.8650500000000001E-3</v>
      </c>
      <c r="N56" s="36">
        <v>9.5923099999999997E-3</v>
      </c>
      <c r="Q56" s="21">
        <v>13164</v>
      </c>
      <c r="R56" s="36">
        <v>0.120656</v>
      </c>
      <c r="S56" s="22">
        <v>0.120656</v>
      </c>
      <c r="T56" s="36">
        <v>7.8323799999999999E-3</v>
      </c>
      <c r="U56" s="36">
        <v>-0.10625800000000001</v>
      </c>
      <c r="V56" s="36">
        <v>0.104837</v>
      </c>
      <c r="W56" s="36">
        <v>7.8178299999999996E-3</v>
      </c>
      <c r="X56" s="36">
        <v>-9.0424000000000004E-2</v>
      </c>
      <c r="Y56" s="36">
        <v>-9.2330899999999998E-4</v>
      </c>
      <c r="Z56" s="36">
        <v>0.111011</v>
      </c>
      <c r="AA56" s="36">
        <v>-1.3804900000000001E-3</v>
      </c>
    </row>
    <row r="57" spans="1:27" x14ac:dyDescent="0.2">
      <c r="A57" s="15">
        <f t="shared" si="0"/>
        <v>3.4537700000000001E-3</v>
      </c>
      <c r="D57" s="16">
        <v>1194</v>
      </c>
      <c r="E57" s="17">
        <v>2.07221E-4</v>
      </c>
      <c r="F57" s="17">
        <v>2.07221E-4</v>
      </c>
      <c r="G57" s="17">
        <v>-2.8254699999999999E-5</v>
      </c>
      <c r="H57" s="17">
        <v>-1.14126E-4</v>
      </c>
      <c r="I57" s="13">
        <v>-9.6025E-6</v>
      </c>
      <c r="J57" s="13">
        <v>1.8629900000000001E-4</v>
      </c>
      <c r="K57" s="13">
        <v>-1.1185599999999999E-4</v>
      </c>
      <c r="L57" s="13">
        <v>-1.26036E-4</v>
      </c>
      <c r="M57" s="13">
        <v>1.6925000000000001E-5</v>
      </c>
      <c r="N57" s="13">
        <v>-5.0923500000000001E-5</v>
      </c>
      <c r="Q57">
        <v>17919</v>
      </c>
      <c r="R57" s="13">
        <v>3.4537700000000001E-3</v>
      </c>
      <c r="S57" s="14">
        <v>-3.6254299999999998E-3</v>
      </c>
      <c r="T57" s="13">
        <v>4.7937799999999998E-4</v>
      </c>
      <c r="U57" s="13">
        <v>-3.6254299999999998E-3</v>
      </c>
      <c r="V57" s="13">
        <v>2.63455E-4</v>
      </c>
      <c r="W57" s="13">
        <v>9.2850099999999998E-4</v>
      </c>
      <c r="X57" s="13">
        <v>-8.8423799999999997E-4</v>
      </c>
      <c r="Y57" s="13">
        <v>-6.0612800000000002E-6</v>
      </c>
      <c r="Z57" s="13">
        <v>5.5759099999999999E-3</v>
      </c>
      <c r="AA57" s="13">
        <v>3.1527899999999998E-6</v>
      </c>
    </row>
    <row r="58" spans="1:27" x14ac:dyDescent="0.2">
      <c r="A58" s="15">
        <f t="shared" si="0"/>
        <v>2.05988E-2</v>
      </c>
      <c r="D58" s="16">
        <v>1195</v>
      </c>
      <c r="E58" s="17">
        <v>1.10121E-2</v>
      </c>
      <c r="F58" s="17">
        <v>1.10121E-2</v>
      </c>
      <c r="G58" s="17">
        <v>-6.8966100000000005E-4</v>
      </c>
      <c r="H58" s="17">
        <v>-6.5988499999999999E-3</v>
      </c>
      <c r="I58" s="13">
        <v>1.9952800000000001E-6</v>
      </c>
      <c r="J58" s="13">
        <v>1.01998E-2</v>
      </c>
      <c r="K58" s="13">
        <v>-6.4781600000000002E-3</v>
      </c>
      <c r="L58" s="13">
        <v>-5.4832700000000002E-3</v>
      </c>
      <c r="M58" s="13">
        <v>7.6445500000000004E-4</v>
      </c>
      <c r="N58" s="13">
        <v>-2.8013999999999999E-3</v>
      </c>
      <c r="Q58">
        <v>18074</v>
      </c>
      <c r="R58" s="13">
        <v>2.05988E-2</v>
      </c>
      <c r="S58" s="14">
        <v>2.05988E-2</v>
      </c>
      <c r="T58" s="13">
        <v>-5.27327E-3</v>
      </c>
      <c r="U58" s="13">
        <v>-1.1451100000000001E-2</v>
      </c>
      <c r="V58" s="13">
        <v>-8.0970599999999997E-3</v>
      </c>
      <c r="W58" s="13">
        <v>2.00573E-2</v>
      </c>
      <c r="X58" s="13">
        <v>-8.0858300000000004E-3</v>
      </c>
      <c r="Y58" s="13">
        <v>3.3246E-3</v>
      </c>
      <c r="Z58" s="13">
        <v>3.9180200000000004E-3</v>
      </c>
      <c r="AA58" s="13">
        <v>3.4659799999999999E-4</v>
      </c>
    </row>
    <row r="59" spans="1:27" x14ac:dyDescent="0.2">
      <c r="A59" s="15">
        <f t="shared" si="0"/>
        <v>5.0766199999999997E-2</v>
      </c>
      <c r="D59" s="16">
        <v>1196</v>
      </c>
      <c r="E59" s="17">
        <v>4.2057799999999999E-2</v>
      </c>
      <c r="F59" s="17">
        <v>4.2057799999999999E-2</v>
      </c>
      <c r="G59" s="17">
        <v>-1.60129E-3</v>
      </c>
      <c r="H59" s="17">
        <v>-2.6387500000000001E-2</v>
      </c>
      <c r="I59" s="13">
        <v>1.1309099999999999E-3</v>
      </c>
      <c r="J59" s="13">
        <v>3.9010599999999999E-2</v>
      </c>
      <c r="K59" s="13">
        <v>-2.6072499999999998E-2</v>
      </c>
      <c r="L59" s="13">
        <v>-2.1058299999999999E-2</v>
      </c>
      <c r="M59" s="13">
        <v>2.63263E-3</v>
      </c>
      <c r="N59" s="13">
        <v>-8.8722599999999999E-3</v>
      </c>
      <c r="Q59">
        <v>18001</v>
      </c>
      <c r="R59" s="13">
        <v>5.0766199999999997E-2</v>
      </c>
      <c r="S59" s="14">
        <v>5.0766199999999997E-2</v>
      </c>
      <c r="T59" s="13">
        <v>4.8901099999999996E-3</v>
      </c>
      <c r="U59" s="13">
        <v>-4.3837500000000001E-2</v>
      </c>
      <c r="V59" s="13">
        <v>4.8847399999999999E-2</v>
      </c>
      <c r="W59" s="13">
        <v>4.8801699999999996E-3</v>
      </c>
      <c r="X59" s="13">
        <v>-4.1908800000000003E-2</v>
      </c>
      <c r="Y59" s="13">
        <v>1.8939400000000001E-4</v>
      </c>
      <c r="Z59" s="13">
        <v>2.6156100000000002E-2</v>
      </c>
      <c r="AA59" s="13">
        <v>-9.8778300000000011E-4</v>
      </c>
    </row>
    <row r="60" spans="1:27" x14ac:dyDescent="0.2">
      <c r="A60" s="15">
        <f t="shared" si="0"/>
        <v>0.12429900000000001</v>
      </c>
      <c r="D60" s="16">
        <v>1196</v>
      </c>
      <c r="E60" s="17">
        <v>0.107083</v>
      </c>
      <c r="F60" s="17">
        <v>0.107083</v>
      </c>
      <c r="G60" s="17">
        <v>-2.0833100000000001E-3</v>
      </c>
      <c r="H60" s="17">
        <v>-7.1295300000000006E-2</v>
      </c>
      <c r="I60" s="13">
        <v>3.83221E-3</v>
      </c>
      <c r="J60" s="13">
        <v>0.10097200000000001</v>
      </c>
      <c r="K60" s="13">
        <v>-7.1099899999999994E-2</v>
      </c>
      <c r="L60" s="13">
        <v>-4.9375099999999998E-2</v>
      </c>
      <c r="M60" s="13">
        <v>3.4723599999999999E-3</v>
      </c>
      <c r="N60" s="13">
        <v>-1.12178E-2</v>
      </c>
      <c r="Q60">
        <v>18000</v>
      </c>
      <c r="R60" s="13">
        <v>0.12429900000000001</v>
      </c>
      <c r="S60" s="14">
        <v>0.12429900000000001</v>
      </c>
      <c r="T60" s="13">
        <v>7.5382599999999998E-3</v>
      </c>
      <c r="U60" s="13">
        <v>-0.108691</v>
      </c>
      <c r="V60" s="13">
        <v>0.109736</v>
      </c>
      <c r="W60" s="13">
        <v>7.5218899999999998E-3</v>
      </c>
      <c r="X60" s="13">
        <v>-9.4111500000000001E-2</v>
      </c>
      <c r="Y60" s="13">
        <v>7.4443100000000004E-4</v>
      </c>
      <c r="Z60" s="13">
        <v>0.106959</v>
      </c>
      <c r="AA60" s="13">
        <v>1.7438600000000001E-3</v>
      </c>
    </row>
    <row r="61" spans="1:27" x14ac:dyDescent="0.2">
      <c r="A61" s="15">
        <f t="shared" si="0"/>
        <v>0.361238</v>
      </c>
      <c r="D61" s="16">
        <v>1197</v>
      </c>
      <c r="E61" s="17">
        <v>0.361238</v>
      </c>
      <c r="F61" s="17">
        <v>-0.61353899999999995</v>
      </c>
      <c r="G61" s="17">
        <v>3.45045E-2</v>
      </c>
      <c r="H61" s="17">
        <v>-0.61353899999999995</v>
      </c>
      <c r="I61" s="13">
        <v>5.19815E-2</v>
      </c>
      <c r="J61" s="13">
        <v>0.34339599999999998</v>
      </c>
      <c r="K61" s="13">
        <v>-0.613174</v>
      </c>
      <c r="L61" s="13">
        <v>-0.147866</v>
      </c>
      <c r="M61" s="13">
        <v>1.38286E-2</v>
      </c>
      <c r="N61" s="13">
        <v>2.63918E-2</v>
      </c>
      <c r="Q61">
        <v>18060</v>
      </c>
      <c r="R61" s="13">
        <v>0.28636899999999998</v>
      </c>
      <c r="S61" s="14">
        <v>-4.4210300000000001E-2</v>
      </c>
      <c r="T61" s="13">
        <v>7.6189200000000004E-3</v>
      </c>
      <c r="U61" s="13">
        <v>-0.285132</v>
      </c>
      <c r="V61" s="13">
        <v>2.4037699999999999E-2</v>
      </c>
      <c r="W61" s="13">
        <v>7.6103799999999999E-3</v>
      </c>
      <c r="X61" s="13">
        <v>-2.2792199999999999E-2</v>
      </c>
      <c r="Y61" s="13">
        <v>3.0072900000000001E-3</v>
      </c>
      <c r="Z61" s="13">
        <v>0.564361</v>
      </c>
      <c r="AA61" s="13">
        <v>-2.9434600000000002E-4</v>
      </c>
    </row>
    <row r="62" spans="1:27" x14ac:dyDescent="0.2">
      <c r="A62" s="15">
        <f t="shared" si="0"/>
        <v>0.42437200000000003</v>
      </c>
      <c r="D62" s="16">
        <v>1197</v>
      </c>
      <c r="E62" s="17">
        <v>0.42437200000000003</v>
      </c>
      <c r="F62" s="17">
        <v>-0.73131699999999999</v>
      </c>
      <c r="G62" s="17">
        <v>3.8948200000000002E-2</v>
      </c>
      <c r="H62" s="17">
        <v>-0.73131699999999999</v>
      </c>
      <c r="I62" s="13">
        <v>5.8153900000000001E-2</v>
      </c>
      <c r="J62" s="13">
        <v>0.40328399999999998</v>
      </c>
      <c r="K62" s="13">
        <v>-0.72943500000000006</v>
      </c>
      <c r="L62" s="13">
        <v>-0.16801099999999999</v>
      </c>
      <c r="M62" s="13">
        <v>4.3251100000000001E-2</v>
      </c>
      <c r="N62" s="13">
        <v>-8.0778799999999998E-2</v>
      </c>
      <c r="Q62">
        <v>18060</v>
      </c>
      <c r="R62" s="13">
        <v>0.31898900000000002</v>
      </c>
      <c r="S62" s="14">
        <v>-5.0856400000000003E-2</v>
      </c>
      <c r="T62" s="13">
        <v>8.3473699999999998E-3</v>
      </c>
      <c r="U62" s="13">
        <v>-0.31938499999999997</v>
      </c>
      <c r="V62" s="13">
        <v>1.4426E-2</v>
      </c>
      <c r="W62" s="13">
        <v>8.3428300000000007E-3</v>
      </c>
      <c r="X62" s="13">
        <v>-1.4817200000000001E-2</v>
      </c>
      <c r="Y62" s="13">
        <v>2.51666E-3</v>
      </c>
      <c r="Z62" s="13">
        <v>0.63241099999999995</v>
      </c>
      <c r="AA62" s="13">
        <v>5.1091199999999998E-4</v>
      </c>
    </row>
    <row r="63" spans="1:27" x14ac:dyDescent="0.2">
      <c r="A63" s="15">
        <f t="shared" si="0"/>
        <v>0</v>
      </c>
      <c r="C63" t="s">
        <v>23</v>
      </c>
      <c r="P63" t="s">
        <v>23</v>
      </c>
    </row>
    <row r="64" spans="1:27" s="21" customFormat="1" x14ac:dyDescent="0.2">
      <c r="A64" s="23">
        <f t="shared" si="0"/>
        <v>3.7747599999999998E-15</v>
      </c>
      <c r="D64" s="19">
        <v>1909</v>
      </c>
      <c r="E64" s="20">
        <v>3.7747599999999998E-15</v>
      </c>
      <c r="F64" s="20">
        <v>3.7747599999999998E-15</v>
      </c>
      <c r="G64" s="20">
        <v>3.7747599999999998E-15</v>
      </c>
      <c r="H64" s="20">
        <v>3.5527100000000001E-15</v>
      </c>
      <c r="I64" s="36">
        <v>3.7747599999999998E-15</v>
      </c>
      <c r="J64" s="36">
        <v>3.7747599999999998E-15</v>
      </c>
      <c r="K64" s="36">
        <v>3.5527100000000001E-15</v>
      </c>
      <c r="L64" s="21">
        <v>0</v>
      </c>
      <c r="M64" s="21">
        <v>0</v>
      </c>
      <c r="N64" s="21">
        <v>0</v>
      </c>
      <c r="Q64" s="21">
        <v>7185</v>
      </c>
      <c r="R64" s="36">
        <v>9.2518600000000008E-16</v>
      </c>
      <c r="S64" s="22">
        <v>8.6967499999999998E-16</v>
      </c>
      <c r="T64" s="36">
        <v>7.9566E-16</v>
      </c>
      <c r="U64" s="36">
        <v>6.8463799999999998E-16</v>
      </c>
      <c r="V64" s="36">
        <v>7.5865200000000005E-16</v>
      </c>
      <c r="W64" s="36">
        <v>7.9566E-16</v>
      </c>
      <c r="X64" s="36">
        <v>8.51171E-16</v>
      </c>
      <c r="Y64" s="21">
        <v>0</v>
      </c>
      <c r="Z64" s="21">
        <v>0</v>
      </c>
      <c r="AA64" s="21">
        <v>0</v>
      </c>
    </row>
    <row r="65" spans="1:27" s="21" customFormat="1" x14ac:dyDescent="0.2">
      <c r="A65" s="23">
        <f t="shared" si="0"/>
        <v>3.7747599999999998E-15</v>
      </c>
      <c r="D65" s="19">
        <v>1961</v>
      </c>
      <c r="E65" s="20">
        <v>3.7747599999999998E-15</v>
      </c>
      <c r="F65" s="20">
        <v>3.7747599999999998E-15</v>
      </c>
      <c r="G65" s="20">
        <v>3.6637399999999999E-15</v>
      </c>
      <c r="H65" s="20">
        <v>3.10862E-15</v>
      </c>
      <c r="I65" s="36">
        <v>3.10862E-15</v>
      </c>
      <c r="J65" s="36">
        <v>3.6637399999999999E-15</v>
      </c>
      <c r="K65" s="36">
        <v>3.7747599999999998E-15</v>
      </c>
      <c r="L65" s="21">
        <v>0</v>
      </c>
      <c r="M65" s="21">
        <v>0</v>
      </c>
      <c r="N65" s="21">
        <v>0</v>
      </c>
      <c r="Q65" s="21">
        <v>6759</v>
      </c>
      <c r="R65" s="36">
        <v>8.8817800000000003E-16</v>
      </c>
      <c r="S65" s="22">
        <v>8.8817800000000003E-16</v>
      </c>
      <c r="T65" s="36">
        <v>6.6613400000000001E-16</v>
      </c>
      <c r="U65" s="36">
        <v>5.55112E-16</v>
      </c>
      <c r="V65" s="36">
        <v>7.7715600000000002E-16</v>
      </c>
      <c r="W65" s="36">
        <v>7.7715600000000002E-16</v>
      </c>
      <c r="X65" s="36">
        <v>5.55112E-16</v>
      </c>
      <c r="Y65" s="21">
        <v>0</v>
      </c>
      <c r="Z65" s="21">
        <v>0</v>
      </c>
      <c r="AA65" s="21">
        <v>0</v>
      </c>
    </row>
    <row r="66" spans="1:27" s="21" customFormat="1" x14ac:dyDescent="0.2">
      <c r="A66" s="23">
        <f t="shared" ref="A66:A129" si="1">MAX(E66,R66)</f>
        <v>3.7747599999999998E-15</v>
      </c>
      <c r="D66" s="19">
        <v>1961</v>
      </c>
      <c r="E66" s="20">
        <v>3.7747599999999998E-15</v>
      </c>
      <c r="F66" s="20">
        <v>3.7747599999999998E-15</v>
      </c>
      <c r="G66" s="20">
        <v>3.6637399999999999E-15</v>
      </c>
      <c r="H66" s="20">
        <v>3.10862E-15</v>
      </c>
      <c r="I66" s="36">
        <v>3.10862E-15</v>
      </c>
      <c r="J66" s="36">
        <v>3.6637399999999999E-15</v>
      </c>
      <c r="K66" s="36">
        <v>3.7747599999999998E-15</v>
      </c>
      <c r="L66" s="21">
        <v>0</v>
      </c>
      <c r="M66" s="21">
        <v>0</v>
      </c>
      <c r="N66" s="21">
        <v>0</v>
      </c>
      <c r="Q66" s="21">
        <v>6759</v>
      </c>
      <c r="R66" s="36">
        <v>8.8817800000000003E-16</v>
      </c>
      <c r="S66" s="22">
        <v>8.8817800000000003E-16</v>
      </c>
      <c r="T66" s="36">
        <v>6.6613400000000001E-16</v>
      </c>
      <c r="U66" s="36">
        <v>5.55112E-16</v>
      </c>
      <c r="V66" s="36">
        <v>7.7715600000000002E-16</v>
      </c>
      <c r="W66" s="36">
        <v>7.7715600000000002E-16</v>
      </c>
      <c r="X66" s="36">
        <v>5.55112E-16</v>
      </c>
      <c r="Y66" s="21">
        <v>0</v>
      </c>
      <c r="Z66" s="21">
        <v>0</v>
      </c>
      <c r="AA66" s="21">
        <v>0</v>
      </c>
    </row>
    <row r="67" spans="1:27" s="21" customFormat="1" x14ac:dyDescent="0.2">
      <c r="A67" s="23">
        <f t="shared" si="1"/>
        <v>3.7747599999999998E-15</v>
      </c>
      <c r="D67" s="19">
        <v>1961</v>
      </c>
      <c r="E67" s="20">
        <v>3.7747599999999998E-15</v>
      </c>
      <c r="F67" s="20">
        <v>3.7747599999999998E-15</v>
      </c>
      <c r="G67" s="20">
        <v>3.6637399999999999E-15</v>
      </c>
      <c r="H67" s="20">
        <v>3.10862E-15</v>
      </c>
      <c r="I67" s="36">
        <v>3.10862E-15</v>
      </c>
      <c r="J67" s="36">
        <v>3.6637399999999999E-15</v>
      </c>
      <c r="K67" s="36">
        <v>3.7747599999999998E-15</v>
      </c>
      <c r="L67" s="21">
        <v>0</v>
      </c>
      <c r="M67" s="21">
        <v>0</v>
      </c>
      <c r="N67" s="21">
        <v>0</v>
      </c>
      <c r="Q67" s="21">
        <v>6759</v>
      </c>
      <c r="R67" s="36">
        <v>8.8817800000000003E-16</v>
      </c>
      <c r="S67" s="22">
        <v>8.8817800000000003E-16</v>
      </c>
      <c r="T67" s="36">
        <v>6.6613400000000001E-16</v>
      </c>
      <c r="U67" s="36">
        <v>5.55112E-16</v>
      </c>
      <c r="V67" s="36">
        <v>7.7715600000000002E-16</v>
      </c>
      <c r="W67" s="36">
        <v>7.7715600000000002E-16</v>
      </c>
      <c r="X67" s="36">
        <v>5.55112E-16</v>
      </c>
      <c r="Y67" s="21">
        <v>0</v>
      </c>
      <c r="Z67" s="21">
        <v>0</v>
      </c>
      <c r="AA67" s="21">
        <v>0</v>
      </c>
    </row>
    <row r="68" spans="1:27" s="21" customFormat="1" x14ac:dyDescent="0.2">
      <c r="A68" s="23">
        <f t="shared" si="1"/>
        <v>2.0262599999999999E-2</v>
      </c>
      <c r="D68" s="19">
        <v>1217</v>
      </c>
      <c r="E68" s="20">
        <v>4.3353100000000002E-3</v>
      </c>
      <c r="F68" s="20">
        <v>4.3353100000000002E-3</v>
      </c>
      <c r="G68" s="20">
        <v>-1.49705E-4</v>
      </c>
      <c r="H68" s="20">
        <v>-2.6575399999999999E-3</v>
      </c>
      <c r="I68" s="36">
        <v>-9.8159999999999995E-5</v>
      </c>
      <c r="J68" s="36">
        <v>4.22566E-3</v>
      </c>
      <c r="K68" s="36">
        <v>-2.5994299999999998E-3</v>
      </c>
      <c r="L68" s="36">
        <v>-9.4822999999999999E-4</v>
      </c>
      <c r="M68" s="36">
        <v>1.65558E-4</v>
      </c>
      <c r="N68" s="36">
        <v>-1.25814E-3</v>
      </c>
      <c r="Q68" s="21">
        <v>19151</v>
      </c>
      <c r="R68" s="36">
        <v>2.0262599999999999E-2</v>
      </c>
      <c r="S68" s="22">
        <v>-2.7460700000000001E-2</v>
      </c>
      <c r="T68" s="36">
        <v>9.4632799999999993E-3</v>
      </c>
      <c r="U68" s="36">
        <v>-2.7460700000000001E-2</v>
      </c>
      <c r="V68" s="36">
        <v>-1.02852E-3</v>
      </c>
      <c r="W68" s="36">
        <v>9.5618400000000003E-3</v>
      </c>
      <c r="X68" s="36">
        <v>-6.2681799999999999E-3</v>
      </c>
      <c r="Y68" s="36">
        <v>-3.56759E-4</v>
      </c>
      <c r="Z68" s="36">
        <v>2.4463499999999999E-2</v>
      </c>
      <c r="AA68" s="36">
        <v>3.5428599999999997E-7</v>
      </c>
    </row>
    <row r="69" spans="1:27" s="21" customFormat="1" x14ac:dyDescent="0.2">
      <c r="A69" s="23">
        <f t="shared" si="1"/>
        <v>5.5379999999999999E-2</v>
      </c>
      <c r="D69" s="19">
        <v>1208</v>
      </c>
      <c r="E69" s="20">
        <v>2.6986099999999999E-2</v>
      </c>
      <c r="F69" s="20">
        <v>2.6986099999999999E-2</v>
      </c>
      <c r="G69" s="20">
        <v>4.3809300000000002E-4</v>
      </c>
      <c r="H69" s="20">
        <v>-1.7498699999999999E-2</v>
      </c>
      <c r="I69" s="36">
        <v>1.18622E-3</v>
      </c>
      <c r="J69" s="36">
        <v>2.5876199999999999E-2</v>
      </c>
      <c r="K69" s="36">
        <v>-1.7136800000000001E-2</v>
      </c>
      <c r="L69" s="36">
        <v>-8.7278000000000008E-3</v>
      </c>
      <c r="M69" s="36">
        <v>1.5358500000000001E-3</v>
      </c>
      <c r="N69" s="36">
        <v>-7.8387300000000004E-3</v>
      </c>
      <c r="Q69" s="21">
        <v>19035</v>
      </c>
      <c r="R69" s="36">
        <v>5.5379999999999999E-2</v>
      </c>
      <c r="S69" s="22">
        <v>5.5379999999999999E-2</v>
      </c>
      <c r="T69" s="36">
        <v>-1.6584100000000001E-2</v>
      </c>
      <c r="U69" s="36">
        <v>-2.76607E-2</v>
      </c>
      <c r="V69" s="36">
        <v>-1.8458100000000002E-2</v>
      </c>
      <c r="W69" s="36">
        <v>5.5216700000000001E-2</v>
      </c>
      <c r="X69" s="36">
        <v>-2.5623400000000001E-2</v>
      </c>
      <c r="Y69" s="36">
        <v>-7.0011400000000005E-4</v>
      </c>
      <c r="Z69" s="36">
        <v>8.3746199999999993E-3</v>
      </c>
      <c r="AA69" s="36">
        <v>1.13069E-3</v>
      </c>
    </row>
    <row r="70" spans="1:27" s="21" customFormat="1" x14ac:dyDescent="0.2">
      <c r="A70" s="23">
        <f t="shared" si="1"/>
        <v>0.14249999999999999</v>
      </c>
      <c r="D70" s="19">
        <v>1188</v>
      </c>
      <c r="E70" s="20">
        <v>0.111415</v>
      </c>
      <c r="F70" s="20">
        <v>0.111415</v>
      </c>
      <c r="G70" s="20">
        <v>2.11437E-3</v>
      </c>
      <c r="H70" s="20">
        <v>-7.5932399999999997E-2</v>
      </c>
      <c r="I70" s="36">
        <v>1.2320899999999999E-2</v>
      </c>
      <c r="J70" s="36">
        <v>0.100799</v>
      </c>
      <c r="K70" s="36">
        <v>-7.5522900000000004E-2</v>
      </c>
      <c r="L70" s="36">
        <v>-6.3481599999999999E-2</v>
      </c>
      <c r="M70" s="36">
        <v>6.1861299999999998E-3</v>
      </c>
      <c r="N70" s="36">
        <v>-1.63337E-2</v>
      </c>
      <c r="Q70" s="21">
        <v>17629</v>
      </c>
      <c r="R70" s="36">
        <v>0.14249999999999999</v>
      </c>
      <c r="S70" s="22">
        <v>0.14249999999999999</v>
      </c>
      <c r="T70" s="36">
        <v>7.1192499999999997E-3</v>
      </c>
      <c r="U70" s="36">
        <v>-0.118825</v>
      </c>
      <c r="V70" s="36">
        <v>0.13739799999999999</v>
      </c>
      <c r="W70" s="36">
        <v>7.1176099999999999E-3</v>
      </c>
      <c r="X70" s="36">
        <v>-0.113722</v>
      </c>
      <c r="Y70" s="36">
        <v>6.14519E-4</v>
      </c>
      <c r="Z70" s="36">
        <v>6.9323800000000005E-2</v>
      </c>
      <c r="AA70" s="36">
        <v>-8.8852400000000002E-4</v>
      </c>
    </row>
    <row r="71" spans="1:27" x14ac:dyDescent="0.2">
      <c r="A71" s="15">
        <f t="shared" si="1"/>
        <v>5.1070299999999997E-15</v>
      </c>
      <c r="D71" s="16">
        <v>185</v>
      </c>
      <c r="E71" s="17">
        <v>5.1070299999999997E-15</v>
      </c>
      <c r="F71" s="17">
        <v>5.1070299999999997E-15</v>
      </c>
      <c r="G71" s="17">
        <v>4.88498E-15</v>
      </c>
      <c r="H71" s="17">
        <v>4.88498E-15</v>
      </c>
      <c r="I71" s="13">
        <v>4.88498E-15</v>
      </c>
      <c r="J71" s="13">
        <v>5.1070299999999997E-15</v>
      </c>
      <c r="K71" s="13">
        <v>4.88498E-15</v>
      </c>
      <c r="L71">
        <v>0</v>
      </c>
      <c r="M71">
        <v>0</v>
      </c>
      <c r="N71">
        <v>0</v>
      </c>
      <c r="Q71">
        <v>12341</v>
      </c>
      <c r="R71" s="13">
        <v>6.6613400000000001E-16</v>
      </c>
      <c r="S71" s="14">
        <v>6.6613400000000001E-16</v>
      </c>
      <c r="T71" s="13">
        <v>3.33067E-16</v>
      </c>
      <c r="U71" s="13">
        <v>1.11022E-16</v>
      </c>
      <c r="V71" s="13">
        <v>3.33067E-16</v>
      </c>
      <c r="W71" s="13">
        <v>1.11022E-16</v>
      </c>
      <c r="X71" s="13">
        <v>6.6613400000000001E-16</v>
      </c>
      <c r="Y71">
        <v>0</v>
      </c>
      <c r="Z71">
        <v>0</v>
      </c>
      <c r="AA71">
        <v>0</v>
      </c>
    </row>
    <row r="72" spans="1:27" x14ac:dyDescent="0.2">
      <c r="A72" s="15">
        <f t="shared" si="1"/>
        <v>5.1070299999999997E-15</v>
      </c>
      <c r="D72" s="16">
        <v>185</v>
      </c>
      <c r="E72" s="17">
        <v>5.1070299999999997E-15</v>
      </c>
      <c r="F72" s="17">
        <v>5.1070299999999997E-15</v>
      </c>
      <c r="G72" s="17">
        <v>4.88498E-15</v>
      </c>
      <c r="H72" s="17">
        <v>4.88498E-15</v>
      </c>
      <c r="I72" s="13">
        <v>4.88498E-15</v>
      </c>
      <c r="J72" s="13">
        <v>5.1070299999999997E-15</v>
      </c>
      <c r="K72" s="13">
        <v>4.88498E-15</v>
      </c>
      <c r="L72">
        <v>0</v>
      </c>
      <c r="M72">
        <v>0</v>
      </c>
      <c r="N72">
        <v>0</v>
      </c>
      <c r="Q72">
        <v>12341</v>
      </c>
      <c r="R72" s="13">
        <v>6.6613400000000001E-16</v>
      </c>
      <c r="S72" s="14">
        <v>6.6613400000000001E-16</v>
      </c>
      <c r="T72" s="13">
        <v>3.33067E-16</v>
      </c>
      <c r="U72" s="13">
        <v>1.11022E-16</v>
      </c>
      <c r="V72" s="13">
        <v>3.33067E-16</v>
      </c>
      <c r="W72" s="13">
        <v>1.11022E-16</v>
      </c>
      <c r="X72" s="13">
        <v>6.6613400000000001E-16</v>
      </c>
      <c r="Y72">
        <v>0</v>
      </c>
      <c r="Z72">
        <v>0</v>
      </c>
      <c r="AA72">
        <v>0</v>
      </c>
    </row>
    <row r="73" spans="1:27" x14ac:dyDescent="0.2">
      <c r="A73" s="15">
        <f t="shared" si="1"/>
        <v>5.1070299999999997E-15</v>
      </c>
      <c r="D73" s="16">
        <v>185</v>
      </c>
      <c r="E73" s="17">
        <v>5.1070299999999997E-15</v>
      </c>
      <c r="F73" s="17">
        <v>5.1070299999999997E-15</v>
      </c>
      <c r="G73" s="17">
        <v>4.88498E-15</v>
      </c>
      <c r="H73" s="17">
        <v>4.88498E-15</v>
      </c>
      <c r="I73" s="13">
        <v>4.88498E-15</v>
      </c>
      <c r="J73" s="13">
        <v>5.1070299999999997E-15</v>
      </c>
      <c r="K73" s="13">
        <v>4.88498E-15</v>
      </c>
      <c r="L73">
        <v>0</v>
      </c>
      <c r="M73">
        <v>0</v>
      </c>
      <c r="N73">
        <v>0</v>
      </c>
      <c r="Q73">
        <v>12341</v>
      </c>
      <c r="R73" s="13">
        <v>6.6613400000000001E-16</v>
      </c>
      <c r="S73" s="14">
        <v>6.6613400000000001E-16</v>
      </c>
      <c r="T73" s="13">
        <v>3.33067E-16</v>
      </c>
      <c r="U73" s="13">
        <v>1.11022E-16</v>
      </c>
      <c r="V73" s="13">
        <v>3.33067E-16</v>
      </c>
      <c r="W73" s="13">
        <v>1.11022E-16</v>
      </c>
      <c r="X73" s="13">
        <v>6.6613400000000001E-16</v>
      </c>
      <c r="Y73">
        <v>0</v>
      </c>
      <c r="Z73">
        <v>0</v>
      </c>
      <c r="AA73">
        <v>0</v>
      </c>
    </row>
    <row r="74" spans="1:27" x14ac:dyDescent="0.2">
      <c r="A74" s="15">
        <f t="shared" si="1"/>
        <v>5.1070299999999997E-15</v>
      </c>
      <c r="D74" s="16">
        <v>185</v>
      </c>
      <c r="E74" s="17">
        <v>5.1070299999999997E-15</v>
      </c>
      <c r="F74" s="17">
        <v>5.1070299999999997E-15</v>
      </c>
      <c r="G74" s="17">
        <v>4.88498E-15</v>
      </c>
      <c r="H74" s="17">
        <v>4.88498E-15</v>
      </c>
      <c r="I74" s="13">
        <v>4.88498E-15</v>
      </c>
      <c r="J74" s="13">
        <v>5.1070299999999997E-15</v>
      </c>
      <c r="K74" s="13">
        <v>4.88498E-15</v>
      </c>
      <c r="L74">
        <v>0</v>
      </c>
      <c r="M74">
        <v>0</v>
      </c>
      <c r="N74">
        <v>0</v>
      </c>
      <c r="Q74">
        <v>12341</v>
      </c>
      <c r="R74" s="13">
        <v>6.6613400000000001E-16</v>
      </c>
      <c r="S74" s="14">
        <v>6.6613400000000001E-16</v>
      </c>
      <c r="T74" s="13">
        <v>3.33067E-16</v>
      </c>
      <c r="U74" s="13">
        <v>1.11022E-16</v>
      </c>
      <c r="V74" s="13">
        <v>3.33067E-16</v>
      </c>
      <c r="W74" s="13">
        <v>1.11022E-16</v>
      </c>
      <c r="X74" s="13">
        <v>6.6613400000000001E-16</v>
      </c>
      <c r="Y74">
        <v>0</v>
      </c>
      <c r="Z74">
        <v>0</v>
      </c>
      <c r="AA74">
        <v>0</v>
      </c>
    </row>
    <row r="75" spans="1:27" x14ac:dyDescent="0.2">
      <c r="A75" s="15">
        <f t="shared" si="1"/>
        <v>1.8224400000000002E-2</v>
      </c>
      <c r="D75" s="16">
        <v>1177</v>
      </c>
      <c r="E75" s="17">
        <v>7.3884199999999997E-3</v>
      </c>
      <c r="F75" s="17">
        <v>7.3884199999999997E-3</v>
      </c>
      <c r="G75" s="17">
        <v>-5.2290500000000005E-4</v>
      </c>
      <c r="H75" s="17">
        <v>-4.3542299999999997E-3</v>
      </c>
      <c r="I75" s="13">
        <v>7.5330999999999998E-4</v>
      </c>
      <c r="J75" s="13">
        <v>6.0285800000000004E-3</v>
      </c>
      <c r="K75" s="13">
        <v>-4.2706000000000003E-3</v>
      </c>
      <c r="L75" s="13">
        <v>-5.7807099999999997E-3</v>
      </c>
      <c r="M75" s="13">
        <v>8.2530799999999997E-4</v>
      </c>
      <c r="N75" s="13">
        <v>-1.79295E-3</v>
      </c>
      <c r="Q75">
        <v>16957</v>
      </c>
      <c r="R75" s="13">
        <v>1.8224400000000002E-2</v>
      </c>
      <c r="S75" s="14">
        <v>5.7229000000000004E-4</v>
      </c>
      <c r="T75" s="13">
        <v>2.64927E-3</v>
      </c>
      <c r="U75" s="13">
        <v>-1.7329399999999998E-2</v>
      </c>
      <c r="V75" s="13">
        <v>-4.5709399999999999E-3</v>
      </c>
      <c r="W75" s="13">
        <v>1.6950300000000001E-2</v>
      </c>
      <c r="X75" s="13">
        <v>-8.8350300000000007E-3</v>
      </c>
      <c r="Y75" s="13">
        <v>-2.2493999999999999E-3</v>
      </c>
      <c r="Z75" s="13">
        <v>1.4714400000000001E-2</v>
      </c>
      <c r="AA75" s="13">
        <v>1.2838700000000001E-3</v>
      </c>
    </row>
    <row r="76" spans="1:27" x14ac:dyDescent="0.2">
      <c r="A76" s="15">
        <f t="shared" si="1"/>
        <v>6.6915100000000005E-2</v>
      </c>
      <c r="D76" s="16">
        <v>1177</v>
      </c>
      <c r="E76" s="17">
        <v>5.6737700000000002E-2</v>
      </c>
      <c r="F76" s="17">
        <v>5.6737700000000002E-2</v>
      </c>
      <c r="G76" s="17">
        <v>-2.0301199999999998E-3</v>
      </c>
      <c r="H76" s="17">
        <v>-3.59586E-2</v>
      </c>
      <c r="I76" s="13">
        <v>7.4801099999999999E-3</v>
      </c>
      <c r="J76" s="13">
        <v>4.6913400000000001E-2</v>
      </c>
      <c r="K76" s="13">
        <v>-3.56444E-2</v>
      </c>
      <c r="L76" s="13">
        <v>-4.3145299999999998E-2</v>
      </c>
      <c r="M76" s="13">
        <v>4.6099599999999998E-3</v>
      </c>
      <c r="N76" s="13">
        <v>-9.7264099999999996E-3</v>
      </c>
      <c r="Q76">
        <v>17071</v>
      </c>
      <c r="R76" s="13">
        <v>6.6915100000000005E-2</v>
      </c>
      <c r="S76" s="14">
        <v>6.6915100000000005E-2</v>
      </c>
      <c r="T76" s="13">
        <v>7.4526000000000002E-3</v>
      </c>
      <c r="U76" s="13">
        <v>-5.8706000000000001E-2</v>
      </c>
      <c r="V76" s="13">
        <v>6.3824900000000004E-2</v>
      </c>
      <c r="W76" s="13">
        <v>7.4402000000000001E-3</v>
      </c>
      <c r="X76" s="13">
        <v>-5.5603399999999997E-2</v>
      </c>
      <c r="Y76" s="13">
        <v>3.8118899999999999E-4</v>
      </c>
      <c r="Z76" s="13">
        <v>3.8073500000000003E-2</v>
      </c>
      <c r="AA76" s="13">
        <v>-8.2771600000000004E-4</v>
      </c>
    </row>
    <row r="77" spans="1:27" x14ac:dyDescent="0.2">
      <c r="A77" s="15">
        <f t="shared" si="1"/>
        <v>0.267374</v>
      </c>
      <c r="D77" s="16">
        <v>1177</v>
      </c>
      <c r="E77" s="17">
        <v>0.267374</v>
      </c>
      <c r="F77" s="17">
        <v>-0.444164</v>
      </c>
      <c r="G77" s="17">
        <v>2.55272E-2</v>
      </c>
      <c r="H77" s="17">
        <v>-0.444164</v>
      </c>
      <c r="I77" s="13">
        <v>6.6351499999999994E-2</v>
      </c>
      <c r="J77" s="13">
        <v>0.22608200000000001</v>
      </c>
      <c r="K77" s="13">
        <v>-0.44369599999999998</v>
      </c>
      <c r="L77" s="13">
        <v>-0.18141499999999999</v>
      </c>
      <c r="M77" s="13">
        <v>-1.08488E-2</v>
      </c>
      <c r="N77" s="13">
        <v>2.60571E-2</v>
      </c>
      <c r="Q77">
        <v>17067</v>
      </c>
      <c r="R77" s="13">
        <v>0.23768800000000001</v>
      </c>
      <c r="S77" s="14">
        <v>-3.58691E-3</v>
      </c>
      <c r="T77" s="13">
        <v>1.3209800000000001E-2</v>
      </c>
      <c r="U77" s="13">
        <v>-0.274862</v>
      </c>
      <c r="V77" s="13">
        <v>-9.6719200000000005E-2</v>
      </c>
      <c r="W77" s="13">
        <v>1.30984E-2</v>
      </c>
      <c r="X77" s="13">
        <v>5.96562E-2</v>
      </c>
      <c r="Y77" s="13">
        <v>3.7844599999999999E-3</v>
      </c>
      <c r="Z77" s="13">
        <v>0.451872</v>
      </c>
      <c r="AA77" s="13">
        <v>-7.66642E-4</v>
      </c>
    </row>
    <row r="78" spans="1:27" s="21" customFormat="1" x14ac:dyDescent="0.2">
      <c r="A78" s="23">
        <f t="shared" si="1"/>
        <v>5.5511200000000002E-15</v>
      </c>
      <c r="D78" s="19">
        <v>14</v>
      </c>
      <c r="E78" s="20">
        <v>5.5511200000000002E-15</v>
      </c>
      <c r="F78" s="20">
        <v>5.5511200000000002E-15</v>
      </c>
      <c r="G78" s="20">
        <v>5.1070299999999997E-15</v>
      </c>
      <c r="H78" s="20">
        <v>4.88498E-15</v>
      </c>
      <c r="I78" s="36">
        <v>5.1070299999999997E-15</v>
      </c>
      <c r="J78" s="36">
        <v>4.88498E-15</v>
      </c>
      <c r="K78" s="36">
        <v>5.5511200000000002E-15</v>
      </c>
      <c r="L78" s="21">
        <v>0</v>
      </c>
      <c r="M78" s="21">
        <v>0</v>
      </c>
      <c r="N78" s="21">
        <v>0</v>
      </c>
      <c r="Q78" s="21">
        <v>12899</v>
      </c>
      <c r="R78" s="36">
        <v>8.8817800000000003E-16</v>
      </c>
      <c r="S78" s="22">
        <v>8.8817800000000003E-16</v>
      </c>
      <c r="T78" s="36">
        <v>4.4408900000000002E-16</v>
      </c>
      <c r="U78" s="36">
        <v>2.2204499999999999E-16</v>
      </c>
      <c r="V78" s="36">
        <v>2.2204499999999999E-16</v>
      </c>
      <c r="W78" s="36">
        <v>4.4408900000000002E-16</v>
      </c>
      <c r="X78" s="36">
        <v>8.8817800000000003E-16</v>
      </c>
      <c r="Y78" s="21">
        <v>0</v>
      </c>
      <c r="Z78" s="21">
        <v>0</v>
      </c>
      <c r="AA78" s="21">
        <v>0</v>
      </c>
    </row>
    <row r="79" spans="1:27" s="21" customFormat="1" x14ac:dyDescent="0.2">
      <c r="A79" s="23">
        <f t="shared" si="1"/>
        <v>5.5511200000000002E-15</v>
      </c>
      <c r="D79" s="19">
        <v>14</v>
      </c>
      <c r="E79" s="20">
        <v>5.5511200000000002E-15</v>
      </c>
      <c r="F79" s="20">
        <v>5.5511200000000002E-15</v>
      </c>
      <c r="G79" s="20">
        <v>5.1070299999999997E-15</v>
      </c>
      <c r="H79" s="20">
        <v>4.88498E-15</v>
      </c>
      <c r="I79" s="36">
        <v>5.1070299999999997E-15</v>
      </c>
      <c r="J79" s="36">
        <v>4.88498E-15</v>
      </c>
      <c r="K79" s="36">
        <v>5.5511200000000002E-15</v>
      </c>
      <c r="L79" s="21">
        <v>0</v>
      </c>
      <c r="M79" s="21">
        <v>0</v>
      </c>
      <c r="N79" s="21">
        <v>0</v>
      </c>
      <c r="Q79" s="21">
        <v>10231</v>
      </c>
      <c r="R79" s="36">
        <v>9.9920099999999996E-16</v>
      </c>
      <c r="S79" s="22">
        <v>9.9920099999999996E-16</v>
      </c>
      <c r="T79" s="36">
        <v>4.4408900000000002E-16</v>
      </c>
      <c r="U79" s="36">
        <v>4.4408900000000002E-16</v>
      </c>
      <c r="V79" s="36">
        <v>4.4408900000000002E-16</v>
      </c>
      <c r="W79" s="36">
        <v>4.4408900000000002E-16</v>
      </c>
      <c r="X79" s="36">
        <v>9.9920099999999996E-16</v>
      </c>
      <c r="Y79" s="21">
        <v>0</v>
      </c>
      <c r="Z79" s="21">
        <v>0</v>
      </c>
      <c r="AA79" s="21">
        <v>0</v>
      </c>
    </row>
    <row r="80" spans="1:27" s="21" customFormat="1" x14ac:dyDescent="0.2">
      <c r="A80" s="23">
        <f t="shared" si="1"/>
        <v>2.0019599999999999E-2</v>
      </c>
      <c r="D80" s="19">
        <v>1070</v>
      </c>
      <c r="E80" s="20">
        <v>3.6221500000000002E-3</v>
      </c>
      <c r="F80" s="20">
        <v>3.6221500000000002E-3</v>
      </c>
      <c r="G80" s="20">
        <v>-3.4060999999999998E-4</v>
      </c>
      <c r="H80" s="20">
        <v>-2.0876599999999999E-3</v>
      </c>
      <c r="I80" s="36">
        <v>-1.38644E-4</v>
      </c>
      <c r="J80" s="36">
        <v>3.3767599999999999E-3</v>
      </c>
      <c r="K80" s="36">
        <v>-2.0442400000000001E-3</v>
      </c>
      <c r="L80" s="36">
        <v>1.7281099999999999E-3</v>
      </c>
      <c r="M80" s="36">
        <v>2.41878E-4</v>
      </c>
      <c r="N80" s="36">
        <v>9.61183E-4</v>
      </c>
      <c r="Q80" s="21">
        <v>11773</v>
      </c>
      <c r="R80" s="36">
        <v>2.0019599999999999E-2</v>
      </c>
      <c r="S80" s="22">
        <v>-2.6903400000000001E-2</v>
      </c>
      <c r="T80" s="36">
        <v>9.0944400000000005E-3</v>
      </c>
      <c r="U80" s="36">
        <v>-2.6903400000000001E-2</v>
      </c>
      <c r="V80" s="36">
        <v>-6.68181E-4</v>
      </c>
      <c r="W80" s="36">
        <v>9.2490000000000003E-3</v>
      </c>
      <c r="X80" s="36">
        <v>-6.3701699999999997E-3</v>
      </c>
      <c r="Y80" s="36">
        <v>4.8881300000000002E-5</v>
      </c>
      <c r="Z80" s="36">
        <v>2.3797499999999999E-2</v>
      </c>
      <c r="AA80" s="36">
        <v>-1.4376199999999999E-6</v>
      </c>
    </row>
    <row r="81" spans="1:27" s="21" customFormat="1" x14ac:dyDescent="0.2">
      <c r="A81" s="23">
        <f t="shared" si="1"/>
        <v>6.93994E-2</v>
      </c>
      <c r="D81" s="19">
        <v>1070</v>
      </c>
      <c r="E81" s="20">
        <v>2.7807999999999999E-2</v>
      </c>
      <c r="F81" s="20">
        <v>2.7807999999999999E-2</v>
      </c>
      <c r="G81" s="20">
        <v>-1.1670700000000001E-3</v>
      </c>
      <c r="H81" s="20">
        <v>-1.70423E-2</v>
      </c>
      <c r="I81" s="36">
        <v>3.3850299999999998E-4</v>
      </c>
      <c r="J81" s="36">
        <v>2.5963E-2</v>
      </c>
      <c r="K81" s="36">
        <v>-1.67029E-2</v>
      </c>
      <c r="L81" s="36">
        <v>1.2776600000000001E-2</v>
      </c>
      <c r="M81" s="36">
        <v>1.93881E-3</v>
      </c>
      <c r="N81" s="36">
        <v>7.5237699999999999E-3</v>
      </c>
      <c r="Q81" s="21">
        <v>11719</v>
      </c>
      <c r="R81" s="36">
        <v>6.93994E-2</v>
      </c>
      <c r="S81" s="22">
        <v>6.93994E-2</v>
      </c>
      <c r="T81" s="36">
        <v>-2.2247300000000001E-2</v>
      </c>
      <c r="U81" s="36">
        <v>-3.2246200000000003E-2</v>
      </c>
      <c r="V81" s="36">
        <v>-2.2931099999999999E-2</v>
      </c>
      <c r="W81" s="36">
        <v>6.9396799999999995E-2</v>
      </c>
      <c r="X81" s="36">
        <v>-3.1559799999999999E-2</v>
      </c>
      <c r="Y81" s="36">
        <v>1.25988E-5</v>
      </c>
      <c r="Z81" s="36">
        <v>-5.0420999999999999E-3</v>
      </c>
      <c r="AA81" s="36">
        <v>-6.5678100000000005E-4</v>
      </c>
    </row>
    <row r="82" spans="1:27" s="21" customFormat="1" x14ac:dyDescent="0.2">
      <c r="A82" s="23">
        <f t="shared" si="1"/>
        <v>0.13384799999999999</v>
      </c>
      <c r="D82" s="19">
        <v>1070</v>
      </c>
      <c r="E82" s="20">
        <v>9.3820700000000007E-2</v>
      </c>
      <c r="F82" s="20">
        <v>9.3820700000000007E-2</v>
      </c>
      <c r="G82" s="20">
        <v>-2.3743900000000001E-3</v>
      </c>
      <c r="H82" s="20">
        <v>-6.0445499999999999E-2</v>
      </c>
      <c r="I82" s="36">
        <v>2.7049299999999999E-3</v>
      </c>
      <c r="J82" s="36">
        <v>8.8107699999999997E-2</v>
      </c>
      <c r="K82" s="36">
        <v>-5.9811900000000001E-2</v>
      </c>
      <c r="L82" s="36">
        <v>4.2871399999999997E-2</v>
      </c>
      <c r="M82" s="36">
        <v>5.19397E-3</v>
      </c>
      <c r="N82" s="36">
        <v>1.9014099999999999E-2</v>
      </c>
      <c r="Q82" s="21">
        <v>11843</v>
      </c>
      <c r="R82" s="36">
        <v>0.13384799999999999</v>
      </c>
      <c r="S82" s="22">
        <v>0.13384799999999999</v>
      </c>
      <c r="T82" s="36">
        <v>-5.0407399999999998E-2</v>
      </c>
      <c r="U82" s="36">
        <v>-5.6550499999999997E-2</v>
      </c>
      <c r="V82" s="36">
        <v>-5.0489300000000001E-2</v>
      </c>
      <c r="W82" s="36">
        <v>0.13381599999999999</v>
      </c>
      <c r="X82" s="36">
        <v>-5.6437099999999997E-2</v>
      </c>
      <c r="Y82" s="36">
        <v>6.7328400000000001E-4</v>
      </c>
      <c r="Z82" s="36">
        <v>-1.4346199999999999E-3</v>
      </c>
      <c r="AA82" s="36">
        <v>-2.50468E-4</v>
      </c>
    </row>
    <row r="83" spans="1:27" s="21" customFormat="1" x14ac:dyDescent="0.2">
      <c r="A83" s="23">
        <f t="shared" si="1"/>
        <v>0.29997000000000001</v>
      </c>
      <c r="D83" s="19">
        <v>1070</v>
      </c>
      <c r="E83" s="20">
        <v>0.23291400000000001</v>
      </c>
      <c r="F83" s="20">
        <v>0.23291400000000001</v>
      </c>
      <c r="G83" s="20">
        <v>1.8049299999999999E-4</v>
      </c>
      <c r="H83" s="20">
        <v>-0.16372999999999999</v>
      </c>
      <c r="I83" s="36">
        <v>1.22206E-2</v>
      </c>
      <c r="J83" s="36">
        <v>0.22084899999999999</v>
      </c>
      <c r="K83" s="36">
        <v>-0.16370599999999999</v>
      </c>
      <c r="L83" s="36">
        <v>0.10313700000000001</v>
      </c>
      <c r="M83" s="36">
        <v>1.6096999999999999E-3</v>
      </c>
      <c r="N83" s="36">
        <v>-4.9325300000000001E-3</v>
      </c>
      <c r="Q83" s="21">
        <v>11738</v>
      </c>
      <c r="R83" s="36">
        <v>0.29997000000000001</v>
      </c>
      <c r="S83" s="22">
        <v>0.29997000000000001</v>
      </c>
      <c r="T83" s="36">
        <v>1.9816799999999999E-2</v>
      </c>
      <c r="U83" s="36">
        <v>-0.269092</v>
      </c>
      <c r="V83" s="36">
        <v>0.26708199999999999</v>
      </c>
      <c r="W83" s="36">
        <v>1.9736699999999999E-2</v>
      </c>
      <c r="X83" s="36">
        <v>-0.236123</v>
      </c>
      <c r="Y83" s="36">
        <v>-2.8112500000000002E-4</v>
      </c>
      <c r="Z83" s="36">
        <v>0.25600699999999998</v>
      </c>
      <c r="AA83" s="36">
        <v>-6.8416400000000004E-3</v>
      </c>
    </row>
    <row r="84" spans="1:27" s="21" customFormat="1" x14ac:dyDescent="0.2">
      <c r="A84" s="23">
        <f t="shared" si="1"/>
        <v>0.53023399999999998</v>
      </c>
      <c r="D84" s="19">
        <v>1070</v>
      </c>
      <c r="E84" s="20">
        <v>0.53023399999999998</v>
      </c>
      <c r="F84" s="20">
        <v>-0.64351599999999998</v>
      </c>
      <c r="G84" s="20">
        <v>3.6143799999999997E-2</v>
      </c>
      <c r="H84" s="20">
        <v>-0.64351599999999998</v>
      </c>
      <c r="I84" s="36">
        <v>5.8299700000000003E-2</v>
      </c>
      <c r="J84" s="36">
        <v>0.49217699999999998</v>
      </c>
      <c r="K84" s="36">
        <v>-0.62761400000000001</v>
      </c>
      <c r="L84" s="36">
        <v>0.20113</v>
      </c>
      <c r="M84" s="36">
        <v>5.6969100000000002E-2</v>
      </c>
      <c r="N84" s="36">
        <v>0.26508500000000002</v>
      </c>
      <c r="Q84" s="21">
        <v>11673</v>
      </c>
      <c r="R84" s="36">
        <v>0.474825</v>
      </c>
      <c r="S84" s="22">
        <v>-0.54896900000000004</v>
      </c>
      <c r="T84" s="36">
        <v>1.98593E-2</v>
      </c>
      <c r="U84" s="36">
        <v>-0.54896900000000004</v>
      </c>
      <c r="V84" s="36">
        <v>-0.22186600000000001</v>
      </c>
      <c r="W84" s="36">
        <v>1.98143E-2</v>
      </c>
      <c r="X84" s="36">
        <v>0.14776700000000001</v>
      </c>
      <c r="Y84" s="36">
        <v>3.7207899999999999E-3</v>
      </c>
      <c r="Z84" s="36">
        <v>0.91539999999999999</v>
      </c>
      <c r="AA84" s="36">
        <v>-1.01934E-5</v>
      </c>
    </row>
    <row r="85" spans="1:27" x14ac:dyDescent="0.2">
      <c r="A85" s="15">
        <f t="shared" si="1"/>
        <v>4.1078300000000003E-15</v>
      </c>
      <c r="D85" s="16">
        <v>1652</v>
      </c>
      <c r="E85" s="17">
        <v>2.55351E-15</v>
      </c>
      <c r="F85" s="17">
        <v>2.33147E-15</v>
      </c>
      <c r="G85" s="17">
        <v>2.22045E-15</v>
      </c>
      <c r="H85" s="17">
        <v>2.1094199999999999E-15</v>
      </c>
      <c r="I85" s="13">
        <v>2.33147E-15</v>
      </c>
      <c r="J85" s="13">
        <v>2.33147E-15</v>
      </c>
      <c r="K85" s="13">
        <v>2.22045E-15</v>
      </c>
      <c r="L85">
        <v>0</v>
      </c>
      <c r="M85">
        <v>0</v>
      </c>
      <c r="N85">
        <v>0</v>
      </c>
      <c r="Q85">
        <v>17019</v>
      </c>
      <c r="R85" s="13">
        <v>4.1078300000000003E-15</v>
      </c>
      <c r="S85" s="14">
        <v>4.1078300000000003E-15</v>
      </c>
      <c r="T85" s="13">
        <v>3.8857799999999998E-15</v>
      </c>
      <c r="U85" s="13">
        <v>3.6637399999999999E-15</v>
      </c>
      <c r="V85" s="13">
        <v>3.8857799999999998E-15</v>
      </c>
      <c r="W85" s="13">
        <v>3.6637399999999999E-15</v>
      </c>
      <c r="X85" s="13">
        <v>4.1078300000000003E-15</v>
      </c>
      <c r="Y85">
        <v>0</v>
      </c>
      <c r="Z85">
        <v>0</v>
      </c>
      <c r="AA85">
        <v>0</v>
      </c>
    </row>
    <row r="86" spans="1:27" x14ac:dyDescent="0.2">
      <c r="A86" s="15">
        <f t="shared" si="1"/>
        <v>3.9412899999999998E-15</v>
      </c>
      <c r="D86" s="16">
        <v>1652</v>
      </c>
      <c r="E86" s="17">
        <v>2.55351E-15</v>
      </c>
      <c r="F86" s="17">
        <v>2.33147E-15</v>
      </c>
      <c r="G86" s="17">
        <v>2.22045E-15</v>
      </c>
      <c r="H86" s="17">
        <v>2.1094199999999999E-15</v>
      </c>
      <c r="I86" s="13">
        <v>2.33147E-15</v>
      </c>
      <c r="J86" s="13">
        <v>2.33147E-15</v>
      </c>
      <c r="K86" s="13">
        <v>2.22045E-15</v>
      </c>
      <c r="L86">
        <v>0</v>
      </c>
      <c r="M86">
        <v>0</v>
      </c>
      <c r="N86">
        <v>0</v>
      </c>
      <c r="Q86">
        <v>17019</v>
      </c>
      <c r="R86" s="13">
        <v>3.9412899999999998E-15</v>
      </c>
      <c r="S86" s="14">
        <v>3.9412899999999998E-15</v>
      </c>
      <c r="T86" s="13">
        <v>3.7747599999999998E-15</v>
      </c>
      <c r="U86" s="13">
        <v>3.6637399999999999E-15</v>
      </c>
      <c r="V86" s="13">
        <v>3.8857799999999998E-15</v>
      </c>
      <c r="W86" s="13">
        <v>3.6637399999999999E-15</v>
      </c>
      <c r="X86" s="13">
        <v>3.8302699999999998E-15</v>
      </c>
      <c r="Y86">
        <v>0</v>
      </c>
      <c r="Z86">
        <v>0</v>
      </c>
      <c r="AA86">
        <v>0</v>
      </c>
    </row>
    <row r="87" spans="1:27" x14ac:dyDescent="0.2">
      <c r="A87" s="15">
        <f t="shared" si="1"/>
        <v>3.9412899999999998E-15</v>
      </c>
      <c r="D87" s="16">
        <v>1652</v>
      </c>
      <c r="E87" s="17">
        <v>2.55351E-15</v>
      </c>
      <c r="F87" s="17">
        <v>2.33147E-15</v>
      </c>
      <c r="G87" s="17">
        <v>2.22045E-15</v>
      </c>
      <c r="H87" s="17">
        <v>2.1094199999999999E-15</v>
      </c>
      <c r="I87" s="13">
        <v>2.33147E-15</v>
      </c>
      <c r="J87" s="13">
        <v>2.33147E-15</v>
      </c>
      <c r="K87" s="13">
        <v>2.22045E-15</v>
      </c>
      <c r="L87">
        <v>0</v>
      </c>
      <c r="M87">
        <v>0</v>
      </c>
      <c r="N87">
        <v>0</v>
      </c>
      <c r="Q87">
        <v>17019</v>
      </c>
      <c r="R87" s="13">
        <v>3.9412899999999998E-15</v>
      </c>
      <c r="S87" s="14">
        <v>3.9412899999999998E-15</v>
      </c>
      <c r="T87" s="13">
        <v>3.7747599999999998E-15</v>
      </c>
      <c r="U87" s="13">
        <v>3.6637399999999999E-15</v>
      </c>
      <c r="V87" s="13">
        <v>3.8857799999999998E-15</v>
      </c>
      <c r="W87" s="13">
        <v>3.6637399999999999E-15</v>
      </c>
      <c r="X87" s="13">
        <v>3.8302699999999998E-15</v>
      </c>
      <c r="Y87">
        <v>0</v>
      </c>
      <c r="Z87">
        <v>0</v>
      </c>
      <c r="AA87">
        <v>0</v>
      </c>
    </row>
    <row r="88" spans="1:27" x14ac:dyDescent="0.2">
      <c r="A88" s="15">
        <f t="shared" si="1"/>
        <v>5.8032600000000004E-4</v>
      </c>
      <c r="D88" s="16">
        <v>25748</v>
      </c>
      <c r="E88" s="17">
        <v>5.8032600000000004E-4</v>
      </c>
      <c r="F88" s="17">
        <v>-1.70571E-3</v>
      </c>
      <c r="G88" s="17">
        <v>2.2160100000000001E-4</v>
      </c>
      <c r="H88" s="17">
        <v>-1.70571E-3</v>
      </c>
      <c r="I88" s="13">
        <v>1.8768999999999999E-4</v>
      </c>
      <c r="J88" s="13">
        <v>4.3990300000000001E-4</v>
      </c>
      <c r="K88" s="13">
        <v>-1.53137E-3</v>
      </c>
      <c r="L88" s="13">
        <v>8.4983799999999998E-5</v>
      </c>
      <c r="M88" s="13">
        <v>3.1372099999999999E-4</v>
      </c>
      <c r="N88" s="13">
        <v>3.1246099999999999E-5</v>
      </c>
      <c r="Q88">
        <v>13470</v>
      </c>
      <c r="R88" s="13">
        <v>5.09847E-7</v>
      </c>
      <c r="S88" s="14">
        <v>-6.7550999999999999E-7</v>
      </c>
      <c r="T88" s="13">
        <v>1.3491599999999999E-7</v>
      </c>
      <c r="U88" s="13">
        <v>-6.7550999999999999E-7</v>
      </c>
      <c r="V88" s="13">
        <v>-1.6782700000000001E-7</v>
      </c>
      <c r="W88" s="13">
        <v>1.29438E-7</v>
      </c>
      <c r="X88" s="13">
        <v>7.6424800000000007E-9</v>
      </c>
      <c r="Y88" s="13">
        <v>-8.8272699999999996E-8</v>
      </c>
      <c r="Z88" s="13">
        <v>-9.5201100000000004E-7</v>
      </c>
      <c r="AA88" s="13">
        <v>-5.2220400000000002E-8</v>
      </c>
    </row>
    <row r="89" spans="1:27" x14ac:dyDescent="0.2">
      <c r="A89" s="15">
        <f t="shared" si="1"/>
        <v>1.0228900000000001E-2</v>
      </c>
      <c r="D89" s="16">
        <v>24763</v>
      </c>
      <c r="E89" s="17">
        <v>1.0228900000000001E-2</v>
      </c>
      <c r="F89" s="17">
        <v>-3.8041600000000002E-2</v>
      </c>
      <c r="G89" s="17">
        <v>2.0406199999999999E-3</v>
      </c>
      <c r="H89" s="17">
        <v>-3.8041600000000002E-2</v>
      </c>
      <c r="I89" s="13">
        <v>2.1941500000000002E-3</v>
      </c>
      <c r="J89" s="13">
        <v>9.5630000000000003E-3</v>
      </c>
      <c r="K89" s="13">
        <v>-3.7529199999999999E-2</v>
      </c>
      <c r="L89" s="13">
        <v>2.5984599999999999E-3</v>
      </c>
      <c r="M89" s="13">
        <v>1.65595E-3</v>
      </c>
      <c r="N89" s="13">
        <v>1.00063E-3</v>
      </c>
      <c r="Q89">
        <v>13594</v>
      </c>
      <c r="R89" s="13">
        <v>6.0888799999999997E-6</v>
      </c>
      <c r="S89" s="14">
        <v>-7.7630399999999995E-6</v>
      </c>
      <c r="T89" s="13">
        <v>1.1608200000000001E-6</v>
      </c>
      <c r="U89" s="13">
        <v>-7.7630399999999995E-6</v>
      </c>
      <c r="V89" s="13">
        <v>-2.1484500000000002E-6</v>
      </c>
      <c r="W89" s="13">
        <v>1.15254E-6</v>
      </c>
      <c r="X89" s="13">
        <v>4.8256599999999996E-7</v>
      </c>
      <c r="Y89" s="13">
        <v>-1.7963700000000001E-7</v>
      </c>
      <c r="Z89" s="13">
        <v>-1.09899E-5</v>
      </c>
      <c r="AA89" s="13">
        <v>1.11883E-8</v>
      </c>
    </row>
    <row r="90" spans="1:27" x14ac:dyDescent="0.2">
      <c r="A90" s="15">
        <f t="shared" si="1"/>
        <v>3.0194499999999999E-2</v>
      </c>
      <c r="D90" s="16">
        <v>23779</v>
      </c>
      <c r="E90" s="17">
        <v>2.3637399999999999E-2</v>
      </c>
      <c r="F90" s="17">
        <v>-9.5538700000000004E-2</v>
      </c>
      <c r="G90" s="17">
        <v>3.81321E-3</v>
      </c>
      <c r="H90" s="17">
        <v>-9.5538700000000004E-2</v>
      </c>
      <c r="I90" s="13">
        <v>4.7206000000000001E-3</v>
      </c>
      <c r="J90" s="13">
        <v>2.1884799999999999E-2</v>
      </c>
      <c r="K90" s="13">
        <v>-9.46935E-2</v>
      </c>
      <c r="L90" s="13">
        <v>8.2856800000000001E-3</v>
      </c>
      <c r="M90" s="13">
        <v>2.0982499999999999E-3</v>
      </c>
      <c r="N90" s="13">
        <v>2.5843099999999998E-3</v>
      </c>
      <c r="Q90">
        <v>11316</v>
      </c>
      <c r="R90" s="13">
        <v>3.0194499999999999E-2</v>
      </c>
      <c r="S90" s="14">
        <v>-5.9397800000000004E-3</v>
      </c>
      <c r="T90" s="13">
        <v>1.00324E-2</v>
      </c>
      <c r="U90" s="13">
        <v>-3.1959799999999997E-2</v>
      </c>
      <c r="V90" s="13">
        <v>5.49367E-3</v>
      </c>
      <c r="W90" s="13">
        <v>2.6242600000000001E-2</v>
      </c>
      <c r="X90" s="13">
        <v>-2.34691E-2</v>
      </c>
      <c r="Y90" s="13">
        <v>2.7154299999999999E-5</v>
      </c>
      <c r="Z90" s="13">
        <v>3.1675000000000002E-2</v>
      </c>
      <c r="AA90" s="13">
        <v>-5.8822500000000001E-5</v>
      </c>
    </row>
    <row r="91" spans="1:27" x14ac:dyDescent="0.2">
      <c r="A91" s="15">
        <f t="shared" si="1"/>
        <v>7.3850200000000005E-2</v>
      </c>
      <c r="D91" s="16">
        <v>1065</v>
      </c>
      <c r="E91" s="17">
        <v>4.8194000000000001E-2</v>
      </c>
      <c r="F91" s="17">
        <v>4.8194000000000001E-2</v>
      </c>
      <c r="G91" s="17">
        <v>-7.5463400000000001E-4</v>
      </c>
      <c r="H91" s="17">
        <v>-3.0739900000000001E-2</v>
      </c>
      <c r="I91" s="13">
        <v>9.6669300000000002E-4</v>
      </c>
      <c r="J91" s="13">
        <v>4.6001100000000003E-2</v>
      </c>
      <c r="K91" s="13">
        <v>-3.0268199999999999E-2</v>
      </c>
      <c r="L91" s="13">
        <v>1.79379E-2</v>
      </c>
      <c r="M91" s="13">
        <v>2.5100299999999999E-3</v>
      </c>
      <c r="N91" s="13">
        <v>1.19007E-2</v>
      </c>
      <c r="Q91">
        <v>11533</v>
      </c>
      <c r="R91" s="13">
        <v>7.3850200000000005E-2</v>
      </c>
      <c r="S91" s="14">
        <v>7.3850200000000005E-2</v>
      </c>
      <c r="T91" s="13">
        <v>-2.77132E-2</v>
      </c>
      <c r="U91" s="13">
        <v>-3.1115899999999998E-2</v>
      </c>
      <c r="V91" s="13">
        <v>-2.7879899999999999E-2</v>
      </c>
      <c r="W91" s="13">
        <v>7.3845900000000006E-2</v>
      </c>
      <c r="X91" s="13">
        <v>-3.0944900000000001E-2</v>
      </c>
      <c r="Y91" s="13">
        <v>-1.04149E-3</v>
      </c>
      <c r="Z91" s="13">
        <v>-2.8284600000000001E-4</v>
      </c>
      <c r="AA91" s="13">
        <v>-5.0049600000000001E-4</v>
      </c>
    </row>
    <row r="92" spans="1:27" s="21" customFormat="1" x14ac:dyDescent="0.2">
      <c r="A92" s="23">
        <f t="shared" si="1"/>
        <v>2.38698E-15</v>
      </c>
      <c r="D92" s="19">
        <v>49491</v>
      </c>
      <c r="E92" s="20">
        <v>2.38698E-15</v>
      </c>
      <c r="F92" s="20">
        <v>2.27596E-15</v>
      </c>
      <c r="G92" s="20">
        <v>2.1926900000000001E-15</v>
      </c>
      <c r="H92" s="20">
        <v>1.9983999999999999E-15</v>
      </c>
      <c r="I92" s="36">
        <v>2.1094199999999999E-15</v>
      </c>
      <c r="J92" s="36">
        <v>2.27596E-15</v>
      </c>
      <c r="K92" s="36">
        <v>2.1926900000000001E-15</v>
      </c>
      <c r="L92" s="21">
        <v>0</v>
      </c>
      <c r="M92" s="21">
        <v>0</v>
      </c>
      <c r="N92" s="21">
        <v>0</v>
      </c>
      <c r="Q92" s="21">
        <v>16619</v>
      </c>
      <c r="R92" s="36">
        <v>6.6613400000000001E-16</v>
      </c>
      <c r="S92" s="22">
        <v>6.6613400000000001E-16</v>
      </c>
      <c r="T92" s="36">
        <v>4.4408900000000002E-16</v>
      </c>
      <c r="U92" s="36">
        <v>4.4408900000000002E-16</v>
      </c>
      <c r="V92" s="36">
        <v>4.4408900000000002E-16</v>
      </c>
      <c r="W92" s="36">
        <v>4.4408900000000002E-16</v>
      </c>
      <c r="X92" s="36">
        <v>6.6613400000000001E-16</v>
      </c>
      <c r="Y92" s="21">
        <v>0</v>
      </c>
      <c r="Z92" s="21">
        <v>0</v>
      </c>
      <c r="AA92" s="21">
        <v>0</v>
      </c>
    </row>
    <row r="93" spans="1:27" s="21" customFormat="1" x14ac:dyDescent="0.2">
      <c r="A93" s="23">
        <f t="shared" si="1"/>
        <v>2.38698E-15</v>
      </c>
      <c r="D93" s="19">
        <v>6666</v>
      </c>
      <c r="E93" s="20">
        <v>2.38698E-15</v>
      </c>
      <c r="F93" s="20">
        <v>2.38698E-15</v>
      </c>
      <c r="G93" s="20">
        <v>2.27596E-15</v>
      </c>
      <c r="H93" s="20">
        <v>2.1649299999999999E-15</v>
      </c>
      <c r="I93" s="36">
        <v>2.33147E-15</v>
      </c>
      <c r="J93" s="36">
        <v>2.33147E-15</v>
      </c>
      <c r="K93" s="36">
        <v>2.1649299999999999E-15</v>
      </c>
      <c r="L93" s="21">
        <v>0</v>
      </c>
      <c r="M93" s="21">
        <v>0</v>
      </c>
      <c r="N93" s="21">
        <v>0</v>
      </c>
      <c r="Q93" s="21">
        <v>12651</v>
      </c>
      <c r="R93" s="36">
        <v>7.7715600000000002E-16</v>
      </c>
      <c r="S93" s="22">
        <v>7.7715600000000002E-16</v>
      </c>
      <c r="T93" s="36">
        <v>2.2204499999999999E-16</v>
      </c>
      <c r="U93" s="36">
        <v>2.2204499999999999E-16</v>
      </c>
      <c r="V93" s="36">
        <v>2.2204499999999999E-16</v>
      </c>
      <c r="W93" s="36">
        <v>4.4408900000000002E-16</v>
      </c>
      <c r="X93" s="36">
        <v>5.55112E-16</v>
      </c>
      <c r="Y93" s="21">
        <v>0</v>
      </c>
      <c r="Z93" s="21">
        <v>0</v>
      </c>
      <c r="AA93" s="21">
        <v>0</v>
      </c>
    </row>
    <row r="94" spans="1:27" s="21" customFormat="1" x14ac:dyDescent="0.2">
      <c r="A94" s="23">
        <f t="shared" si="1"/>
        <v>2.38698E-15</v>
      </c>
      <c r="D94" s="19">
        <v>6666</v>
      </c>
      <c r="E94" s="20">
        <v>2.38698E-15</v>
      </c>
      <c r="F94" s="20">
        <v>2.38698E-15</v>
      </c>
      <c r="G94" s="20">
        <v>2.27596E-15</v>
      </c>
      <c r="H94" s="20">
        <v>2.1649299999999999E-15</v>
      </c>
      <c r="I94" s="36">
        <v>2.33147E-15</v>
      </c>
      <c r="J94" s="36">
        <v>2.33147E-15</v>
      </c>
      <c r="K94" s="36">
        <v>2.1649299999999999E-15</v>
      </c>
      <c r="L94" s="21">
        <v>0</v>
      </c>
      <c r="M94" s="21">
        <v>0</v>
      </c>
      <c r="N94" s="21">
        <v>0</v>
      </c>
      <c r="Q94" s="21">
        <v>12651</v>
      </c>
      <c r="R94" s="36">
        <v>7.7715600000000002E-16</v>
      </c>
      <c r="S94" s="22">
        <v>7.7715600000000002E-16</v>
      </c>
      <c r="T94" s="36">
        <v>2.2204499999999999E-16</v>
      </c>
      <c r="U94" s="36">
        <v>2.2204499999999999E-16</v>
      </c>
      <c r="V94" s="36">
        <v>2.2204499999999999E-16</v>
      </c>
      <c r="W94" s="36">
        <v>4.4408900000000002E-16</v>
      </c>
      <c r="X94" s="36">
        <v>5.55112E-16</v>
      </c>
      <c r="Y94" s="21">
        <v>0</v>
      </c>
      <c r="Z94" s="21">
        <v>0</v>
      </c>
      <c r="AA94" s="21">
        <v>0</v>
      </c>
    </row>
    <row r="95" spans="1:27" s="21" customFormat="1" x14ac:dyDescent="0.2">
      <c r="A95" s="23">
        <f t="shared" si="1"/>
        <v>2.1506899999999999E-2</v>
      </c>
      <c r="D95" s="19">
        <v>1092</v>
      </c>
      <c r="E95" s="20">
        <v>1.03984E-2</v>
      </c>
      <c r="F95" s="20">
        <v>1.03984E-2</v>
      </c>
      <c r="G95" s="20">
        <v>-5.9700900000000002E-4</v>
      </c>
      <c r="H95" s="20">
        <v>-6.2160599999999998E-3</v>
      </c>
      <c r="I95" s="36">
        <v>1.39343E-3</v>
      </c>
      <c r="J95" s="36">
        <v>8.2896800000000007E-3</v>
      </c>
      <c r="K95" s="36">
        <v>-6.0977699999999998E-3</v>
      </c>
      <c r="L95" s="36">
        <v>8.4104799999999997E-3</v>
      </c>
      <c r="M95" s="36">
        <v>1.2618499999999999E-3</v>
      </c>
      <c r="N95" s="36">
        <v>2.4899599999999998E-3</v>
      </c>
      <c r="Q95" s="21">
        <v>12773</v>
      </c>
      <c r="R95" s="36">
        <v>2.1506899999999999E-2</v>
      </c>
      <c r="S95" s="22">
        <v>2.1506899999999999E-2</v>
      </c>
      <c r="T95" s="36">
        <v>-7.0827299999999998E-3</v>
      </c>
      <c r="U95" s="36">
        <v>-1.01726E-2</v>
      </c>
      <c r="V95" s="36">
        <v>-8.33449E-3</v>
      </c>
      <c r="W95" s="36">
        <v>2.1135999999999999E-2</v>
      </c>
      <c r="X95" s="36">
        <v>-8.5498599999999994E-3</v>
      </c>
      <c r="Y95" s="36">
        <v>-2.0845199999999999E-3</v>
      </c>
      <c r="Z95" s="36">
        <v>2.8807099999999999E-3</v>
      </c>
      <c r="AA95" s="36">
        <v>-7.1804099999999999E-4</v>
      </c>
    </row>
    <row r="96" spans="1:27" s="21" customFormat="1" x14ac:dyDescent="0.2">
      <c r="A96" s="23">
        <f t="shared" si="1"/>
        <v>6.2445899999999999E-2</v>
      </c>
      <c r="D96" s="19">
        <v>1092</v>
      </c>
      <c r="E96" s="20">
        <v>5.14878E-2</v>
      </c>
      <c r="F96" s="20">
        <v>5.14878E-2</v>
      </c>
      <c r="G96" s="20">
        <v>-1.4965099999999999E-3</v>
      </c>
      <c r="H96" s="20">
        <v>-3.2558799999999999E-2</v>
      </c>
      <c r="I96" s="36">
        <v>7.6679799999999996E-3</v>
      </c>
      <c r="J96" s="36">
        <v>4.19403E-2</v>
      </c>
      <c r="K96" s="36">
        <v>-3.2175799999999997E-2</v>
      </c>
      <c r="L96" s="36">
        <v>3.9904299999999997E-2</v>
      </c>
      <c r="M96" s="36">
        <v>5.02339E-3</v>
      </c>
      <c r="N96" s="36">
        <v>1.01361E-2</v>
      </c>
      <c r="Q96" s="21">
        <v>12793</v>
      </c>
      <c r="R96" s="36">
        <v>6.2445899999999999E-2</v>
      </c>
      <c r="S96" s="22">
        <v>6.2445899999999999E-2</v>
      </c>
      <c r="T96" s="36">
        <v>5.6690400000000002E-3</v>
      </c>
      <c r="U96" s="36">
        <v>-5.3682500000000001E-2</v>
      </c>
      <c r="V96" s="36">
        <v>6.0159299999999999E-2</v>
      </c>
      <c r="W96" s="36">
        <v>5.6641800000000004E-3</v>
      </c>
      <c r="X96" s="36">
        <v>-5.1390999999999999E-2</v>
      </c>
      <c r="Y96" s="36">
        <v>-1.2462700000000001E-4</v>
      </c>
      <c r="Z96" s="36">
        <v>3.1575600000000002E-2</v>
      </c>
      <c r="AA96" s="36">
        <v>2.85191E-6</v>
      </c>
    </row>
    <row r="97" spans="1:27" s="21" customFormat="1" x14ac:dyDescent="0.2">
      <c r="A97" s="23">
        <f t="shared" si="1"/>
        <v>0.17446900000000001</v>
      </c>
      <c r="D97" s="19">
        <v>1092</v>
      </c>
      <c r="E97" s="20">
        <v>0.149621</v>
      </c>
      <c r="F97" s="20">
        <v>0.149621</v>
      </c>
      <c r="G97" s="20">
        <v>-5.33561E-4</v>
      </c>
      <c r="H97" s="20">
        <v>-0.103436</v>
      </c>
      <c r="I97" s="36">
        <v>2.5255199999999998E-2</v>
      </c>
      <c r="J97" s="36">
        <v>0.123793</v>
      </c>
      <c r="K97" s="36">
        <v>-0.103397</v>
      </c>
      <c r="L97" s="36">
        <v>0.113249</v>
      </c>
      <c r="M97" s="36">
        <v>3.2991600000000002E-3</v>
      </c>
      <c r="N97" s="36">
        <v>5.2574299999999996E-3</v>
      </c>
      <c r="Q97" s="21">
        <v>12730</v>
      </c>
      <c r="R97" s="36">
        <v>0.17446900000000001</v>
      </c>
      <c r="S97" s="22">
        <v>0.17446900000000001</v>
      </c>
      <c r="T97" s="36">
        <v>1.03217E-2</v>
      </c>
      <c r="U97" s="36">
        <v>-0.154527</v>
      </c>
      <c r="V97" s="36">
        <v>0.14835200000000001</v>
      </c>
      <c r="W97" s="36">
        <v>1.02966E-2</v>
      </c>
      <c r="X97" s="36">
        <v>-0.128384</v>
      </c>
      <c r="Y97" s="36">
        <v>3.4668200000000001E-5</v>
      </c>
      <c r="Z97" s="36">
        <v>0.17263999999999999</v>
      </c>
      <c r="AA97" s="36">
        <v>2.99534E-3</v>
      </c>
    </row>
    <row r="98" spans="1:27" s="21" customFormat="1" x14ac:dyDescent="0.2">
      <c r="A98" s="23">
        <f t="shared" si="1"/>
        <v>0.459511</v>
      </c>
      <c r="D98" s="19">
        <v>1090</v>
      </c>
      <c r="E98" s="20">
        <v>0.459511</v>
      </c>
      <c r="F98" s="20">
        <v>-0.75572899999999998</v>
      </c>
      <c r="G98" s="20">
        <v>3.9025999999999998E-2</v>
      </c>
      <c r="H98" s="20">
        <v>-0.75572899999999998</v>
      </c>
      <c r="I98" s="36">
        <v>0.102455</v>
      </c>
      <c r="J98" s="36">
        <v>0.37784299999999998</v>
      </c>
      <c r="K98" s="36">
        <v>-0.73749100000000001</v>
      </c>
      <c r="L98" s="36">
        <v>0.29331200000000002</v>
      </c>
      <c r="M98" s="36">
        <v>0.12467</v>
      </c>
      <c r="N98" s="36">
        <v>0.267511</v>
      </c>
      <c r="Q98" s="21">
        <v>12727</v>
      </c>
      <c r="R98" s="36">
        <v>0.347721</v>
      </c>
      <c r="S98" s="22">
        <v>-0.410437</v>
      </c>
      <c r="T98" s="36">
        <v>1.4756E-2</v>
      </c>
      <c r="U98" s="36">
        <v>-0.410437</v>
      </c>
      <c r="V98" s="36">
        <v>-0.185782</v>
      </c>
      <c r="W98" s="36">
        <v>1.47543E-2</v>
      </c>
      <c r="X98" s="36">
        <v>0.123068</v>
      </c>
      <c r="Y98" s="36">
        <v>-1.37145E-3</v>
      </c>
      <c r="Z98" s="36">
        <v>0.61796700000000004</v>
      </c>
      <c r="AA98" s="36">
        <v>1.82935E-3</v>
      </c>
    </row>
    <row r="99" spans="1:27" x14ac:dyDescent="0.2">
      <c r="A99" s="15">
        <f t="shared" si="1"/>
        <v>5.4400899999999996E-15</v>
      </c>
      <c r="D99" s="16">
        <v>1919</v>
      </c>
      <c r="E99" s="17">
        <v>5.4400899999999996E-15</v>
      </c>
      <c r="F99" s="17">
        <v>4.77396E-15</v>
      </c>
      <c r="G99" s="17">
        <v>4.88498E-15</v>
      </c>
      <c r="H99" s="17">
        <v>4.5519100000000002E-15</v>
      </c>
      <c r="I99" s="13">
        <v>4.88498E-15</v>
      </c>
      <c r="J99" s="13">
        <v>5.2180499999999997E-15</v>
      </c>
      <c r="K99" s="13">
        <v>4.77396E-15</v>
      </c>
      <c r="L99">
        <v>0</v>
      </c>
      <c r="M99">
        <v>0</v>
      </c>
      <c r="N99">
        <v>0</v>
      </c>
      <c r="Q99">
        <v>17453</v>
      </c>
      <c r="R99" s="13">
        <v>4.1633400000000003E-15</v>
      </c>
      <c r="S99" s="14">
        <v>4.1633400000000003E-15</v>
      </c>
      <c r="T99" s="13">
        <v>3.8857799999999998E-15</v>
      </c>
      <c r="U99" s="13">
        <v>3.7747599999999998E-15</v>
      </c>
      <c r="V99" s="13">
        <v>3.8302699999999998E-15</v>
      </c>
      <c r="W99" s="13">
        <v>3.8302699999999998E-15</v>
      </c>
      <c r="X99" s="13">
        <v>4.1633400000000003E-15</v>
      </c>
      <c r="Y99">
        <v>0</v>
      </c>
      <c r="Z99">
        <v>0</v>
      </c>
      <c r="AA99">
        <v>0</v>
      </c>
    </row>
    <row r="100" spans="1:27" x14ac:dyDescent="0.2">
      <c r="A100" s="15">
        <f t="shared" si="1"/>
        <v>5.4400899999999996E-15</v>
      </c>
      <c r="D100" s="16">
        <v>1920</v>
      </c>
      <c r="E100" s="17">
        <v>5.4400899999999996E-15</v>
      </c>
      <c r="F100" s="17">
        <v>5.4400899999999996E-15</v>
      </c>
      <c r="G100" s="17">
        <v>5.2180499999999997E-15</v>
      </c>
      <c r="H100" s="17">
        <v>4.9959999999999999E-15</v>
      </c>
      <c r="I100" s="13">
        <v>4.9959999999999999E-15</v>
      </c>
      <c r="J100" s="13">
        <v>5.2180499999999997E-15</v>
      </c>
      <c r="K100" s="13">
        <v>5.4400899999999996E-15</v>
      </c>
      <c r="L100">
        <v>0</v>
      </c>
      <c r="M100">
        <v>0</v>
      </c>
      <c r="N100">
        <v>0</v>
      </c>
      <c r="Q100">
        <v>17453</v>
      </c>
      <c r="R100" s="13">
        <v>4.0523099999999998E-15</v>
      </c>
      <c r="S100" s="14">
        <v>4.0523099999999998E-15</v>
      </c>
      <c r="T100" s="13">
        <v>3.8857799999999998E-15</v>
      </c>
      <c r="U100" s="13">
        <v>3.7747599999999998E-15</v>
      </c>
      <c r="V100" s="13">
        <v>3.8302699999999998E-15</v>
      </c>
      <c r="W100" s="13">
        <v>3.8302699999999998E-15</v>
      </c>
      <c r="X100" s="13">
        <v>4.0523099999999998E-15</v>
      </c>
      <c r="Y100">
        <v>0</v>
      </c>
      <c r="Z100">
        <v>0</v>
      </c>
      <c r="AA100">
        <v>0</v>
      </c>
    </row>
    <row r="101" spans="1:27" x14ac:dyDescent="0.2">
      <c r="A101" s="15">
        <f t="shared" si="1"/>
        <v>5.4400899999999996E-15</v>
      </c>
      <c r="D101" s="16">
        <v>1920</v>
      </c>
      <c r="E101" s="17">
        <v>5.4400899999999996E-15</v>
      </c>
      <c r="F101" s="17">
        <v>5.4400899999999996E-15</v>
      </c>
      <c r="G101" s="17">
        <v>5.2180499999999997E-15</v>
      </c>
      <c r="H101" s="17">
        <v>4.9959999999999999E-15</v>
      </c>
      <c r="I101" s="13">
        <v>4.9959999999999999E-15</v>
      </c>
      <c r="J101" s="13">
        <v>5.2180499999999997E-15</v>
      </c>
      <c r="K101" s="13">
        <v>5.4400899999999996E-15</v>
      </c>
      <c r="L101">
        <v>0</v>
      </c>
      <c r="M101">
        <v>0</v>
      </c>
      <c r="N101">
        <v>0</v>
      </c>
      <c r="Q101">
        <v>17453</v>
      </c>
      <c r="R101" s="13">
        <v>4.0523099999999998E-15</v>
      </c>
      <c r="S101" s="14">
        <v>4.0523099999999998E-15</v>
      </c>
      <c r="T101" s="13">
        <v>3.8857799999999998E-15</v>
      </c>
      <c r="U101" s="13">
        <v>3.7747599999999998E-15</v>
      </c>
      <c r="V101" s="13">
        <v>3.8302699999999998E-15</v>
      </c>
      <c r="W101" s="13">
        <v>3.8302699999999998E-15</v>
      </c>
      <c r="X101" s="13">
        <v>4.0523099999999998E-15</v>
      </c>
      <c r="Y101">
        <v>0</v>
      </c>
      <c r="Z101">
        <v>0</v>
      </c>
      <c r="AA101">
        <v>0</v>
      </c>
    </row>
    <row r="102" spans="1:27" x14ac:dyDescent="0.2">
      <c r="A102" s="15">
        <f t="shared" si="1"/>
        <v>5.4400899999999996E-15</v>
      </c>
      <c r="D102" s="16">
        <v>1920</v>
      </c>
      <c r="E102" s="17">
        <v>5.4400899999999996E-15</v>
      </c>
      <c r="F102" s="17">
        <v>5.4400899999999996E-15</v>
      </c>
      <c r="G102" s="17">
        <v>5.2180499999999997E-15</v>
      </c>
      <c r="H102" s="17">
        <v>4.9959999999999999E-15</v>
      </c>
      <c r="I102" s="13">
        <v>4.9959999999999999E-15</v>
      </c>
      <c r="J102" s="13">
        <v>5.2180499999999997E-15</v>
      </c>
      <c r="K102" s="13">
        <v>5.4400899999999996E-15</v>
      </c>
      <c r="L102">
        <v>0</v>
      </c>
      <c r="M102">
        <v>0</v>
      </c>
      <c r="N102">
        <v>0</v>
      </c>
      <c r="Q102">
        <v>17453</v>
      </c>
      <c r="R102" s="13">
        <v>4.0523099999999998E-15</v>
      </c>
      <c r="S102" s="14">
        <v>4.0523099999999998E-15</v>
      </c>
      <c r="T102" s="13">
        <v>3.8857799999999998E-15</v>
      </c>
      <c r="U102" s="13">
        <v>3.7747599999999998E-15</v>
      </c>
      <c r="V102" s="13">
        <v>3.8302699999999998E-15</v>
      </c>
      <c r="W102" s="13">
        <v>3.8302699999999998E-15</v>
      </c>
      <c r="X102" s="13">
        <v>4.0523099999999998E-15</v>
      </c>
      <c r="Y102">
        <v>0</v>
      </c>
      <c r="Z102">
        <v>0</v>
      </c>
      <c r="AA102">
        <v>0</v>
      </c>
    </row>
    <row r="103" spans="1:27" x14ac:dyDescent="0.2">
      <c r="A103" s="15">
        <f t="shared" si="1"/>
        <v>1.0888999999999999E-2</v>
      </c>
      <c r="D103" s="16">
        <v>1093</v>
      </c>
      <c r="E103" s="17">
        <v>6.5139100000000004E-3</v>
      </c>
      <c r="F103" s="17">
        <v>6.5139100000000004E-3</v>
      </c>
      <c r="G103" s="17">
        <v>-7.1227200000000001E-4</v>
      </c>
      <c r="H103" s="17">
        <v>-3.7037099999999998E-3</v>
      </c>
      <c r="I103" s="13">
        <v>6.0366599999999999E-4</v>
      </c>
      <c r="J103" s="13">
        <v>5.1371699999999999E-3</v>
      </c>
      <c r="K103" s="13">
        <v>-3.6429100000000001E-3</v>
      </c>
      <c r="L103" s="13">
        <v>5.5430899999999996E-3</v>
      </c>
      <c r="M103" s="13">
        <v>7.0887200000000004E-4</v>
      </c>
      <c r="N103" s="13">
        <v>1.3998599999999999E-3</v>
      </c>
      <c r="Q103">
        <v>12927</v>
      </c>
      <c r="R103" s="13">
        <v>1.0888999999999999E-2</v>
      </c>
      <c r="S103" s="14">
        <v>1.0888999999999999E-2</v>
      </c>
      <c r="T103" s="13">
        <v>-2.73873E-3</v>
      </c>
      <c r="U103" s="13">
        <v>-6.27751E-3</v>
      </c>
      <c r="V103" s="13">
        <v>-5.6215600000000003E-3</v>
      </c>
      <c r="W103" s="13">
        <v>1.08381E-2</v>
      </c>
      <c r="X103" s="13">
        <v>-3.3437800000000002E-3</v>
      </c>
      <c r="Y103" s="13">
        <v>-2.2742899999999999E-4</v>
      </c>
      <c r="Z103" s="13">
        <v>3.94965E-4</v>
      </c>
      <c r="AA103" s="13">
        <v>-9.9993099999999991E-4</v>
      </c>
    </row>
    <row r="104" spans="1:27" x14ac:dyDescent="0.2">
      <c r="A104" s="15">
        <f t="shared" si="1"/>
        <v>4.5047900000000002E-2</v>
      </c>
      <c r="D104" s="16">
        <v>1092</v>
      </c>
      <c r="E104" s="17">
        <v>4.0232299999999999E-2</v>
      </c>
      <c r="F104" s="17">
        <v>4.0232299999999999E-2</v>
      </c>
      <c r="G104" s="17">
        <v>-2.9644300000000001E-3</v>
      </c>
      <c r="H104" s="17">
        <v>-2.4493299999999999E-2</v>
      </c>
      <c r="I104" s="13">
        <v>4.5548899999999998E-3</v>
      </c>
      <c r="J104" s="13">
        <v>3.2506399999999998E-2</v>
      </c>
      <c r="K104" s="13">
        <v>-2.4286700000000001E-2</v>
      </c>
      <c r="L104" s="13">
        <v>3.2649299999999999E-2</v>
      </c>
      <c r="M104" s="13">
        <v>3.2831900000000001E-3</v>
      </c>
      <c r="N104" s="13">
        <v>6.5030000000000001E-3</v>
      </c>
      <c r="Q104">
        <v>12793</v>
      </c>
      <c r="R104" s="13">
        <v>4.5047900000000002E-2</v>
      </c>
      <c r="S104" s="14">
        <v>4.5047900000000002E-2</v>
      </c>
      <c r="T104" s="13">
        <v>7.7285899999999996E-3</v>
      </c>
      <c r="U104" s="13">
        <v>-4.15687E-2</v>
      </c>
      <c r="V104" s="13">
        <v>4.2393E-2</v>
      </c>
      <c r="W104" s="13">
        <v>7.7075099999999999E-3</v>
      </c>
      <c r="X104" s="13">
        <v>-3.8892799999999998E-2</v>
      </c>
      <c r="Y104" s="13">
        <v>-7.2835699999999998E-5</v>
      </c>
      <c r="Z104" s="13">
        <v>2.9334200000000001E-2</v>
      </c>
      <c r="AA104" s="13">
        <v>-8.2397299999999998E-5</v>
      </c>
    </row>
    <row r="105" spans="1:27" x14ac:dyDescent="0.2">
      <c r="A105" s="15">
        <f t="shared" si="1"/>
        <v>0.13566900000000001</v>
      </c>
      <c r="D105" s="16">
        <v>1090</v>
      </c>
      <c r="E105" s="17">
        <v>0.13566900000000001</v>
      </c>
      <c r="F105" s="17">
        <v>-0.188305</v>
      </c>
      <c r="G105" s="17">
        <v>5.7103900000000001E-3</v>
      </c>
      <c r="H105" s="17">
        <v>-0.188305</v>
      </c>
      <c r="I105" s="13">
        <v>2.7627499999999999E-2</v>
      </c>
      <c r="J105" s="13">
        <v>0.11343</v>
      </c>
      <c r="K105" s="13">
        <v>-0.18798400000000001</v>
      </c>
      <c r="L105" s="13">
        <v>9.7702899999999995E-2</v>
      </c>
      <c r="M105" s="13">
        <v>9.2625099999999998E-3</v>
      </c>
      <c r="N105" s="13">
        <v>-9.0427300000000006E-3</v>
      </c>
      <c r="Q105">
        <v>12713</v>
      </c>
      <c r="R105" s="13">
        <v>0.13519700000000001</v>
      </c>
      <c r="S105" s="14">
        <v>0.13519700000000001</v>
      </c>
      <c r="T105" s="13">
        <v>6.4197500000000001E-3</v>
      </c>
      <c r="U105" s="13">
        <v>-0.123631</v>
      </c>
      <c r="V105" s="13">
        <v>0.101129</v>
      </c>
      <c r="W105" s="13">
        <v>6.3825000000000002E-3</v>
      </c>
      <c r="X105" s="13">
        <v>-8.9525900000000005E-2</v>
      </c>
      <c r="Y105" s="13">
        <v>7.3084399999999994E-5</v>
      </c>
      <c r="Z105" s="13">
        <v>0.174955</v>
      </c>
      <c r="AA105" s="13">
        <v>1.2253100000000001E-3</v>
      </c>
    </row>
    <row r="106" spans="1:27" s="21" customFormat="1" x14ac:dyDescent="0.2">
      <c r="A106" s="23">
        <f t="shared" si="1"/>
        <v>1.6930900000000001E-15</v>
      </c>
      <c r="D106" s="19">
        <v>41305</v>
      </c>
      <c r="E106" s="20">
        <v>1.6930900000000001E-15</v>
      </c>
      <c r="F106" s="20">
        <v>1.5820700000000001E-15</v>
      </c>
      <c r="G106" s="20">
        <v>1.38778E-15</v>
      </c>
      <c r="H106" s="20">
        <v>9.4368999999999996E-16</v>
      </c>
      <c r="I106" s="36">
        <v>1.38778E-15</v>
      </c>
      <c r="J106" s="36">
        <v>1.249E-15</v>
      </c>
      <c r="K106" s="36">
        <v>1.38778E-15</v>
      </c>
      <c r="L106" s="21">
        <v>0</v>
      </c>
      <c r="M106" s="21">
        <v>0</v>
      </c>
      <c r="N106" s="21">
        <v>0</v>
      </c>
      <c r="Q106" s="21">
        <v>12899</v>
      </c>
      <c r="R106" s="36">
        <v>9.9920099999999996E-16</v>
      </c>
      <c r="S106" s="22">
        <v>9.9920099999999996E-16</v>
      </c>
      <c r="T106" s="36">
        <v>4.4408900000000002E-16</v>
      </c>
      <c r="U106" s="36">
        <v>4.4408900000000002E-16</v>
      </c>
      <c r="V106" s="36">
        <v>4.4408900000000002E-16</v>
      </c>
      <c r="W106" s="36">
        <v>4.4408900000000002E-16</v>
      </c>
      <c r="X106" s="36">
        <v>9.9920099999999996E-16</v>
      </c>
      <c r="Y106" s="21">
        <v>0</v>
      </c>
      <c r="Z106" s="21">
        <v>0</v>
      </c>
      <c r="AA106" s="21">
        <v>0</v>
      </c>
    </row>
    <row r="107" spans="1:27" s="21" customFormat="1" x14ac:dyDescent="0.2">
      <c r="A107" s="23">
        <f t="shared" si="1"/>
        <v>1.6930900000000001E-15</v>
      </c>
      <c r="D107" s="19">
        <v>41305</v>
      </c>
      <c r="E107" s="20">
        <v>1.6930900000000001E-15</v>
      </c>
      <c r="F107" s="20">
        <v>1.5820700000000001E-15</v>
      </c>
      <c r="G107" s="20">
        <v>1.38778E-15</v>
      </c>
      <c r="H107" s="20">
        <v>9.4368999999999996E-16</v>
      </c>
      <c r="I107" s="36">
        <v>1.38778E-15</v>
      </c>
      <c r="J107" s="36">
        <v>1.249E-15</v>
      </c>
      <c r="K107" s="36">
        <v>1.38778E-15</v>
      </c>
      <c r="L107" s="21">
        <v>0</v>
      </c>
      <c r="M107" s="21">
        <v>0</v>
      </c>
      <c r="N107" s="21">
        <v>0</v>
      </c>
      <c r="Q107" s="21">
        <v>12899</v>
      </c>
      <c r="R107" s="36">
        <v>9.9920099999999996E-16</v>
      </c>
      <c r="S107" s="22">
        <v>9.9920099999999996E-16</v>
      </c>
      <c r="T107" s="36">
        <v>4.4408900000000002E-16</v>
      </c>
      <c r="U107" s="36">
        <v>4.4408900000000002E-16</v>
      </c>
      <c r="V107" s="36">
        <v>4.4408900000000002E-16</v>
      </c>
      <c r="W107" s="36">
        <v>4.4408900000000002E-16</v>
      </c>
      <c r="X107" s="36">
        <v>9.9920099999999996E-16</v>
      </c>
      <c r="Y107" s="21">
        <v>0</v>
      </c>
      <c r="Z107" s="21">
        <v>0</v>
      </c>
      <c r="AA107" s="21">
        <v>0</v>
      </c>
    </row>
    <row r="108" spans="1:27" s="21" customFormat="1" x14ac:dyDescent="0.2">
      <c r="A108" s="23">
        <f t="shared" si="1"/>
        <v>1.6930900000000001E-15</v>
      </c>
      <c r="D108" s="19">
        <v>41305</v>
      </c>
      <c r="E108" s="20">
        <v>1.6930900000000001E-15</v>
      </c>
      <c r="F108" s="20">
        <v>1.5820700000000001E-15</v>
      </c>
      <c r="G108" s="20">
        <v>1.38778E-15</v>
      </c>
      <c r="H108" s="20">
        <v>9.4368999999999996E-16</v>
      </c>
      <c r="I108" s="36">
        <v>1.38778E-15</v>
      </c>
      <c r="J108" s="36">
        <v>1.249E-15</v>
      </c>
      <c r="K108" s="36">
        <v>1.38778E-15</v>
      </c>
      <c r="L108" s="21">
        <v>0</v>
      </c>
      <c r="M108" s="21">
        <v>0</v>
      </c>
      <c r="N108" s="21">
        <v>0</v>
      </c>
      <c r="Q108" s="21">
        <v>12899</v>
      </c>
      <c r="R108" s="36">
        <v>9.9920099999999996E-16</v>
      </c>
      <c r="S108" s="22">
        <v>9.9920099999999996E-16</v>
      </c>
      <c r="T108" s="36">
        <v>4.4408900000000002E-16</v>
      </c>
      <c r="U108" s="36">
        <v>4.4408900000000002E-16</v>
      </c>
      <c r="V108" s="36">
        <v>4.4408900000000002E-16</v>
      </c>
      <c r="W108" s="36">
        <v>4.4408900000000002E-16</v>
      </c>
      <c r="X108" s="36">
        <v>9.9920099999999996E-16</v>
      </c>
      <c r="Y108" s="21">
        <v>0</v>
      </c>
      <c r="Z108" s="21">
        <v>0</v>
      </c>
      <c r="AA108" s="21">
        <v>0</v>
      </c>
    </row>
    <row r="109" spans="1:27" s="21" customFormat="1" x14ac:dyDescent="0.2">
      <c r="A109" s="23">
        <f t="shared" si="1"/>
        <v>1.6930900000000001E-15</v>
      </c>
      <c r="D109" s="19">
        <v>41305</v>
      </c>
      <c r="E109" s="20">
        <v>1.6930900000000001E-15</v>
      </c>
      <c r="F109" s="20">
        <v>1.5820700000000001E-15</v>
      </c>
      <c r="G109" s="20">
        <v>1.38778E-15</v>
      </c>
      <c r="H109" s="20">
        <v>9.4368999999999996E-16</v>
      </c>
      <c r="I109" s="36">
        <v>1.38778E-15</v>
      </c>
      <c r="J109" s="36">
        <v>1.249E-15</v>
      </c>
      <c r="K109" s="36">
        <v>1.38778E-15</v>
      </c>
      <c r="L109" s="21">
        <v>0</v>
      </c>
      <c r="M109" s="21">
        <v>0</v>
      </c>
      <c r="N109" s="21">
        <v>0</v>
      </c>
      <c r="Q109" s="21">
        <v>12899</v>
      </c>
      <c r="R109" s="36">
        <v>9.9920099999999996E-16</v>
      </c>
      <c r="S109" s="22">
        <v>9.9920099999999996E-16</v>
      </c>
      <c r="T109" s="36">
        <v>4.4408900000000002E-16</v>
      </c>
      <c r="U109" s="36">
        <v>4.4408900000000002E-16</v>
      </c>
      <c r="V109" s="36">
        <v>4.4408900000000002E-16</v>
      </c>
      <c r="W109" s="36">
        <v>4.4408900000000002E-16</v>
      </c>
      <c r="X109" s="36">
        <v>9.9920099999999996E-16</v>
      </c>
      <c r="Y109" s="21">
        <v>0</v>
      </c>
      <c r="Z109" s="21">
        <v>0</v>
      </c>
      <c r="AA109" s="21">
        <v>0</v>
      </c>
    </row>
    <row r="110" spans="1:27" s="21" customFormat="1" x14ac:dyDescent="0.2">
      <c r="A110" s="23">
        <f t="shared" si="1"/>
        <v>1.6930900000000001E-15</v>
      </c>
      <c r="D110" s="19">
        <v>41305</v>
      </c>
      <c r="E110" s="20">
        <v>1.6930900000000001E-15</v>
      </c>
      <c r="F110" s="20">
        <v>1.5820700000000001E-15</v>
      </c>
      <c r="G110" s="20">
        <v>1.38778E-15</v>
      </c>
      <c r="H110" s="20">
        <v>9.4368999999999996E-16</v>
      </c>
      <c r="I110" s="36">
        <v>1.38778E-15</v>
      </c>
      <c r="J110" s="36">
        <v>1.249E-15</v>
      </c>
      <c r="K110" s="36">
        <v>1.38778E-15</v>
      </c>
      <c r="L110" s="21">
        <v>0</v>
      </c>
      <c r="M110" s="21">
        <v>0</v>
      </c>
      <c r="N110" s="21">
        <v>0</v>
      </c>
      <c r="Q110" s="21">
        <v>12899</v>
      </c>
      <c r="R110" s="36">
        <v>9.9920099999999996E-16</v>
      </c>
      <c r="S110" s="22">
        <v>9.9920099999999996E-16</v>
      </c>
      <c r="T110" s="36">
        <v>4.4408900000000002E-16</v>
      </c>
      <c r="U110" s="36">
        <v>4.4408900000000002E-16</v>
      </c>
      <c r="V110" s="36">
        <v>4.4408900000000002E-16</v>
      </c>
      <c r="W110" s="36">
        <v>4.4408900000000002E-16</v>
      </c>
      <c r="X110" s="36">
        <v>9.9920099999999996E-16</v>
      </c>
      <c r="Y110" s="21">
        <v>0</v>
      </c>
      <c r="Z110" s="21">
        <v>0</v>
      </c>
      <c r="AA110" s="21">
        <v>0</v>
      </c>
    </row>
    <row r="111" spans="1:27" s="21" customFormat="1" x14ac:dyDescent="0.2">
      <c r="A111" s="23">
        <f t="shared" si="1"/>
        <v>5.0812000000000001E-3</v>
      </c>
      <c r="D111" s="19">
        <v>1065</v>
      </c>
      <c r="E111" s="20">
        <v>9.1311599999999995E-4</v>
      </c>
      <c r="F111" s="20">
        <v>9.1311599999999995E-4</v>
      </c>
      <c r="G111" s="20">
        <v>-8.5515199999999997E-5</v>
      </c>
      <c r="H111" s="20">
        <v>-5.2699799999999998E-4</v>
      </c>
      <c r="I111" s="36">
        <v>-4.0124899999999999E-5</v>
      </c>
      <c r="J111" s="36">
        <v>8.5708099999999999E-4</v>
      </c>
      <c r="K111" s="36">
        <v>-5.1635299999999999E-4</v>
      </c>
      <c r="L111" s="36">
        <v>4.1231200000000002E-4</v>
      </c>
      <c r="M111" s="36">
        <v>5.9884199999999998E-5</v>
      </c>
      <c r="N111" s="36">
        <v>2.38934E-4</v>
      </c>
      <c r="Q111" s="21">
        <v>11339</v>
      </c>
      <c r="R111" s="36">
        <v>5.0812000000000001E-3</v>
      </c>
      <c r="S111" s="22">
        <v>-6.1151900000000004E-3</v>
      </c>
      <c r="T111" s="36">
        <v>1.5243399999999999E-3</v>
      </c>
      <c r="U111" s="36">
        <v>-6.1151900000000004E-3</v>
      </c>
      <c r="V111" s="36">
        <v>7.0363299999999998E-5</v>
      </c>
      <c r="W111" s="36">
        <v>1.7537799999999999E-3</v>
      </c>
      <c r="X111" s="36">
        <v>-1.3337900000000001E-3</v>
      </c>
      <c r="Y111" s="36">
        <v>-1.5458900000000001E-4</v>
      </c>
      <c r="Z111" s="36">
        <v>5.7734199999999996E-3</v>
      </c>
      <c r="AA111" s="36">
        <v>-1.3295000000000001E-4</v>
      </c>
    </row>
    <row r="112" spans="1:27" s="21" customFormat="1" x14ac:dyDescent="0.2">
      <c r="A112" s="23">
        <f t="shared" si="1"/>
        <v>3.9944899999999998E-2</v>
      </c>
      <c r="D112" s="19">
        <v>1069</v>
      </c>
      <c r="E112" s="20">
        <v>2.0387200000000001E-2</v>
      </c>
      <c r="F112" s="20">
        <v>2.0387200000000001E-2</v>
      </c>
      <c r="G112" s="20">
        <v>7.3481400000000003E-6</v>
      </c>
      <c r="H112" s="20">
        <v>-1.3005299999999999E-2</v>
      </c>
      <c r="I112" s="36">
        <v>1.0261999999999999E-3</v>
      </c>
      <c r="J112" s="36">
        <v>1.9111800000000002E-2</v>
      </c>
      <c r="K112" s="36">
        <v>-1.27487E-2</v>
      </c>
      <c r="L112" s="36">
        <v>8.8254500000000003E-3</v>
      </c>
      <c r="M112" s="36">
        <v>1.4525899999999999E-3</v>
      </c>
      <c r="N112" s="36">
        <v>5.6446600000000001E-3</v>
      </c>
      <c r="Q112" s="21">
        <v>11161</v>
      </c>
      <c r="R112" s="36">
        <v>3.9944899999999998E-2</v>
      </c>
      <c r="S112" s="22">
        <v>3.9944899999999998E-2</v>
      </c>
      <c r="T112" s="36">
        <v>-9.9410599999999998E-3</v>
      </c>
      <c r="U112" s="36">
        <v>-2.2426700000000001E-2</v>
      </c>
      <c r="V112" s="36">
        <v>-1.5973899999999999E-2</v>
      </c>
      <c r="W112" s="36">
        <v>3.9753200000000002E-2</v>
      </c>
      <c r="X112" s="36">
        <v>-1.6202299999999999E-2</v>
      </c>
      <c r="Y112" s="36">
        <v>-5.22771E-4</v>
      </c>
      <c r="Z112" s="36">
        <v>1.23313E-2</v>
      </c>
      <c r="AA112" s="36">
        <v>-2.3608499999999998E-3</v>
      </c>
    </row>
    <row r="113" spans="1:27" x14ac:dyDescent="0.2">
      <c r="A113" s="15">
        <f t="shared" si="1"/>
        <v>3.5527100000000001E-15</v>
      </c>
      <c r="D113" s="16">
        <v>218</v>
      </c>
      <c r="E113" s="17">
        <v>3.5527100000000001E-15</v>
      </c>
      <c r="F113" s="17">
        <v>3.5527100000000001E-15</v>
      </c>
      <c r="G113" s="17">
        <v>3.2196500000000002E-15</v>
      </c>
      <c r="H113" s="17">
        <v>2.9976E-15</v>
      </c>
      <c r="I113" s="13">
        <v>2.9976E-15</v>
      </c>
      <c r="J113" s="13">
        <v>3.5527100000000001E-15</v>
      </c>
      <c r="K113" s="13">
        <v>3.2196500000000002E-15</v>
      </c>
      <c r="L113">
        <v>0</v>
      </c>
      <c r="M113">
        <v>0</v>
      </c>
      <c r="N113">
        <v>0</v>
      </c>
      <c r="Q113">
        <v>2419</v>
      </c>
      <c r="R113" s="13">
        <v>1.8873799999999999E-15</v>
      </c>
      <c r="S113" s="35">
        <v>1.8873799999999999E-15</v>
      </c>
      <c r="T113" s="13">
        <v>1.8873799999999999E-15</v>
      </c>
      <c r="U113" s="13">
        <v>1.7763599999999999E-15</v>
      </c>
      <c r="V113" s="13">
        <v>1.8873799999999999E-15</v>
      </c>
      <c r="W113" s="13">
        <v>1.7763599999999999E-15</v>
      </c>
      <c r="X113" s="13">
        <v>1.8873799999999999E-15</v>
      </c>
      <c r="Y113">
        <v>0</v>
      </c>
      <c r="Z113">
        <v>0</v>
      </c>
      <c r="AA113">
        <v>0</v>
      </c>
    </row>
    <row r="114" spans="1:27" x14ac:dyDescent="0.2">
      <c r="A114" s="15">
        <f t="shared" si="1"/>
        <v>3.5527100000000001E-15</v>
      </c>
      <c r="D114" s="16">
        <v>218</v>
      </c>
      <c r="E114" s="17">
        <v>3.5527100000000001E-15</v>
      </c>
      <c r="F114" s="17">
        <v>3.5527100000000001E-15</v>
      </c>
      <c r="G114" s="17">
        <v>3.10862E-15</v>
      </c>
      <c r="H114" s="17">
        <v>2.9976E-15</v>
      </c>
      <c r="I114" s="13">
        <v>2.9976E-15</v>
      </c>
      <c r="J114" s="13">
        <v>3.5527100000000001E-15</v>
      </c>
      <c r="K114" s="13">
        <v>3.10862E-15</v>
      </c>
      <c r="L114">
        <v>0</v>
      </c>
      <c r="M114">
        <v>0</v>
      </c>
      <c r="N114">
        <v>0</v>
      </c>
      <c r="Q114">
        <v>2419</v>
      </c>
      <c r="R114" s="13">
        <v>1.9983999999999999E-15</v>
      </c>
      <c r="S114" s="14">
        <v>1.9983999999999999E-15</v>
      </c>
      <c r="T114" s="13">
        <v>1.8873799999999999E-15</v>
      </c>
      <c r="U114" s="13">
        <v>1.7763599999999999E-15</v>
      </c>
      <c r="V114" s="13">
        <v>1.8873799999999999E-15</v>
      </c>
      <c r="W114" s="13">
        <v>1.7763599999999999E-15</v>
      </c>
      <c r="X114" s="13">
        <v>1.9983999999999999E-15</v>
      </c>
      <c r="Y114">
        <v>0</v>
      </c>
      <c r="Z114">
        <v>0</v>
      </c>
      <c r="AA114">
        <v>0</v>
      </c>
    </row>
    <row r="115" spans="1:27" x14ac:dyDescent="0.2">
      <c r="A115" s="15">
        <f t="shared" si="1"/>
        <v>3.5527100000000001E-15</v>
      </c>
      <c r="D115" s="16">
        <v>218</v>
      </c>
      <c r="E115" s="17">
        <v>3.5527100000000001E-15</v>
      </c>
      <c r="F115" s="17">
        <v>3.5527100000000001E-15</v>
      </c>
      <c r="G115" s="17">
        <v>3.10862E-15</v>
      </c>
      <c r="H115" s="17">
        <v>2.9976E-15</v>
      </c>
      <c r="I115" s="13">
        <v>2.9976E-15</v>
      </c>
      <c r="J115" s="13">
        <v>3.5527100000000001E-15</v>
      </c>
      <c r="K115" s="13">
        <v>3.10862E-15</v>
      </c>
      <c r="L115">
        <v>0</v>
      </c>
      <c r="M115">
        <v>0</v>
      </c>
      <c r="N115">
        <v>0</v>
      </c>
      <c r="Q115">
        <v>2419</v>
      </c>
      <c r="R115" s="13">
        <v>1.9983999999999999E-15</v>
      </c>
      <c r="S115" s="14">
        <v>1.9983999999999999E-15</v>
      </c>
      <c r="T115" s="13">
        <v>1.8873799999999999E-15</v>
      </c>
      <c r="U115" s="13">
        <v>1.7763599999999999E-15</v>
      </c>
      <c r="V115" s="13">
        <v>1.8873799999999999E-15</v>
      </c>
      <c r="W115" s="13">
        <v>1.7763599999999999E-15</v>
      </c>
      <c r="X115" s="13">
        <v>1.9983999999999999E-15</v>
      </c>
      <c r="Y115">
        <v>0</v>
      </c>
      <c r="Z115">
        <v>0</v>
      </c>
      <c r="AA115">
        <v>0</v>
      </c>
    </row>
    <row r="116" spans="1:27" x14ac:dyDescent="0.2">
      <c r="A116" s="15">
        <f t="shared" si="1"/>
        <v>3.5527100000000001E-15</v>
      </c>
      <c r="D116" s="16">
        <v>218</v>
      </c>
      <c r="E116" s="17">
        <v>3.5527100000000001E-15</v>
      </c>
      <c r="F116" s="17">
        <v>3.5527100000000001E-15</v>
      </c>
      <c r="G116" s="17">
        <v>3.10862E-15</v>
      </c>
      <c r="H116" s="17">
        <v>2.9976E-15</v>
      </c>
      <c r="I116" s="13">
        <v>2.9976E-15</v>
      </c>
      <c r="J116" s="13">
        <v>3.5527100000000001E-15</v>
      </c>
      <c r="K116" s="13">
        <v>3.10862E-15</v>
      </c>
      <c r="L116">
        <v>0</v>
      </c>
      <c r="M116">
        <v>0</v>
      </c>
      <c r="N116">
        <v>0</v>
      </c>
      <c r="Q116">
        <v>2419</v>
      </c>
      <c r="R116" s="13">
        <v>1.9983999999999999E-15</v>
      </c>
      <c r="S116" s="14">
        <v>1.9983999999999999E-15</v>
      </c>
      <c r="T116" s="13">
        <v>1.8873799999999999E-15</v>
      </c>
      <c r="U116" s="13">
        <v>1.7763599999999999E-15</v>
      </c>
      <c r="V116" s="13">
        <v>1.8873799999999999E-15</v>
      </c>
      <c r="W116" s="13">
        <v>1.7763599999999999E-15</v>
      </c>
      <c r="X116" s="13">
        <v>1.9983999999999999E-15</v>
      </c>
      <c r="Y116">
        <v>0</v>
      </c>
      <c r="Z116">
        <v>0</v>
      </c>
      <c r="AA116">
        <v>0</v>
      </c>
    </row>
    <row r="117" spans="1:27" x14ac:dyDescent="0.2">
      <c r="A117" s="15">
        <f t="shared" si="1"/>
        <v>3.2791500000000001E-2</v>
      </c>
      <c r="D117" s="16">
        <v>1072</v>
      </c>
      <c r="E117" s="17">
        <v>1.5115699999999999E-2</v>
      </c>
      <c r="F117" s="17">
        <v>1.5115699999999999E-2</v>
      </c>
      <c r="G117" s="17">
        <v>-2.6255199999999999E-4</v>
      </c>
      <c r="H117" s="17">
        <v>-9.4431700000000007E-3</v>
      </c>
      <c r="I117" s="13">
        <v>5.7256899999999999E-4</v>
      </c>
      <c r="J117" s="13">
        <v>1.4084299999999999E-2</v>
      </c>
      <c r="K117" s="13">
        <v>-9.2468800000000007E-3</v>
      </c>
      <c r="L117" s="13">
        <v>6.9219800000000003E-3</v>
      </c>
      <c r="M117" s="13">
        <v>1.09296E-3</v>
      </c>
      <c r="N117" s="13">
        <v>4.2338300000000001E-3</v>
      </c>
      <c r="Q117">
        <v>11657</v>
      </c>
      <c r="R117" s="13">
        <v>3.2791500000000001E-2</v>
      </c>
      <c r="S117" s="14">
        <v>3.2791500000000001E-2</v>
      </c>
      <c r="T117" s="13">
        <v>-7.7895200000000003E-3</v>
      </c>
      <c r="U117" s="13">
        <v>-1.88235E-2</v>
      </c>
      <c r="V117" s="13">
        <v>-1.2940200000000001E-2</v>
      </c>
      <c r="W117" s="13">
        <v>3.2683400000000001E-2</v>
      </c>
      <c r="X117" s="13">
        <v>-1.3564700000000001E-2</v>
      </c>
      <c r="Y117" s="13">
        <v>2.71418E-4</v>
      </c>
      <c r="Z117" s="13">
        <v>1.0909E-2</v>
      </c>
      <c r="AA117" s="13">
        <v>-1.7633900000000001E-3</v>
      </c>
    </row>
    <row r="118" spans="1:27" x14ac:dyDescent="0.2">
      <c r="A118" s="15">
        <f t="shared" si="1"/>
        <v>8.2852999999999996E-2</v>
      </c>
      <c r="D118" s="16">
        <v>1074</v>
      </c>
      <c r="E118" s="17">
        <v>6.4728900000000006E-2</v>
      </c>
      <c r="F118" s="17">
        <v>6.4728900000000006E-2</v>
      </c>
      <c r="G118" s="17">
        <v>-2.4146000000000001E-4</v>
      </c>
      <c r="H118" s="17">
        <v>-4.2195400000000001E-2</v>
      </c>
      <c r="I118" s="13">
        <v>3.8133400000000001E-3</v>
      </c>
      <c r="J118" s="13">
        <v>6.01789E-2</v>
      </c>
      <c r="K118" s="13">
        <v>-4.17002E-2</v>
      </c>
      <c r="L118" s="13">
        <v>3.1306500000000001E-2</v>
      </c>
      <c r="M118" s="13">
        <v>3.9694400000000003E-3</v>
      </c>
      <c r="N118" s="13">
        <v>1.39595E-2</v>
      </c>
      <c r="Q118">
        <v>11863</v>
      </c>
      <c r="R118" s="13">
        <v>8.2852999999999996E-2</v>
      </c>
      <c r="S118" s="14">
        <v>8.2852999999999996E-2</v>
      </c>
      <c r="T118" s="13">
        <v>4.9518499999999998E-3</v>
      </c>
      <c r="U118" s="13">
        <v>-6.9268399999999994E-2</v>
      </c>
      <c r="V118" s="13">
        <v>8.0491800000000002E-2</v>
      </c>
      <c r="W118" s="13">
        <v>4.9498700000000003E-3</v>
      </c>
      <c r="X118" s="13">
        <v>-6.6905199999999998E-2</v>
      </c>
      <c r="Y118" s="13">
        <v>-2.0013400000000001E-4</v>
      </c>
      <c r="Z118" s="13">
        <v>3.6583900000000003E-2</v>
      </c>
      <c r="AA118" s="13">
        <v>4.8048699999999998E-4</v>
      </c>
    </row>
    <row r="119" spans="1:27" x14ac:dyDescent="0.2">
      <c r="A119" s="15">
        <f t="shared" si="1"/>
        <v>0.22628899999999999</v>
      </c>
      <c r="D119" s="16">
        <v>1075</v>
      </c>
      <c r="E119" s="17">
        <v>0.18551000000000001</v>
      </c>
      <c r="F119" s="17">
        <v>0.18551000000000001</v>
      </c>
      <c r="G119" s="17">
        <v>2.3554299999999999E-3</v>
      </c>
      <c r="H119" s="17">
        <v>-0.13128300000000001</v>
      </c>
      <c r="I119" s="13">
        <v>1.4480099999999999E-2</v>
      </c>
      <c r="J119" s="13">
        <v>0.173376</v>
      </c>
      <c r="K119" s="40">
        <v>-0.131273</v>
      </c>
      <c r="L119" s="13">
        <v>9.10826E-2</v>
      </c>
      <c r="M119" s="13">
        <v>1.9760799999999999E-3</v>
      </c>
      <c r="N119" s="13">
        <v>2.2311200000000001E-3</v>
      </c>
      <c r="Q119">
        <v>11924</v>
      </c>
      <c r="R119" s="13">
        <v>0.22628899999999999</v>
      </c>
      <c r="S119" s="35">
        <v>0.22628899999999999</v>
      </c>
      <c r="T119" s="13">
        <v>1.0586099999999999E-2</v>
      </c>
      <c r="U119" s="13">
        <v>-0.19870099999999999</v>
      </c>
      <c r="V119" s="13">
        <v>0.19597700000000001</v>
      </c>
      <c r="W119" s="13">
        <v>1.05807E-2</v>
      </c>
      <c r="X119" s="13">
        <v>-0.168383</v>
      </c>
      <c r="Y119" s="13">
        <v>-1.37331E-3</v>
      </c>
      <c r="Z119" s="13">
        <v>0.210753</v>
      </c>
      <c r="AA119" s="13">
        <v>-7.9071299999999996E-4</v>
      </c>
    </row>
    <row r="120" spans="1:27" s="21" customFormat="1" x14ac:dyDescent="0.2">
      <c r="A120" s="23">
        <f t="shared" si="1"/>
        <v>6.2172499999999998E-15</v>
      </c>
      <c r="D120" s="19">
        <v>558</v>
      </c>
      <c r="E120" s="20">
        <v>6.2172499999999998E-15</v>
      </c>
      <c r="F120" s="20">
        <v>6.2172499999999998E-15</v>
      </c>
      <c r="G120" s="20">
        <v>6.1062299999999998E-15</v>
      </c>
      <c r="H120" s="20">
        <v>5.9952000000000001E-15</v>
      </c>
      <c r="I120" s="36">
        <v>5.9952000000000001E-15</v>
      </c>
      <c r="J120" s="36">
        <v>6.2172499999999998E-15</v>
      </c>
      <c r="K120" s="36">
        <v>6.1062299999999998E-15</v>
      </c>
      <c r="L120" s="21">
        <v>0</v>
      </c>
      <c r="M120" s="21">
        <v>0</v>
      </c>
      <c r="N120" s="21">
        <v>0</v>
      </c>
      <c r="Q120" s="21">
        <v>19717</v>
      </c>
      <c r="R120" s="36">
        <v>4.5519100000000002E-15</v>
      </c>
      <c r="S120" s="22">
        <v>4.5519100000000002E-15</v>
      </c>
      <c r="T120" s="36">
        <v>4.1078300000000003E-15</v>
      </c>
      <c r="U120" s="36">
        <v>4.1078300000000003E-15</v>
      </c>
      <c r="V120" s="36">
        <v>4.1078300000000003E-15</v>
      </c>
      <c r="W120" s="36">
        <v>4.1078300000000003E-15</v>
      </c>
      <c r="X120" s="36">
        <v>4.5519100000000002E-15</v>
      </c>
      <c r="Y120" s="21">
        <v>0</v>
      </c>
      <c r="Z120" s="21">
        <v>0</v>
      </c>
      <c r="AA120" s="21">
        <v>0</v>
      </c>
    </row>
    <row r="121" spans="1:27" s="21" customFormat="1" x14ac:dyDescent="0.2">
      <c r="A121" s="23">
        <f t="shared" si="1"/>
        <v>6.2172499999999998E-15</v>
      </c>
      <c r="D121" s="19">
        <v>558</v>
      </c>
      <c r="E121" s="20">
        <v>6.2172499999999998E-15</v>
      </c>
      <c r="F121" s="20">
        <v>6.2172499999999998E-15</v>
      </c>
      <c r="G121" s="20">
        <v>5.9952000000000001E-15</v>
      </c>
      <c r="H121" s="20">
        <v>5.8841800000000001E-15</v>
      </c>
      <c r="I121" s="36">
        <v>5.9952000000000001E-15</v>
      </c>
      <c r="J121" s="36">
        <v>6.2172499999999998E-15</v>
      </c>
      <c r="K121" s="36">
        <v>5.8841800000000001E-15</v>
      </c>
      <c r="L121" s="21">
        <v>0</v>
      </c>
      <c r="M121" s="21">
        <v>0</v>
      </c>
      <c r="N121" s="21">
        <v>0</v>
      </c>
      <c r="Q121" s="21">
        <v>19717</v>
      </c>
      <c r="R121" s="36">
        <v>4.5519100000000002E-15</v>
      </c>
      <c r="S121" s="22">
        <v>4.5519100000000002E-15</v>
      </c>
      <c r="T121" s="36">
        <v>4.1078300000000003E-15</v>
      </c>
      <c r="U121" s="36">
        <v>4.1078300000000003E-15</v>
      </c>
      <c r="V121" s="36">
        <v>4.1078300000000003E-15</v>
      </c>
      <c r="W121" s="36">
        <v>4.1078300000000003E-15</v>
      </c>
      <c r="X121" s="36">
        <v>4.5519100000000002E-15</v>
      </c>
      <c r="Y121" s="21">
        <v>0</v>
      </c>
      <c r="Z121" s="21">
        <v>0</v>
      </c>
      <c r="AA121" s="21">
        <v>0</v>
      </c>
    </row>
    <row r="122" spans="1:27" s="21" customFormat="1" x14ac:dyDescent="0.2">
      <c r="A122" s="23">
        <f t="shared" si="1"/>
        <v>2.9615900000000001E-3</v>
      </c>
      <c r="D122" s="19">
        <v>1076</v>
      </c>
      <c r="E122" s="20">
        <v>3.1178100000000002E-4</v>
      </c>
      <c r="F122" s="20">
        <v>3.1178100000000002E-4</v>
      </c>
      <c r="G122" s="20">
        <v>-4.14045E-5</v>
      </c>
      <c r="H122" s="20">
        <v>-1.7224300000000001E-4</v>
      </c>
      <c r="I122" s="36">
        <v>-1.0194600000000001E-5</v>
      </c>
      <c r="J122" s="36">
        <v>2.7713899999999998E-4</v>
      </c>
      <c r="K122" s="36">
        <v>-1.6881099999999999E-4</v>
      </c>
      <c r="L122" s="36">
        <v>1.98698E-4</v>
      </c>
      <c r="M122" s="36">
        <v>2.66667E-5</v>
      </c>
      <c r="N122" s="36">
        <v>7.6516300000000005E-5</v>
      </c>
      <c r="Q122" s="21">
        <v>12083</v>
      </c>
      <c r="R122" s="36">
        <v>2.9615900000000001E-3</v>
      </c>
      <c r="S122" s="22">
        <v>-3.3441399999999998E-3</v>
      </c>
      <c r="T122" s="36">
        <v>6.1042599999999996E-4</v>
      </c>
      <c r="U122" s="36">
        <v>-3.3441399999999998E-3</v>
      </c>
      <c r="V122" s="36">
        <v>1.17877E-4</v>
      </c>
      <c r="W122" s="36">
        <v>7.2363699999999996E-4</v>
      </c>
      <c r="X122" s="36">
        <v>-6.1363399999999995E-4</v>
      </c>
      <c r="Y122" s="36">
        <v>3.4803600000000003E-4</v>
      </c>
      <c r="Z122" s="36">
        <v>3.2788000000000001E-3</v>
      </c>
      <c r="AA122" s="36">
        <v>-1.5074E-5</v>
      </c>
    </row>
    <row r="123" spans="1:27" s="21" customFormat="1" x14ac:dyDescent="0.2">
      <c r="A123" s="23">
        <f t="shared" si="1"/>
        <v>2.2504300000000001E-2</v>
      </c>
      <c r="D123" s="19">
        <v>1076</v>
      </c>
      <c r="E123" s="20">
        <v>1.52582E-2</v>
      </c>
      <c r="F123" s="20">
        <v>1.52582E-2</v>
      </c>
      <c r="G123" s="20">
        <v>-9.6022800000000004E-4</v>
      </c>
      <c r="H123" s="20">
        <v>-9.1687100000000001E-3</v>
      </c>
      <c r="I123" s="36">
        <v>2.7129299999999998E-4</v>
      </c>
      <c r="J123" s="36">
        <v>1.3872799999999999E-2</v>
      </c>
      <c r="K123" s="36">
        <v>-9.0148099999999998E-3</v>
      </c>
      <c r="L123" s="36">
        <v>8.5402099999999995E-3</v>
      </c>
      <c r="M123" s="36">
        <v>1.1640699999999999E-3</v>
      </c>
      <c r="N123" s="36">
        <v>3.6823699999999999E-3</v>
      </c>
      <c r="Q123" s="21">
        <v>12370</v>
      </c>
      <c r="R123" s="36">
        <v>2.2504300000000001E-2</v>
      </c>
      <c r="S123" s="22">
        <v>2.2504300000000001E-2</v>
      </c>
      <c r="T123" s="36">
        <v>-6.0648000000000004E-3</v>
      </c>
      <c r="U123" s="36">
        <v>-1.2453000000000001E-2</v>
      </c>
      <c r="V123" s="36">
        <v>-1.0070000000000001E-2</v>
      </c>
      <c r="W123" s="36">
        <v>2.1840499999999999E-2</v>
      </c>
      <c r="X123" s="36">
        <v>-7.7840100000000001E-3</v>
      </c>
      <c r="Y123" s="36">
        <v>1.6764499999999999E-3</v>
      </c>
      <c r="Z123" s="36">
        <v>2.15818E-3</v>
      </c>
      <c r="AA123" s="36">
        <v>-4.3813499999999998E-4</v>
      </c>
    </row>
    <row r="124" spans="1:27" s="21" customFormat="1" x14ac:dyDescent="0.2">
      <c r="A124" s="23">
        <f t="shared" si="1"/>
        <v>7.3505600000000004E-2</v>
      </c>
      <c r="D124" s="19">
        <v>1076</v>
      </c>
      <c r="E124" s="20">
        <v>6.26004E-2</v>
      </c>
      <c r="F124" s="20">
        <v>6.26004E-2</v>
      </c>
      <c r="G124" s="20">
        <v>-2.2131299999999998E-3</v>
      </c>
      <c r="H124" s="20">
        <v>-4.0041800000000002E-2</v>
      </c>
      <c r="I124" s="36">
        <v>2.4574900000000001E-3</v>
      </c>
      <c r="J124" s="36">
        <v>5.76372E-2</v>
      </c>
      <c r="K124" s="36">
        <v>-3.9749199999999998E-2</v>
      </c>
      <c r="L124" s="36">
        <v>3.3426299999999999E-2</v>
      </c>
      <c r="M124" s="36">
        <v>3.3578200000000001E-3</v>
      </c>
      <c r="N124" s="36">
        <v>1.03973E-2</v>
      </c>
      <c r="Q124" s="21">
        <v>11987</v>
      </c>
      <c r="R124" s="36">
        <v>7.3505600000000004E-2</v>
      </c>
      <c r="S124" s="22">
        <v>7.3505600000000004E-2</v>
      </c>
      <c r="T124" s="36">
        <v>8.2643899999999999E-3</v>
      </c>
      <c r="U124" s="36">
        <v>-6.4641000000000004E-2</v>
      </c>
      <c r="V124" s="36">
        <v>6.9736099999999995E-2</v>
      </c>
      <c r="W124" s="36">
        <v>8.2543500000000006E-3</v>
      </c>
      <c r="X124" s="36">
        <v>-6.0861400000000003E-2</v>
      </c>
      <c r="Y124" s="36">
        <v>-1.11074E-5</v>
      </c>
      <c r="Z124" s="36">
        <v>4.4007299999999999E-2</v>
      </c>
      <c r="AA124" s="36">
        <v>1.4016899999999999E-4</v>
      </c>
    </row>
    <row r="125" spans="1:27" s="21" customFormat="1" x14ac:dyDescent="0.2">
      <c r="A125" s="23">
        <f t="shared" si="1"/>
        <v>0.20959900000000001</v>
      </c>
      <c r="D125" s="19">
        <v>1074</v>
      </c>
      <c r="E125" s="20">
        <v>0.20959900000000001</v>
      </c>
      <c r="F125" s="20">
        <v>-0.29996600000000001</v>
      </c>
      <c r="G125" s="20">
        <v>1.1336499999999999E-2</v>
      </c>
      <c r="H125" s="20">
        <v>-0.29996600000000001</v>
      </c>
      <c r="I125" s="36">
        <v>2.5988199999999999E-2</v>
      </c>
      <c r="J125" s="36">
        <v>0.19456399999999999</v>
      </c>
      <c r="K125" s="36">
        <v>-0.29958200000000001</v>
      </c>
      <c r="L125" s="36">
        <v>0.10369299999999999</v>
      </c>
      <c r="M125" s="36">
        <v>-1.06316E-2</v>
      </c>
      <c r="N125" s="36">
        <v>-2.4847999999999999E-2</v>
      </c>
      <c r="Q125" s="21">
        <v>11969</v>
      </c>
      <c r="R125" s="36">
        <v>0.19490199999999999</v>
      </c>
      <c r="S125" s="22">
        <v>0.19490199999999999</v>
      </c>
      <c r="T125" s="36">
        <v>6.8162300000000004E-3</v>
      </c>
      <c r="U125" s="36">
        <v>-0.17897399999999999</v>
      </c>
      <c r="V125" s="36">
        <v>0.14172699999999999</v>
      </c>
      <c r="W125" s="36">
        <v>6.7910499999999999E-3</v>
      </c>
      <c r="X125" s="36">
        <v>-0.125773</v>
      </c>
      <c r="Y125" s="36">
        <v>1.9746400000000001E-4</v>
      </c>
      <c r="Z125" s="36">
        <v>0.26114399999999999</v>
      </c>
      <c r="AA125" s="36">
        <v>-2.1588000000000002E-3</v>
      </c>
    </row>
    <row r="126" spans="1:27" s="21" customFormat="1" x14ac:dyDescent="0.2">
      <c r="A126" s="23">
        <f t="shared" si="1"/>
        <v>0.41843799999999998</v>
      </c>
      <c r="D126" s="19">
        <v>1075</v>
      </c>
      <c r="E126" s="20">
        <v>0.41843799999999998</v>
      </c>
      <c r="F126" s="20">
        <v>-0.75716700000000003</v>
      </c>
      <c r="G126" s="20">
        <v>4.7803199999999997E-2</v>
      </c>
      <c r="H126" s="20">
        <v>-0.75716700000000003</v>
      </c>
      <c r="I126" s="36">
        <v>6.8042099999999994E-2</v>
      </c>
      <c r="J126" s="36">
        <v>0.39755699999999999</v>
      </c>
      <c r="K126" s="36">
        <v>-0.75652399999999997</v>
      </c>
      <c r="L126" s="36">
        <v>0.169151</v>
      </c>
      <c r="M126" s="36">
        <v>2.33814E-2</v>
      </c>
      <c r="N126" s="36">
        <v>3.66468E-2</v>
      </c>
      <c r="Q126" s="21">
        <v>11984</v>
      </c>
      <c r="R126" s="36">
        <v>0.305037</v>
      </c>
      <c r="S126" s="22">
        <v>-5.0679200000000001E-2</v>
      </c>
      <c r="T126" s="36">
        <v>7.9432300000000008E-3</v>
      </c>
      <c r="U126" s="36">
        <v>-0.304423</v>
      </c>
      <c r="V126" s="36">
        <v>1.3876100000000001E-2</v>
      </c>
      <c r="W126" s="36">
        <v>7.8902999999999994E-3</v>
      </c>
      <c r="X126" s="36">
        <v>-1.32094E-2</v>
      </c>
      <c r="Y126" s="36">
        <v>4.5095600000000001E-3</v>
      </c>
      <c r="Z126" s="36">
        <v>0.60293799999999997</v>
      </c>
      <c r="AA126" s="36">
        <v>-5.9615299999999996E-3</v>
      </c>
    </row>
    <row r="127" spans="1:27" x14ac:dyDescent="0.2">
      <c r="A127" s="15">
        <f t="shared" si="1"/>
        <v>1.26565E-14</v>
      </c>
      <c r="D127" s="16">
        <v>13</v>
      </c>
      <c r="E127" s="17">
        <v>1.26565E-14</v>
      </c>
      <c r="F127" s="17">
        <v>1.26565E-14</v>
      </c>
      <c r="G127" s="17">
        <v>1.26565E-14</v>
      </c>
      <c r="H127" s="17">
        <v>1.24345E-14</v>
      </c>
      <c r="I127" s="13">
        <v>1.26565E-14</v>
      </c>
      <c r="J127" s="13">
        <v>1.26565E-14</v>
      </c>
      <c r="K127" s="13">
        <v>1.24345E-14</v>
      </c>
      <c r="L127">
        <v>0</v>
      </c>
      <c r="M127">
        <v>0</v>
      </c>
      <c r="N127">
        <v>0</v>
      </c>
      <c r="Q127">
        <v>1179</v>
      </c>
      <c r="R127" s="13">
        <v>4.66294E-15</v>
      </c>
      <c r="S127" s="14">
        <v>4.66294E-15</v>
      </c>
      <c r="T127" s="13">
        <v>4.4408900000000003E-15</v>
      </c>
      <c r="U127" s="13">
        <v>4.3298700000000003E-15</v>
      </c>
      <c r="V127" s="13">
        <v>4.3298700000000003E-15</v>
      </c>
      <c r="W127" s="13">
        <v>4.4408900000000003E-15</v>
      </c>
      <c r="X127" s="13">
        <v>4.66294E-15</v>
      </c>
      <c r="Y127">
        <v>0</v>
      </c>
      <c r="Z127">
        <v>0</v>
      </c>
      <c r="AA127">
        <v>0</v>
      </c>
    </row>
    <row r="128" spans="1:27" x14ac:dyDescent="0.2">
      <c r="A128" s="15">
        <f t="shared" si="1"/>
        <v>1.26565E-14</v>
      </c>
      <c r="D128" s="16">
        <v>13</v>
      </c>
      <c r="E128" s="17">
        <v>1.26565E-14</v>
      </c>
      <c r="F128" s="17">
        <v>1.26565E-14</v>
      </c>
      <c r="G128" s="17">
        <v>1.26565E-14</v>
      </c>
      <c r="H128" s="17">
        <v>1.22125E-14</v>
      </c>
      <c r="I128" s="13">
        <v>1.26565E-14</v>
      </c>
      <c r="J128" s="13">
        <v>1.26565E-14</v>
      </c>
      <c r="K128" s="13">
        <v>1.22125E-14</v>
      </c>
      <c r="L128">
        <v>0</v>
      </c>
      <c r="M128">
        <v>0</v>
      </c>
      <c r="N128">
        <v>0</v>
      </c>
      <c r="Q128">
        <v>1179</v>
      </c>
      <c r="R128" s="13">
        <v>4.5519100000000002E-15</v>
      </c>
      <c r="S128" s="14">
        <v>4.5519100000000002E-15</v>
      </c>
      <c r="T128" s="13">
        <v>4.4408900000000003E-15</v>
      </c>
      <c r="U128" s="13">
        <v>4.3298700000000003E-15</v>
      </c>
      <c r="V128" s="13">
        <v>4.3298700000000003E-15</v>
      </c>
      <c r="W128" s="13">
        <v>4.4408900000000003E-15</v>
      </c>
      <c r="X128" s="13">
        <v>4.5519100000000002E-15</v>
      </c>
      <c r="Y128">
        <v>0</v>
      </c>
      <c r="Z128">
        <v>0</v>
      </c>
      <c r="AA128">
        <v>0</v>
      </c>
    </row>
    <row r="129" spans="1:27" x14ac:dyDescent="0.2">
      <c r="A129" s="15">
        <f t="shared" si="1"/>
        <v>1.26565E-14</v>
      </c>
      <c r="D129" s="16">
        <v>13</v>
      </c>
      <c r="E129" s="17">
        <v>1.26565E-14</v>
      </c>
      <c r="F129" s="17">
        <v>1.26565E-14</v>
      </c>
      <c r="G129" s="17">
        <v>1.26565E-14</v>
      </c>
      <c r="H129" s="17">
        <v>1.22125E-14</v>
      </c>
      <c r="I129" s="13">
        <v>1.26565E-14</v>
      </c>
      <c r="J129" s="13">
        <v>1.26565E-14</v>
      </c>
      <c r="K129" s="13">
        <v>1.22125E-14</v>
      </c>
      <c r="L129">
        <v>0</v>
      </c>
      <c r="M129">
        <v>0</v>
      </c>
      <c r="N129">
        <v>0</v>
      </c>
      <c r="Q129">
        <v>1179</v>
      </c>
      <c r="R129" s="13">
        <v>4.5519100000000002E-15</v>
      </c>
      <c r="S129" s="14">
        <v>4.5519100000000002E-15</v>
      </c>
      <c r="T129" s="13">
        <v>4.4408900000000003E-15</v>
      </c>
      <c r="U129" s="13">
        <v>4.3298700000000003E-15</v>
      </c>
      <c r="V129" s="13">
        <v>4.3298700000000003E-15</v>
      </c>
      <c r="W129" s="13">
        <v>4.4408900000000003E-15</v>
      </c>
      <c r="X129" s="13">
        <v>4.5519100000000002E-15</v>
      </c>
      <c r="Y129">
        <v>0</v>
      </c>
      <c r="Z129">
        <v>0</v>
      </c>
      <c r="AA129">
        <v>0</v>
      </c>
    </row>
    <row r="130" spans="1:27" x14ac:dyDescent="0.2">
      <c r="A130" s="15">
        <f t="shared" ref="A130:A140" si="2">MAX(E130,R130)</f>
        <v>3.5989900000000002E-9</v>
      </c>
      <c r="D130" s="16">
        <v>1126</v>
      </c>
      <c r="E130" s="17">
        <v>3.9569100000000003E-11</v>
      </c>
      <c r="F130" s="17">
        <v>-8.0119400000000006E-11</v>
      </c>
      <c r="G130" s="17">
        <v>1.6748400000000001E-11</v>
      </c>
      <c r="H130" s="17">
        <v>-8.0119400000000006E-11</v>
      </c>
      <c r="I130" s="13">
        <v>-6.3937999999999997E-11</v>
      </c>
      <c r="J130" s="13">
        <v>1.73189E-12</v>
      </c>
      <c r="K130" s="13">
        <v>3.8404199999999999E-11</v>
      </c>
      <c r="L130" s="13">
        <v>-6.9545900000000006E-11</v>
      </c>
      <c r="M130" s="13">
        <v>-2.11751E-11</v>
      </c>
      <c r="N130" s="13">
        <v>-9.9817100000000007E-12</v>
      </c>
      <c r="Q130">
        <v>14571</v>
      </c>
      <c r="R130" s="13">
        <v>3.5989900000000002E-9</v>
      </c>
      <c r="S130" s="14">
        <v>3.5989900000000002E-9</v>
      </c>
      <c r="T130" s="13">
        <v>1.85453E-9</v>
      </c>
      <c r="U130" s="13">
        <v>-9.1499600000000001E-10</v>
      </c>
      <c r="V130" s="13">
        <v>2.6105900000000002E-9</v>
      </c>
      <c r="W130" s="13">
        <v>-8.4014399999999999E-10</v>
      </c>
      <c r="X130" s="13">
        <v>2.7680799999999998E-9</v>
      </c>
      <c r="Y130" s="13">
        <v>4.1702699999999998E-10</v>
      </c>
      <c r="Z130" s="13">
        <v>-1.79004E-9</v>
      </c>
      <c r="AA130" s="13">
        <v>6.5721299999999997E-10</v>
      </c>
    </row>
    <row r="131" spans="1:27" x14ac:dyDescent="0.2">
      <c r="A131" s="15">
        <f t="shared" si="2"/>
        <v>2.24386E-10</v>
      </c>
      <c r="D131" s="16">
        <v>1129</v>
      </c>
      <c r="E131" s="17">
        <v>1.8980399999999999E-12</v>
      </c>
      <c r="F131" s="17">
        <v>-3.7957999999999996E-12</v>
      </c>
      <c r="G131" s="17">
        <v>7.8015400000000005E-13</v>
      </c>
      <c r="H131" s="17">
        <v>-3.7957999999999996E-12</v>
      </c>
      <c r="I131" s="13">
        <v>-3.4772799999999999E-12</v>
      </c>
      <c r="J131" s="13">
        <v>5.1562200000000002E-13</v>
      </c>
      <c r="K131" s="13">
        <v>1.8440600000000001E-12</v>
      </c>
      <c r="L131" s="13">
        <v>-2.11635E-12</v>
      </c>
      <c r="M131" s="13">
        <v>-1.06568E-12</v>
      </c>
      <c r="N131" s="13">
        <v>-2.8089999999999999E-13</v>
      </c>
      <c r="Q131">
        <v>14757</v>
      </c>
      <c r="R131" s="13">
        <v>2.24386E-10</v>
      </c>
      <c r="S131" s="14">
        <v>2.24386E-10</v>
      </c>
      <c r="T131" s="13">
        <v>1.15225E-10</v>
      </c>
      <c r="U131" s="13">
        <v>-4.9124000000000003E-11</v>
      </c>
      <c r="V131" s="13">
        <v>1.6284400000000001E-10</v>
      </c>
      <c r="W131" s="13">
        <v>-4.2702799999999999E-11</v>
      </c>
      <c r="X131" s="13">
        <v>1.7034499999999999E-10</v>
      </c>
      <c r="Y131" s="13">
        <v>2.4085E-11</v>
      </c>
      <c r="Z131" s="13">
        <v>-1.1236E-10</v>
      </c>
      <c r="AA131" s="13">
        <v>4.8785100000000002E-11</v>
      </c>
    </row>
    <row r="132" spans="1:27" x14ac:dyDescent="0.2">
      <c r="A132" s="15">
        <f t="shared" si="2"/>
        <v>6.3484299999999995E-4</v>
      </c>
      <c r="D132" s="16">
        <v>26521</v>
      </c>
      <c r="E132" s="17">
        <v>6.3484299999999995E-4</v>
      </c>
      <c r="F132" s="17">
        <v>-1.8299900000000001E-3</v>
      </c>
      <c r="G132" s="17">
        <v>1.4361199999999999E-4</v>
      </c>
      <c r="H132" s="17">
        <v>-1.8299900000000001E-3</v>
      </c>
      <c r="I132" s="13">
        <v>1.6687700000000001E-4</v>
      </c>
      <c r="J132" s="13">
        <v>4.94422E-4</v>
      </c>
      <c r="K132" s="13">
        <v>-1.71283E-3</v>
      </c>
      <c r="L132" s="13">
        <v>1.9404900000000001E-4</v>
      </c>
      <c r="M132" s="13">
        <v>-1.6620299999999999E-4</v>
      </c>
      <c r="N132" s="13">
        <v>-1.3227700000000001E-4</v>
      </c>
      <c r="Q132">
        <v>14324</v>
      </c>
      <c r="R132" s="13">
        <v>3.7261100000000001E-6</v>
      </c>
      <c r="S132" s="14">
        <v>-5.2633000000000001E-6</v>
      </c>
      <c r="T132" s="13">
        <v>2.1102499999999998E-6</v>
      </c>
      <c r="U132" s="13">
        <v>-5.2633000000000001E-6</v>
      </c>
      <c r="V132" s="13">
        <v>1.0912400000000001E-6</v>
      </c>
      <c r="W132" s="13">
        <v>1.9733499999999999E-6</v>
      </c>
      <c r="X132" s="13">
        <v>-2.4915199999999999E-6</v>
      </c>
      <c r="Y132" s="13">
        <v>1.03301E-6</v>
      </c>
      <c r="Z132" s="13">
        <v>-8.0807899999999999E-6</v>
      </c>
      <c r="AA132" s="13">
        <v>1.22606E-6</v>
      </c>
    </row>
    <row r="133" spans="1:27" x14ac:dyDescent="0.2">
      <c r="A133" s="15">
        <f t="shared" si="2"/>
        <v>2.2714999999999999E-2</v>
      </c>
      <c r="D133" s="16">
        <v>25340</v>
      </c>
      <c r="E133" s="17">
        <v>1.54247E-2</v>
      </c>
      <c r="F133" s="17">
        <v>-4.7981599999999999E-2</v>
      </c>
      <c r="G133" s="17">
        <v>1.6715899999999999E-3</v>
      </c>
      <c r="H133" s="17">
        <v>-4.7981599999999999E-2</v>
      </c>
      <c r="I133" s="13">
        <v>2.9268200000000001E-3</v>
      </c>
      <c r="J133" s="13">
        <v>1.28392E-2</v>
      </c>
      <c r="K133" s="13">
        <v>-4.66513E-2</v>
      </c>
      <c r="L133" s="13">
        <v>7.5791900000000004E-3</v>
      </c>
      <c r="M133" s="13">
        <v>9.4161400000000001E-4</v>
      </c>
      <c r="N133" s="13">
        <v>-4.4182800000000001E-4</v>
      </c>
      <c r="Q133">
        <v>13361</v>
      </c>
      <c r="R133" s="13">
        <v>2.2714999999999999E-2</v>
      </c>
      <c r="S133" s="14">
        <v>2.2714999999999999E-2</v>
      </c>
      <c r="T133" s="13">
        <v>-5.5402300000000002E-3</v>
      </c>
      <c r="U133" s="13">
        <v>-1.34491E-2</v>
      </c>
      <c r="V133" s="13">
        <v>-1.30171E-2</v>
      </c>
      <c r="W133" s="13">
        <v>2.25068E-2</v>
      </c>
      <c r="X133" s="13">
        <v>-5.7640699999999996E-3</v>
      </c>
      <c r="Y133" s="13">
        <v>3.0057199999999999E-3</v>
      </c>
      <c r="Z133" s="13">
        <v>-2.4880100000000001E-3</v>
      </c>
      <c r="AA133" s="13">
        <v>-2.1769300000000001E-3</v>
      </c>
    </row>
    <row r="134" spans="1:27" s="21" customFormat="1" x14ac:dyDescent="0.2">
      <c r="A134" s="23">
        <f t="shared" si="2"/>
        <v>3.2751600000000002E-15</v>
      </c>
      <c r="D134" s="19">
        <v>15030</v>
      </c>
      <c r="E134" s="20">
        <v>3.2751600000000002E-15</v>
      </c>
      <c r="F134" s="20">
        <v>3.2751600000000002E-15</v>
      </c>
      <c r="G134" s="20">
        <v>3.05311E-15</v>
      </c>
      <c r="H134" s="20">
        <v>2.8865800000000001E-15</v>
      </c>
      <c r="I134" s="36">
        <v>2.94209E-15</v>
      </c>
      <c r="J134" s="36">
        <v>3.2196500000000002E-15</v>
      </c>
      <c r="K134" s="36">
        <v>3.05311E-15</v>
      </c>
      <c r="L134" s="21">
        <v>0</v>
      </c>
      <c r="M134" s="21">
        <v>0</v>
      </c>
      <c r="N134" s="21">
        <v>0</v>
      </c>
      <c r="Q134" s="21">
        <v>16184</v>
      </c>
      <c r="R134" s="36">
        <v>9.9920099999999996E-16</v>
      </c>
      <c r="S134" s="22">
        <v>9.9920099999999996E-16</v>
      </c>
      <c r="T134" s="36">
        <v>9.9920099999999996E-16</v>
      </c>
      <c r="U134" s="36">
        <v>5.55112E-16</v>
      </c>
      <c r="V134" s="36">
        <v>9.9920099999999996E-16</v>
      </c>
      <c r="W134" s="36">
        <v>7.7715600000000002E-16</v>
      </c>
      <c r="X134" s="36">
        <v>7.7715600000000002E-16</v>
      </c>
      <c r="Y134" s="21">
        <v>0</v>
      </c>
      <c r="Z134" s="21">
        <v>0</v>
      </c>
      <c r="AA134" s="21">
        <v>0</v>
      </c>
    </row>
    <row r="135" spans="1:27" s="21" customFormat="1" x14ac:dyDescent="0.2">
      <c r="A135" s="23">
        <f t="shared" si="2"/>
        <v>3.2751600000000002E-15</v>
      </c>
      <c r="D135" s="19">
        <v>15030</v>
      </c>
      <c r="E135" s="20">
        <v>3.2751600000000002E-15</v>
      </c>
      <c r="F135" s="20">
        <v>3.2751600000000002E-15</v>
      </c>
      <c r="G135" s="20">
        <v>3.05311E-15</v>
      </c>
      <c r="H135" s="20">
        <v>2.8865800000000001E-15</v>
      </c>
      <c r="I135" s="36">
        <v>2.94209E-15</v>
      </c>
      <c r="J135" s="36">
        <v>3.2196500000000002E-15</v>
      </c>
      <c r="K135" s="36">
        <v>3.05311E-15</v>
      </c>
      <c r="L135" s="21">
        <v>0</v>
      </c>
      <c r="M135" s="21">
        <v>0</v>
      </c>
      <c r="N135" s="21">
        <v>0</v>
      </c>
      <c r="Q135" s="21">
        <v>16184</v>
      </c>
      <c r="R135" s="36">
        <v>9.9920099999999996E-16</v>
      </c>
      <c r="S135" s="22">
        <v>9.9920099999999996E-16</v>
      </c>
      <c r="T135" s="36">
        <v>8.8817800000000003E-16</v>
      </c>
      <c r="U135" s="36">
        <v>6.6613400000000001E-16</v>
      </c>
      <c r="V135" s="36">
        <v>9.9920099999999996E-16</v>
      </c>
      <c r="W135" s="36">
        <v>7.7715600000000002E-16</v>
      </c>
      <c r="X135" s="36">
        <v>7.7715600000000002E-16</v>
      </c>
      <c r="Y135" s="21">
        <v>0</v>
      </c>
      <c r="Z135" s="21">
        <v>0</v>
      </c>
      <c r="AA135" s="21">
        <v>0</v>
      </c>
    </row>
    <row r="136" spans="1:27" s="21" customFormat="1" x14ac:dyDescent="0.2">
      <c r="A136" s="23">
        <f t="shared" si="2"/>
        <v>3.2751600000000002E-15</v>
      </c>
      <c r="D136" s="19">
        <v>15030</v>
      </c>
      <c r="E136" s="20">
        <v>3.2751600000000002E-15</v>
      </c>
      <c r="F136" s="20">
        <v>3.2751600000000002E-15</v>
      </c>
      <c r="G136" s="20">
        <v>3.05311E-15</v>
      </c>
      <c r="H136" s="20">
        <v>2.8865800000000001E-15</v>
      </c>
      <c r="I136" s="36">
        <v>2.94209E-15</v>
      </c>
      <c r="J136" s="36">
        <v>3.2196500000000002E-15</v>
      </c>
      <c r="K136" s="36">
        <v>3.05311E-15</v>
      </c>
      <c r="L136" s="21">
        <v>0</v>
      </c>
      <c r="M136" s="21">
        <v>0</v>
      </c>
      <c r="N136" s="21">
        <v>0</v>
      </c>
      <c r="Q136" s="21">
        <v>16184</v>
      </c>
      <c r="R136" s="36">
        <v>9.9920099999999996E-16</v>
      </c>
      <c r="S136" s="22">
        <v>9.9920099999999996E-16</v>
      </c>
      <c r="T136" s="36">
        <v>8.8817800000000003E-16</v>
      </c>
      <c r="U136" s="36">
        <v>6.6613400000000001E-16</v>
      </c>
      <c r="V136" s="36">
        <v>9.9920099999999996E-16</v>
      </c>
      <c r="W136" s="36">
        <v>7.7715600000000002E-16</v>
      </c>
      <c r="X136" s="36">
        <v>7.7715600000000002E-16</v>
      </c>
      <c r="Y136" s="21">
        <v>0</v>
      </c>
      <c r="Z136" s="21">
        <v>0</v>
      </c>
      <c r="AA136" s="21">
        <v>0</v>
      </c>
    </row>
    <row r="137" spans="1:27" s="21" customFormat="1" x14ac:dyDescent="0.2">
      <c r="A137" s="23">
        <f t="shared" si="2"/>
        <v>3.2751600000000002E-15</v>
      </c>
      <c r="D137" s="19">
        <v>15030</v>
      </c>
      <c r="E137" s="20">
        <v>3.2751600000000002E-15</v>
      </c>
      <c r="F137" s="20">
        <v>3.2751600000000002E-15</v>
      </c>
      <c r="G137" s="20">
        <v>3.05311E-15</v>
      </c>
      <c r="H137" s="20">
        <v>2.8865800000000001E-15</v>
      </c>
      <c r="I137" s="36">
        <v>2.94209E-15</v>
      </c>
      <c r="J137" s="36">
        <v>3.2196500000000002E-15</v>
      </c>
      <c r="K137" s="36">
        <v>3.05311E-15</v>
      </c>
      <c r="L137" s="21">
        <v>0</v>
      </c>
      <c r="M137" s="21">
        <v>0</v>
      </c>
      <c r="N137" s="21">
        <v>0</v>
      </c>
      <c r="Q137" s="21">
        <v>16184</v>
      </c>
      <c r="R137" s="36">
        <v>9.9920099999999996E-16</v>
      </c>
      <c r="S137" s="22">
        <v>9.9920099999999996E-16</v>
      </c>
      <c r="T137" s="36">
        <v>8.8817800000000003E-16</v>
      </c>
      <c r="U137" s="36">
        <v>6.6613400000000001E-16</v>
      </c>
      <c r="V137" s="36">
        <v>9.9920099999999996E-16</v>
      </c>
      <c r="W137" s="36">
        <v>7.7715600000000002E-16</v>
      </c>
      <c r="X137" s="36">
        <v>7.7715600000000002E-16</v>
      </c>
      <c r="Y137" s="21">
        <v>0</v>
      </c>
      <c r="Z137" s="21">
        <v>0</v>
      </c>
      <c r="AA137" s="21">
        <v>0</v>
      </c>
    </row>
    <row r="138" spans="1:27" s="21" customFormat="1" x14ac:dyDescent="0.2">
      <c r="A138" s="23">
        <f t="shared" si="2"/>
        <v>3.2751600000000002E-15</v>
      </c>
      <c r="D138" s="19">
        <v>15030</v>
      </c>
      <c r="E138" s="20">
        <v>3.2751600000000002E-15</v>
      </c>
      <c r="F138" s="20">
        <v>3.2751600000000002E-15</v>
      </c>
      <c r="G138" s="20">
        <v>3.05311E-15</v>
      </c>
      <c r="H138" s="20">
        <v>2.8865800000000001E-15</v>
      </c>
      <c r="I138" s="36">
        <v>2.94209E-15</v>
      </c>
      <c r="J138" s="36">
        <v>3.2196500000000002E-15</v>
      </c>
      <c r="K138" s="36">
        <v>3.05311E-15</v>
      </c>
      <c r="L138" s="21">
        <v>0</v>
      </c>
      <c r="M138" s="21">
        <v>0</v>
      </c>
      <c r="N138" s="21">
        <v>0</v>
      </c>
      <c r="Q138" s="21">
        <v>16184</v>
      </c>
      <c r="R138" s="36">
        <v>9.9920099999999996E-16</v>
      </c>
      <c r="S138" s="22">
        <v>9.9920099999999996E-16</v>
      </c>
      <c r="T138" s="36">
        <v>8.8817800000000003E-16</v>
      </c>
      <c r="U138" s="36">
        <v>6.6613400000000001E-16</v>
      </c>
      <c r="V138" s="36">
        <v>9.9920099999999996E-16</v>
      </c>
      <c r="W138" s="36">
        <v>7.7715600000000002E-16</v>
      </c>
      <c r="X138" s="36">
        <v>7.7715600000000002E-16</v>
      </c>
      <c r="Y138" s="21">
        <v>0</v>
      </c>
      <c r="Z138" s="21">
        <v>0</v>
      </c>
      <c r="AA138" s="21">
        <v>0</v>
      </c>
    </row>
    <row r="139" spans="1:27" s="21" customFormat="1" x14ac:dyDescent="0.2">
      <c r="A139" s="23">
        <f t="shared" si="2"/>
        <v>7.5230499999999999E-3</v>
      </c>
      <c r="D139" s="19">
        <v>1067</v>
      </c>
      <c r="E139" s="20">
        <v>1.37604E-3</v>
      </c>
      <c r="F139" s="20">
        <v>1.37604E-3</v>
      </c>
      <c r="G139" s="20">
        <v>-1.3226399999999999E-4</v>
      </c>
      <c r="H139" s="20">
        <v>-7.9189199999999999E-4</v>
      </c>
      <c r="I139" s="36">
        <v>-5.2267600000000001E-5</v>
      </c>
      <c r="J139" s="36">
        <v>1.2800000000000001E-3</v>
      </c>
      <c r="K139" s="36">
        <v>-7.7585100000000004E-4</v>
      </c>
      <c r="L139" s="36">
        <v>6.7027700000000005E-4</v>
      </c>
      <c r="M139" s="36">
        <v>9.8191399999999996E-5</v>
      </c>
      <c r="N139" s="36">
        <v>3.5764999999999999E-4</v>
      </c>
      <c r="Q139" s="21">
        <v>11525</v>
      </c>
      <c r="R139" s="36">
        <v>7.5230499999999999E-3</v>
      </c>
      <c r="S139" s="22">
        <v>-9.35859E-3</v>
      </c>
      <c r="T139" s="36">
        <v>2.60327E-3</v>
      </c>
      <c r="U139" s="36">
        <v>-9.35859E-3</v>
      </c>
      <c r="V139" s="36">
        <v>2.6468000000000001E-5</v>
      </c>
      <c r="W139" s="36">
        <v>2.83263E-3</v>
      </c>
      <c r="X139" s="36">
        <v>-2.09136E-3</v>
      </c>
      <c r="Y139" s="36">
        <v>-5.1592599999999999E-4</v>
      </c>
      <c r="Z139" s="36">
        <v>8.7492000000000004E-3</v>
      </c>
      <c r="AA139" s="36">
        <v>-3.9542899999999997E-5</v>
      </c>
    </row>
    <row r="140" spans="1:27" s="21" customFormat="1" x14ac:dyDescent="0.2">
      <c r="A140" s="23">
        <f t="shared" si="2"/>
        <v>4.7199199999999997E-2</v>
      </c>
      <c r="D140" s="19">
        <v>1070</v>
      </c>
      <c r="E140" s="20">
        <v>2.50539E-2</v>
      </c>
      <c r="F140" s="20">
        <v>2.50539E-2</v>
      </c>
      <c r="G140" s="20">
        <v>-2.9676799999999999E-4</v>
      </c>
      <c r="H140" s="20">
        <v>-1.5828100000000001E-2</v>
      </c>
      <c r="I140" s="36">
        <v>1.0328500000000001E-3</v>
      </c>
      <c r="J140" s="36">
        <v>2.3420699999999999E-2</v>
      </c>
      <c r="K140" s="36">
        <v>-1.55245E-2</v>
      </c>
      <c r="L140" s="36">
        <v>1.1232499999999999E-2</v>
      </c>
      <c r="M140" s="36">
        <v>1.77658E-3</v>
      </c>
      <c r="N140" s="36">
        <v>6.7880900000000001E-3</v>
      </c>
      <c r="Q140" s="21">
        <v>11719</v>
      </c>
      <c r="R140" s="36">
        <v>4.7199199999999997E-2</v>
      </c>
      <c r="S140" s="22">
        <v>4.7199199999999997E-2</v>
      </c>
      <c r="T140" s="36">
        <v>-1.75487E-2</v>
      </c>
      <c r="U140" s="36">
        <v>-1.99077E-2</v>
      </c>
      <c r="V140" s="36">
        <v>-1.75435E-2</v>
      </c>
      <c r="W140" s="36">
        <v>4.7178900000000003E-2</v>
      </c>
      <c r="X140" s="36">
        <v>-1.9892699999999999E-2</v>
      </c>
      <c r="Y140" s="36">
        <v>-6.8758399999999998E-4</v>
      </c>
      <c r="Z140" s="36">
        <v>2.9046699999999998E-4</v>
      </c>
      <c r="AA140" s="36">
        <v>3.1901199999999997E-4</v>
      </c>
    </row>
    <row r="143" spans="1:27" x14ac:dyDescent="0.2">
      <c r="A143" s="15">
        <f>MAX(A1:A140)</f>
        <v>0.53023399999999998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A81" workbookViewId="0">
      <selection activeCell="A140" sqref="A140"/>
    </sheetView>
  </sheetViews>
  <sheetFormatPr defaultRowHeight="12.75" x14ac:dyDescent="0.2"/>
  <cols>
    <col min="3" max="3" width="9.140625" style="15" customWidth="1"/>
    <col min="4" max="4" width="9.140625" style="37"/>
    <col min="5" max="6" width="9.140625" style="15"/>
    <col min="17" max="17" width="9.140625" style="37"/>
  </cols>
  <sheetData>
    <row r="1" spans="1:27" s="42" customFormat="1" x14ac:dyDescent="0.2">
      <c r="A1" s="41">
        <f>MAX(E1,R1)</f>
        <v>3.5527100000000001E-15</v>
      </c>
      <c r="C1" s="41"/>
      <c r="D1" s="43">
        <v>1916</v>
      </c>
      <c r="E1" s="41">
        <v>3.3306700000000001E-15</v>
      </c>
      <c r="F1" s="41">
        <v>3.3306700000000001E-15</v>
      </c>
      <c r="G1" s="44">
        <v>3.3306700000000001E-15</v>
      </c>
      <c r="H1" s="44">
        <v>2.9976E-15</v>
      </c>
      <c r="I1" s="44">
        <v>3.2196500000000002E-15</v>
      </c>
      <c r="J1" s="44">
        <v>3.3306700000000001E-15</v>
      </c>
      <c r="K1" s="44">
        <v>3.10862E-15</v>
      </c>
      <c r="L1" s="42">
        <v>0</v>
      </c>
      <c r="M1" s="42">
        <v>0</v>
      </c>
      <c r="N1" s="42">
        <v>0</v>
      </c>
      <c r="Q1" s="43">
        <v>6046</v>
      </c>
      <c r="R1" s="44">
        <v>3.5527100000000001E-15</v>
      </c>
      <c r="S1" s="44">
        <v>3.5527100000000001E-15</v>
      </c>
      <c r="T1" s="44">
        <v>3.4972000000000001E-15</v>
      </c>
      <c r="U1" s="44">
        <v>3.3306700000000001E-15</v>
      </c>
      <c r="V1" s="44">
        <v>3.4972000000000001E-15</v>
      </c>
      <c r="W1" s="44">
        <v>3.4972000000000001E-15</v>
      </c>
      <c r="X1" s="44">
        <v>3.3861800000000001E-15</v>
      </c>
      <c r="Y1" s="42">
        <v>0</v>
      </c>
      <c r="Z1" s="42">
        <v>0</v>
      </c>
      <c r="AA1" s="42">
        <v>0</v>
      </c>
    </row>
    <row r="2" spans="1:27" s="42" customFormat="1" x14ac:dyDescent="0.2">
      <c r="A2" s="41">
        <f t="shared" ref="A2:A65" si="0">MAX(E2,R2)</f>
        <v>3.5527100000000001E-15</v>
      </c>
      <c r="C2" s="41"/>
      <c r="D2" s="43">
        <v>1916</v>
      </c>
      <c r="E2" s="41">
        <v>3.3306700000000001E-15</v>
      </c>
      <c r="F2" s="41">
        <v>3.3306700000000001E-15</v>
      </c>
      <c r="G2" s="44">
        <v>3.3306700000000001E-15</v>
      </c>
      <c r="H2" s="44">
        <v>3.10862E-15</v>
      </c>
      <c r="I2" s="44">
        <v>3.2196500000000002E-15</v>
      </c>
      <c r="J2" s="44">
        <v>3.3306700000000001E-15</v>
      </c>
      <c r="K2" s="44">
        <v>3.2196500000000002E-15</v>
      </c>
      <c r="L2" s="42">
        <v>0</v>
      </c>
      <c r="M2" s="42">
        <v>0</v>
      </c>
      <c r="N2" s="42">
        <v>0</v>
      </c>
      <c r="Q2" s="43">
        <v>6046</v>
      </c>
      <c r="R2" s="44">
        <v>3.5527100000000001E-15</v>
      </c>
      <c r="S2" s="44">
        <v>3.5527100000000001E-15</v>
      </c>
      <c r="T2" s="44">
        <v>3.4972000000000001E-15</v>
      </c>
      <c r="U2" s="44">
        <v>3.2751600000000002E-15</v>
      </c>
      <c r="V2" s="44">
        <v>3.4972000000000001E-15</v>
      </c>
      <c r="W2" s="44">
        <v>3.4972000000000001E-15</v>
      </c>
      <c r="X2" s="44">
        <v>3.3306700000000001E-15</v>
      </c>
      <c r="Y2" s="42">
        <v>0</v>
      </c>
      <c r="Z2" s="42">
        <v>0</v>
      </c>
      <c r="AA2" s="42">
        <v>0</v>
      </c>
    </row>
    <row r="3" spans="1:27" s="42" customFormat="1" x14ac:dyDescent="0.2">
      <c r="A3" s="41">
        <f t="shared" si="0"/>
        <v>3.5527100000000001E-15</v>
      </c>
      <c r="C3" s="41"/>
      <c r="D3" s="43">
        <v>1916</v>
      </c>
      <c r="E3" s="41">
        <v>3.3306700000000001E-15</v>
      </c>
      <c r="F3" s="41">
        <v>3.3306700000000001E-15</v>
      </c>
      <c r="G3" s="44">
        <v>3.3306700000000001E-15</v>
      </c>
      <c r="H3" s="44">
        <v>3.10862E-15</v>
      </c>
      <c r="I3" s="44">
        <v>3.2196500000000002E-15</v>
      </c>
      <c r="J3" s="44">
        <v>3.3306700000000001E-15</v>
      </c>
      <c r="K3" s="44">
        <v>3.2196500000000002E-15</v>
      </c>
      <c r="L3" s="42">
        <v>0</v>
      </c>
      <c r="M3" s="42">
        <v>0</v>
      </c>
      <c r="N3" s="42">
        <v>0</v>
      </c>
      <c r="Q3" s="43">
        <v>6046</v>
      </c>
      <c r="R3" s="44">
        <v>3.5527100000000001E-15</v>
      </c>
      <c r="S3" s="44">
        <v>3.5527100000000001E-15</v>
      </c>
      <c r="T3" s="44">
        <v>3.4972000000000001E-15</v>
      </c>
      <c r="U3" s="44">
        <v>3.2751600000000002E-15</v>
      </c>
      <c r="V3" s="44">
        <v>3.4972000000000001E-15</v>
      </c>
      <c r="W3" s="44">
        <v>3.4972000000000001E-15</v>
      </c>
      <c r="X3" s="44">
        <v>3.3306700000000001E-15</v>
      </c>
      <c r="Y3" s="42">
        <v>0</v>
      </c>
      <c r="Z3" s="42">
        <v>0</v>
      </c>
      <c r="AA3" s="42">
        <v>0</v>
      </c>
    </row>
    <row r="4" spans="1:27" s="42" customFormat="1" x14ac:dyDescent="0.2">
      <c r="A4" s="41">
        <f t="shared" si="0"/>
        <v>3.5527100000000001E-15</v>
      </c>
      <c r="C4" s="41"/>
      <c r="D4" s="43">
        <v>1916</v>
      </c>
      <c r="E4" s="41">
        <v>3.3306700000000001E-15</v>
      </c>
      <c r="F4" s="41">
        <v>3.3306700000000001E-15</v>
      </c>
      <c r="G4" s="44">
        <v>3.3306700000000001E-15</v>
      </c>
      <c r="H4" s="44">
        <v>3.10862E-15</v>
      </c>
      <c r="I4" s="44">
        <v>3.2196500000000002E-15</v>
      </c>
      <c r="J4" s="44">
        <v>3.3306700000000001E-15</v>
      </c>
      <c r="K4" s="44">
        <v>3.2196500000000002E-15</v>
      </c>
      <c r="L4" s="42">
        <v>0</v>
      </c>
      <c r="M4" s="42">
        <v>0</v>
      </c>
      <c r="N4" s="42">
        <v>0</v>
      </c>
      <c r="Q4" s="43">
        <v>6046</v>
      </c>
      <c r="R4" s="44">
        <v>3.5527100000000001E-15</v>
      </c>
      <c r="S4" s="44">
        <v>3.5527100000000001E-15</v>
      </c>
      <c r="T4" s="44">
        <v>3.4972000000000001E-15</v>
      </c>
      <c r="U4" s="44">
        <v>3.2751600000000002E-15</v>
      </c>
      <c r="V4" s="44">
        <v>3.4972000000000001E-15</v>
      </c>
      <c r="W4" s="44">
        <v>3.4972000000000001E-15</v>
      </c>
      <c r="X4" s="44">
        <v>3.3306700000000001E-15</v>
      </c>
      <c r="Y4" s="42">
        <v>0</v>
      </c>
      <c r="Z4" s="42">
        <v>0</v>
      </c>
      <c r="AA4" s="42">
        <v>0</v>
      </c>
    </row>
    <row r="5" spans="1:27" s="42" customFormat="1" x14ac:dyDescent="0.2">
      <c r="A5" s="41">
        <f t="shared" si="0"/>
        <v>1.97225E-2</v>
      </c>
      <c r="C5" s="41"/>
      <c r="D5" s="43">
        <v>1192</v>
      </c>
      <c r="E5" s="41">
        <v>8.98323E-3</v>
      </c>
      <c r="F5" s="41">
        <v>8.98323E-3</v>
      </c>
      <c r="G5" s="44">
        <v>-9.1544499999999997E-4</v>
      </c>
      <c r="H5" s="44">
        <v>-5.1658800000000003E-3</v>
      </c>
      <c r="I5" s="44">
        <v>-2.0012E-4</v>
      </c>
      <c r="J5" s="44">
        <v>8.18055E-3</v>
      </c>
      <c r="K5" s="44">
        <v>-5.0785300000000004E-3</v>
      </c>
      <c r="L5" s="44">
        <v>-5.0875699999999996E-3</v>
      </c>
      <c r="M5" s="44">
        <v>6.3850199999999999E-4</v>
      </c>
      <c r="N5" s="44">
        <v>-2.1199999999999999E-3</v>
      </c>
      <c r="Q5" s="43">
        <v>17981</v>
      </c>
      <c r="R5" s="44">
        <v>1.97225E-2</v>
      </c>
      <c r="S5" s="44">
        <v>1.97225E-2</v>
      </c>
      <c r="T5" s="44">
        <v>-5.4048100000000003E-3</v>
      </c>
      <c r="U5" s="44">
        <v>-1.0629400000000001E-2</v>
      </c>
      <c r="V5" s="44">
        <v>-7.5285400000000002E-3</v>
      </c>
      <c r="W5" s="44">
        <v>1.92271E-2</v>
      </c>
      <c r="X5" s="44">
        <v>-8.0102699999999999E-3</v>
      </c>
      <c r="Y5" s="44">
        <v>2.1640600000000002E-3</v>
      </c>
      <c r="Z5" s="44">
        <v>5.1218699999999997E-3</v>
      </c>
      <c r="AA5" s="44">
        <v>1.10951E-3</v>
      </c>
    </row>
    <row r="6" spans="1:27" s="42" customFormat="1" x14ac:dyDescent="0.2">
      <c r="A6" s="41">
        <f t="shared" si="0"/>
        <v>5.2130299999999997E-2</v>
      </c>
      <c r="C6" s="41"/>
      <c r="D6" s="43">
        <v>1193</v>
      </c>
      <c r="E6" s="41">
        <v>4.37513E-2</v>
      </c>
      <c r="F6" s="41">
        <v>4.37513E-2</v>
      </c>
      <c r="G6" s="44">
        <v>-3.1293599999999999E-3</v>
      </c>
      <c r="H6" s="44">
        <v>-2.6662999999999999E-2</v>
      </c>
      <c r="I6" s="44">
        <v>4.3865000000000001E-5</v>
      </c>
      <c r="J6" s="44">
        <v>4.0305500000000001E-2</v>
      </c>
      <c r="K6" s="44">
        <v>-2.6390400000000001E-2</v>
      </c>
      <c r="L6" s="44">
        <v>-2.3444099999999999E-2</v>
      </c>
      <c r="M6" s="44">
        <v>2.4641699999999999E-3</v>
      </c>
      <c r="N6" s="44">
        <v>-8.3792899999999993E-3</v>
      </c>
      <c r="Q6" s="43">
        <v>17877</v>
      </c>
      <c r="R6" s="44">
        <v>5.2130299999999997E-2</v>
      </c>
      <c r="S6" s="44">
        <v>5.2130299999999997E-2</v>
      </c>
      <c r="T6" s="44">
        <v>7.8704499999999993E-3</v>
      </c>
      <c r="U6" s="44">
        <v>-4.7128900000000001E-2</v>
      </c>
      <c r="V6" s="44">
        <v>4.9921800000000002E-2</v>
      </c>
      <c r="W6" s="44">
        <v>7.8446200000000001E-3</v>
      </c>
      <c r="X6" s="44">
        <v>-4.4894499999999997E-2</v>
      </c>
      <c r="Y6" s="44">
        <v>2.7641299999999998E-4</v>
      </c>
      <c r="Z6" s="44">
        <v>2.8767000000000001E-2</v>
      </c>
      <c r="AA6" s="44">
        <v>-1.15091E-3</v>
      </c>
    </row>
    <row r="7" spans="1:27" s="42" customFormat="1" x14ac:dyDescent="0.2">
      <c r="A7" s="41">
        <f t="shared" si="0"/>
        <v>0.142206</v>
      </c>
      <c r="C7" s="41"/>
      <c r="D7" s="43">
        <v>1194</v>
      </c>
      <c r="E7" s="41">
        <v>0.123544</v>
      </c>
      <c r="F7" s="41">
        <v>0.123544</v>
      </c>
      <c r="G7" s="44">
        <v>-5.32338E-3</v>
      </c>
      <c r="H7" s="44">
        <v>-8.2306500000000005E-2</v>
      </c>
      <c r="I7" s="44">
        <v>2.6261800000000001E-3</v>
      </c>
      <c r="J7" s="44">
        <v>0.115493</v>
      </c>
      <c r="K7" s="44">
        <v>-8.2205299999999995E-2</v>
      </c>
      <c r="L7" s="44">
        <v>-6.1923300000000001E-2</v>
      </c>
      <c r="M7" s="44">
        <v>2.6033900000000001E-3</v>
      </c>
      <c r="N7" s="44">
        <v>-8.6336199999999998E-3</v>
      </c>
      <c r="Q7" s="43">
        <v>17921</v>
      </c>
      <c r="R7" s="44">
        <v>0.142206</v>
      </c>
      <c r="S7" s="44">
        <v>0.142206</v>
      </c>
      <c r="T7" s="44">
        <v>7.2399999999999999E-3</v>
      </c>
      <c r="U7" s="44">
        <v>-0.12937199999999999</v>
      </c>
      <c r="V7" s="44">
        <v>0.111856</v>
      </c>
      <c r="W7" s="44">
        <v>7.18493E-3</v>
      </c>
      <c r="X7" s="44">
        <v>-9.8968100000000003E-2</v>
      </c>
      <c r="Y7" s="44">
        <v>1.01418E-4</v>
      </c>
      <c r="Z7" s="44">
        <v>0.171046</v>
      </c>
      <c r="AA7" s="44">
        <v>-1.72831E-3</v>
      </c>
    </row>
    <row r="8" spans="1:27" s="21" customFormat="1" x14ac:dyDescent="0.2">
      <c r="A8" s="23">
        <f t="shared" si="0"/>
        <v>2.1649299999999999E-15</v>
      </c>
      <c r="C8" s="23"/>
      <c r="D8" s="38">
        <v>44357</v>
      </c>
      <c r="E8" s="23">
        <v>2.1649299999999999E-15</v>
      </c>
      <c r="F8" s="23">
        <v>1.9428899999999999E-15</v>
      </c>
      <c r="G8" s="36">
        <v>2.1094199999999999E-15</v>
      </c>
      <c r="H8" s="36">
        <v>1.8873799999999999E-15</v>
      </c>
      <c r="I8" s="36">
        <v>2.1649299999999999E-15</v>
      </c>
      <c r="J8" s="36">
        <v>2.1094199999999999E-15</v>
      </c>
      <c r="K8" s="36">
        <v>1.8873799999999999E-15</v>
      </c>
      <c r="L8" s="21">
        <v>0</v>
      </c>
      <c r="M8" s="21">
        <v>0</v>
      </c>
      <c r="N8" s="21">
        <v>0</v>
      </c>
      <c r="Q8" s="38">
        <v>4281</v>
      </c>
      <c r="R8" s="36">
        <v>5.55112E-16</v>
      </c>
      <c r="S8" s="36">
        <v>5.55112E-16</v>
      </c>
      <c r="T8" s="36">
        <v>2.2204499999999999E-16</v>
      </c>
      <c r="U8" s="36">
        <v>2.2204499999999999E-16</v>
      </c>
      <c r="V8" s="36">
        <v>2.2204499999999999E-16</v>
      </c>
      <c r="W8" s="36">
        <v>2.2204499999999999E-16</v>
      </c>
      <c r="X8" s="36">
        <v>5.55112E-16</v>
      </c>
      <c r="Y8" s="21">
        <v>0</v>
      </c>
      <c r="Z8" s="21">
        <v>0</v>
      </c>
      <c r="AA8" s="21">
        <v>0</v>
      </c>
    </row>
    <row r="9" spans="1:27" s="21" customFormat="1" x14ac:dyDescent="0.2">
      <c r="A9" s="23">
        <f t="shared" si="0"/>
        <v>1.6159300000000001E-2</v>
      </c>
      <c r="C9" s="23"/>
      <c r="D9" s="38">
        <v>1184</v>
      </c>
      <c r="E9" s="23">
        <v>2.2415199999999999E-3</v>
      </c>
      <c r="F9" s="23">
        <v>2.2415199999999999E-3</v>
      </c>
      <c r="G9" s="36">
        <v>-2.789E-4</v>
      </c>
      <c r="H9" s="36">
        <v>-1.2467299999999999E-3</v>
      </c>
      <c r="I9" s="36">
        <v>5.50981E-6</v>
      </c>
      <c r="J9" s="36">
        <v>1.9315000000000001E-3</v>
      </c>
      <c r="K9" s="36">
        <v>-1.22112E-3</v>
      </c>
      <c r="L9" s="36">
        <v>-1.5822900000000001E-3</v>
      </c>
      <c r="M9" s="36">
        <v>2.1206999999999999E-4</v>
      </c>
      <c r="N9" s="36">
        <v>-5.5551000000000005E-4</v>
      </c>
      <c r="Q9" s="38">
        <v>17477</v>
      </c>
      <c r="R9" s="36">
        <v>1.6159300000000001E-2</v>
      </c>
      <c r="S9" s="36">
        <v>-1.89496E-2</v>
      </c>
      <c r="T9" s="36">
        <v>4.6087799999999998E-3</v>
      </c>
      <c r="U9" s="36">
        <v>-1.89496E-2</v>
      </c>
      <c r="V9" s="36">
        <v>-1.0582300000000001E-4</v>
      </c>
      <c r="W9" s="36">
        <v>7.4309099999999998E-3</v>
      </c>
      <c r="X9" s="36">
        <v>-5.5066100000000003E-3</v>
      </c>
      <c r="Y9" s="36">
        <v>-4.01374E-3</v>
      </c>
      <c r="Z9" s="36">
        <v>1.9738700000000001E-2</v>
      </c>
      <c r="AA9" s="36">
        <v>9.2520699999999997E-5</v>
      </c>
    </row>
    <row r="10" spans="1:27" s="21" customFormat="1" x14ac:dyDescent="0.2">
      <c r="A10" s="23">
        <f t="shared" si="0"/>
        <v>6.6626500000000005E-2</v>
      </c>
      <c r="C10" s="23"/>
      <c r="D10" s="38">
        <v>1185</v>
      </c>
      <c r="E10" s="23">
        <v>2.26641E-2</v>
      </c>
      <c r="F10" s="23">
        <v>2.26641E-2</v>
      </c>
      <c r="G10" s="36">
        <v>-2.3132299999999999E-3</v>
      </c>
      <c r="H10" s="36">
        <v>-1.3069900000000001E-2</v>
      </c>
      <c r="I10" s="36">
        <v>1.0072499999999999E-3</v>
      </c>
      <c r="J10" s="36">
        <v>1.9122299999999998E-2</v>
      </c>
      <c r="K10" s="36">
        <v>-1.28486E-2</v>
      </c>
      <c r="L10" s="36">
        <v>-1.6852900000000001E-2</v>
      </c>
      <c r="M10" s="36">
        <v>2.30569E-3</v>
      </c>
      <c r="N10" s="36">
        <v>-5.0889000000000004E-3</v>
      </c>
      <c r="Q10" s="38">
        <v>17515</v>
      </c>
      <c r="R10" s="36">
        <v>6.6626500000000005E-2</v>
      </c>
      <c r="S10" s="36">
        <v>6.6626500000000005E-2</v>
      </c>
      <c r="T10" s="36">
        <v>-1.3338600000000001E-2</v>
      </c>
      <c r="U10" s="36">
        <v>-4.3694299999999998E-2</v>
      </c>
      <c r="V10" s="36">
        <v>-3.9771500000000001E-2</v>
      </c>
      <c r="W10" s="36">
        <v>6.4430699999999994E-2</v>
      </c>
      <c r="X10" s="36">
        <v>-1.5065500000000001E-2</v>
      </c>
      <c r="Y10" s="36">
        <v>3.74202E-3</v>
      </c>
      <c r="Z10" s="36">
        <v>1.17279E-4</v>
      </c>
      <c r="AA10" s="36">
        <v>-1.0796999999999999E-2</v>
      </c>
    </row>
    <row r="11" spans="1:27" s="21" customFormat="1" x14ac:dyDescent="0.2">
      <c r="A11" s="23">
        <f t="shared" si="0"/>
        <v>9.6701899999999993E-2</v>
      </c>
      <c r="C11" s="23"/>
      <c r="D11" s="38">
        <v>1185</v>
      </c>
      <c r="E11" s="23">
        <v>8.0053600000000003E-2</v>
      </c>
      <c r="F11" s="23">
        <v>8.0053600000000003E-2</v>
      </c>
      <c r="G11" s="36">
        <v>-7.0469299999999999E-3</v>
      </c>
      <c r="H11" s="36">
        <v>-4.8809400000000003E-2</v>
      </c>
      <c r="I11" s="36">
        <v>2.6112399999999999E-3</v>
      </c>
      <c r="J11" s="36">
        <v>7.0084199999999999E-2</v>
      </c>
      <c r="K11" s="36">
        <v>-4.8498199999999998E-2</v>
      </c>
      <c r="L11" s="36">
        <v>-5.4510700000000002E-2</v>
      </c>
      <c r="M11" s="36">
        <v>4.8960399999999999E-3</v>
      </c>
      <c r="N11" s="36">
        <v>-1.1588899999999999E-2</v>
      </c>
      <c r="Q11" s="38">
        <v>17443</v>
      </c>
      <c r="R11" s="36">
        <v>9.6701899999999993E-2</v>
      </c>
      <c r="S11" s="36">
        <v>9.6701899999999993E-2</v>
      </c>
      <c r="T11" s="36">
        <v>1.8823199999999998E-2</v>
      </c>
      <c r="U11" s="36">
        <v>-9.0749499999999997E-2</v>
      </c>
      <c r="V11" s="36">
        <v>9.2209899999999997E-2</v>
      </c>
      <c r="W11" s="36">
        <v>1.8684599999999999E-2</v>
      </c>
      <c r="X11" s="36">
        <v>-8.6118899999999998E-2</v>
      </c>
      <c r="Y11" s="36">
        <v>-1.1668900000000001E-3</v>
      </c>
      <c r="Z11" s="36">
        <v>5.6020100000000003E-2</v>
      </c>
      <c r="AA11" s="36">
        <v>5.6520299999999997E-3</v>
      </c>
    </row>
    <row r="12" spans="1:27" s="21" customFormat="1" x14ac:dyDescent="0.2">
      <c r="A12" s="23">
        <f t="shared" si="0"/>
        <v>0.23741899999999999</v>
      </c>
      <c r="C12" s="23"/>
      <c r="D12" s="38">
        <v>1187</v>
      </c>
      <c r="E12" s="23">
        <v>0.18953600000000001</v>
      </c>
      <c r="F12" s="23">
        <v>0.18953600000000001</v>
      </c>
      <c r="G12" s="36">
        <v>-4.23822E-3</v>
      </c>
      <c r="H12" s="36">
        <v>-0.15756600000000001</v>
      </c>
      <c r="I12" s="36">
        <v>1.89678E-2</v>
      </c>
      <c r="J12" s="36">
        <v>0.16239899999999999</v>
      </c>
      <c r="K12" s="36">
        <v>-0.15363499999999999</v>
      </c>
      <c r="L12" s="36">
        <v>-0.12420100000000001</v>
      </c>
      <c r="M12" s="36">
        <v>-2.15698E-2</v>
      </c>
      <c r="N12" s="36">
        <v>6.99404E-2</v>
      </c>
      <c r="Q12" s="38">
        <v>17549</v>
      </c>
      <c r="R12" s="36">
        <v>0.23741899999999999</v>
      </c>
      <c r="S12" s="36">
        <v>0.23741899999999999</v>
      </c>
      <c r="T12" s="36">
        <v>1.7947600000000001E-2</v>
      </c>
      <c r="U12" s="36">
        <v>-0.228856</v>
      </c>
      <c r="V12" s="36">
        <v>0.16106000000000001</v>
      </c>
      <c r="W12" s="36">
        <v>1.7396999999999999E-2</v>
      </c>
      <c r="X12" s="36">
        <v>-0.151946</v>
      </c>
      <c r="Y12" s="36">
        <v>-6.0302200000000002E-3</v>
      </c>
      <c r="Z12" s="36">
        <v>0.34359600000000001</v>
      </c>
      <c r="AA12" s="36">
        <v>-3.20772E-2</v>
      </c>
    </row>
    <row r="13" spans="1:27" s="21" customFormat="1" x14ac:dyDescent="0.2">
      <c r="A13" s="23">
        <f t="shared" si="0"/>
        <v>0.49463099999999999</v>
      </c>
      <c r="C13" s="23"/>
      <c r="D13" s="38">
        <v>1187</v>
      </c>
      <c r="E13" s="23">
        <v>0.49463099999999999</v>
      </c>
      <c r="F13" s="23">
        <v>-0.82112700000000005</v>
      </c>
      <c r="G13" s="36">
        <v>7.0262000000000005E-2</v>
      </c>
      <c r="H13" s="36">
        <v>-0.82112700000000005</v>
      </c>
      <c r="I13" s="36">
        <v>0.10169</v>
      </c>
      <c r="J13" s="36">
        <v>0.434114</v>
      </c>
      <c r="K13" s="36">
        <v>-0.79203800000000002</v>
      </c>
      <c r="L13" s="36">
        <v>-0.211031</v>
      </c>
      <c r="M13" s="36">
        <v>0.11189399999999999</v>
      </c>
      <c r="N13" s="36">
        <v>-0.36840499999999998</v>
      </c>
      <c r="Q13" s="38">
        <v>17563</v>
      </c>
      <c r="R13" s="36">
        <v>0.40828999999999999</v>
      </c>
      <c r="S13" s="36">
        <v>-0.48579299999999997</v>
      </c>
      <c r="T13" s="36">
        <v>2.5721299999999999E-2</v>
      </c>
      <c r="U13" s="36">
        <v>-0.48579299999999997</v>
      </c>
      <c r="V13" s="36">
        <v>-0.19615099999999999</v>
      </c>
      <c r="W13" s="36">
        <v>2.3791E-2</v>
      </c>
      <c r="X13" s="36">
        <v>0.120577</v>
      </c>
      <c r="Y13" s="36">
        <v>-5.4010700000000002E-2</v>
      </c>
      <c r="Z13" s="36">
        <v>0.77974399999999999</v>
      </c>
      <c r="AA13" s="36">
        <v>2.6212200000000001E-2</v>
      </c>
    </row>
    <row r="14" spans="1:27" s="21" customFormat="1" x14ac:dyDescent="0.2">
      <c r="A14" s="23">
        <f t="shared" si="0"/>
        <v>0</v>
      </c>
      <c r="C14" s="23" t="s">
        <v>23</v>
      </c>
      <c r="D14" s="38"/>
      <c r="E14" s="23"/>
      <c r="F14" s="23"/>
      <c r="P14" s="21" t="s">
        <v>23</v>
      </c>
      <c r="Q14" s="38"/>
    </row>
    <row r="15" spans="1:27" s="42" customFormat="1" x14ac:dyDescent="0.2">
      <c r="A15" s="41">
        <f t="shared" si="0"/>
        <v>6.6264499999999999E-3</v>
      </c>
      <c r="C15" s="41"/>
      <c r="D15" s="43">
        <v>15</v>
      </c>
      <c r="E15" s="41">
        <v>5.2003300000000004E-3</v>
      </c>
      <c r="F15" s="41">
        <v>5.2003300000000004E-3</v>
      </c>
      <c r="G15" s="44">
        <v>-1.66059E-3</v>
      </c>
      <c r="H15" s="44">
        <v>-1.94849E-3</v>
      </c>
      <c r="I15" s="44">
        <v>3.8843900000000002E-3</v>
      </c>
      <c r="J15" s="44">
        <v>-5.72522E-4</v>
      </c>
      <c r="K15" s="44">
        <v>-1.72062E-3</v>
      </c>
      <c r="L15" s="44">
        <v>-5.3618199999999998E-3</v>
      </c>
      <c r="M15" s="44">
        <v>-1.0284300000000001E-3</v>
      </c>
      <c r="N15" s="44">
        <v>7.9667900000000001E-4</v>
      </c>
      <c r="Q15" s="43">
        <v>5964</v>
      </c>
      <c r="R15" s="44">
        <v>6.6264499999999999E-3</v>
      </c>
      <c r="S15" s="44">
        <v>-1.0699E-2</v>
      </c>
      <c r="T15" s="44">
        <v>1.9028000000000001E-3</v>
      </c>
      <c r="U15" s="44">
        <v>-1.0699E-2</v>
      </c>
      <c r="V15" s="44">
        <v>-5.1153500000000003E-3</v>
      </c>
      <c r="W15" s="44">
        <v>6.0679099999999997E-4</v>
      </c>
      <c r="X15" s="44">
        <v>2.3388300000000001E-3</v>
      </c>
      <c r="Y15" s="44">
        <v>-4.80738E-3</v>
      </c>
      <c r="Z15" s="44">
        <v>6.2854599999999997E-3</v>
      </c>
      <c r="AA15" s="44">
        <v>8.2137699999999998E-4</v>
      </c>
    </row>
    <row r="16" spans="1:27" s="42" customFormat="1" x14ac:dyDescent="0.2">
      <c r="A16" s="41">
        <f t="shared" si="0"/>
        <v>1.16032E-4</v>
      </c>
      <c r="C16" s="41"/>
      <c r="D16" s="43">
        <v>16</v>
      </c>
      <c r="E16" s="41">
        <v>8.8094999999999993E-6</v>
      </c>
      <c r="F16" s="41">
        <v>-2.3669800000000002E-5</v>
      </c>
      <c r="G16" s="44">
        <v>6.1014700000000004E-6</v>
      </c>
      <c r="H16" s="44">
        <v>-2.3669800000000002E-5</v>
      </c>
      <c r="I16" s="44">
        <v>-1.2877999999999999E-5</v>
      </c>
      <c r="J16" s="44">
        <v>3.2925200000000002E-7</v>
      </c>
      <c r="K16" s="44">
        <v>3.7899100000000002E-6</v>
      </c>
      <c r="L16" s="44">
        <v>2.2728800000000002E-5</v>
      </c>
      <c r="M16" s="44">
        <v>1.7398399999999999E-5</v>
      </c>
      <c r="N16" s="44">
        <v>-1.30483E-5</v>
      </c>
      <c r="Q16" s="43">
        <v>5965</v>
      </c>
      <c r="R16" s="44">
        <v>1.16032E-4</v>
      </c>
      <c r="S16" s="44">
        <v>-3.9504300000000001E-5</v>
      </c>
      <c r="T16" s="44">
        <v>-1.2885600000000001E-5</v>
      </c>
      <c r="U16" s="44">
        <v>-1.13237E-4</v>
      </c>
      <c r="V16" s="44">
        <v>8.8573199999999994E-5</v>
      </c>
      <c r="W16" s="44">
        <v>-1.4296E-5</v>
      </c>
      <c r="X16" s="44">
        <v>-8.4367800000000002E-5</v>
      </c>
      <c r="Y16" s="44">
        <v>1.2101599999999999E-5</v>
      </c>
      <c r="Z16" s="44">
        <v>-4.6026499999999999E-6</v>
      </c>
      <c r="AA16" s="44">
        <v>-1.9538900000000002E-6</v>
      </c>
    </row>
    <row r="17" spans="1:27" s="42" customFormat="1" x14ac:dyDescent="0.2">
      <c r="A17" s="41">
        <f t="shared" si="0"/>
        <v>1.16037E-4</v>
      </c>
      <c r="C17" s="41"/>
      <c r="D17" s="43">
        <v>16</v>
      </c>
      <c r="E17" s="41">
        <v>8.8103200000000007E-6</v>
      </c>
      <c r="F17" s="41">
        <v>-2.3672E-5</v>
      </c>
      <c r="G17" s="44">
        <v>6.1020500000000003E-6</v>
      </c>
      <c r="H17" s="44">
        <v>-2.3672E-5</v>
      </c>
      <c r="I17" s="44">
        <v>-1.2879400000000001E-5</v>
      </c>
      <c r="J17" s="44">
        <v>3.2953400000000002E-7</v>
      </c>
      <c r="K17" s="44">
        <v>3.79027E-6</v>
      </c>
      <c r="L17" s="44">
        <v>2.2731800000000001E-5</v>
      </c>
      <c r="M17" s="44">
        <v>1.73987E-5</v>
      </c>
      <c r="N17" s="44">
        <v>-1.3049300000000001E-5</v>
      </c>
      <c r="Q17" s="43">
        <v>5965</v>
      </c>
      <c r="R17" s="44">
        <v>1.16037E-4</v>
      </c>
      <c r="S17" s="44">
        <v>-3.95042E-5</v>
      </c>
      <c r="T17" s="44">
        <v>-1.28858E-5</v>
      </c>
      <c r="U17" s="44">
        <v>-1.1323999999999999E-4</v>
      </c>
      <c r="V17" s="44">
        <v>8.8576800000000002E-5</v>
      </c>
      <c r="W17" s="44">
        <v>-1.4295699999999999E-5</v>
      </c>
      <c r="X17" s="44">
        <v>-8.4370199999999994E-5</v>
      </c>
      <c r="Y17" s="44">
        <v>1.21042E-5</v>
      </c>
      <c r="Z17" s="44">
        <v>-4.6028600000000002E-6</v>
      </c>
      <c r="AA17" s="44">
        <v>-1.9539999999999998E-6</v>
      </c>
    </row>
    <row r="18" spans="1:27" s="42" customFormat="1" x14ac:dyDescent="0.2">
      <c r="A18" s="41">
        <f t="shared" si="0"/>
        <v>2.23608E-2</v>
      </c>
      <c r="C18" s="41"/>
      <c r="D18" s="43">
        <v>1187</v>
      </c>
      <c r="E18" s="41">
        <v>4.5258700000000004E-3</v>
      </c>
      <c r="F18" s="41">
        <v>4.5258700000000004E-3</v>
      </c>
      <c r="G18" s="44">
        <v>-4.61648E-4</v>
      </c>
      <c r="H18" s="44">
        <v>-2.58157E-3</v>
      </c>
      <c r="I18" s="44">
        <v>2.3156800000000002E-5</v>
      </c>
      <c r="J18" s="44">
        <v>3.9872700000000002E-3</v>
      </c>
      <c r="K18" s="44">
        <v>-2.52776E-3</v>
      </c>
      <c r="L18" s="44">
        <v>-2.9322599999999999E-3</v>
      </c>
      <c r="M18" s="44">
        <v>4.0861800000000002E-4</v>
      </c>
      <c r="N18" s="44">
        <v>-1.1610399999999999E-3</v>
      </c>
      <c r="Q18" s="43">
        <v>17426</v>
      </c>
      <c r="R18" s="44">
        <v>2.23608E-2</v>
      </c>
      <c r="S18" s="44">
        <v>-2.6474000000000001E-2</v>
      </c>
      <c r="T18" s="44">
        <v>3.9272300000000003E-3</v>
      </c>
      <c r="U18" s="44">
        <v>-2.6474000000000001E-2</v>
      </c>
      <c r="V18" s="44">
        <v>-1.3291300000000001E-2</v>
      </c>
      <c r="W18" s="44">
        <v>1.11635E-2</v>
      </c>
      <c r="X18" s="44">
        <v>1.9417499999999999E-3</v>
      </c>
      <c r="Y18" s="44">
        <v>-1.09336E-3</v>
      </c>
      <c r="Z18" s="44">
        <v>3.3047199999999999E-2</v>
      </c>
      <c r="AA18" s="44">
        <v>-3.5499899999999998E-3</v>
      </c>
    </row>
    <row r="19" spans="1:27" s="42" customFormat="1" x14ac:dyDescent="0.2">
      <c r="A19" s="41">
        <f t="shared" si="0"/>
        <v>6.5141000000000004E-2</v>
      </c>
      <c r="C19" s="41"/>
      <c r="D19" s="43">
        <v>1188</v>
      </c>
      <c r="E19" s="41">
        <v>3.8319699999999998E-2</v>
      </c>
      <c r="F19" s="41">
        <v>3.8319699999999998E-2</v>
      </c>
      <c r="G19" s="44">
        <v>-2.6588900000000001E-3</v>
      </c>
      <c r="H19" s="44">
        <v>-2.30706E-2</v>
      </c>
      <c r="I19" s="44">
        <v>1.7183599999999999E-3</v>
      </c>
      <c r="J19" s="44">
        <v>3.3588699999999999E-2</v>
      </c>
      <c r="K19" s="44">
        <v>-2.2716900000000002E-2</v>
      </c>
      <c r="L19" s="44">
        <v>-2.5179099999999999E-2</v>
      </c>
      <c r="M19" s="44">
        <v>3.4395699999999999E-3</v>
      </c>
      <c r="N19" s="44">
        <v>-8.6079599999999996E-3</v>
      </c>
      <c r="Q19" s="43">
        <v>17515</v>
      </c>
      <c r="R19" s="44">
        <v>6.5141000000000004E-2</v>
      </c>
      <c r="S19" s="44">
        <v>6.5141000000000004E-2</v>
      </c>
      <c r="T19" s="44">
        <v>-1.5962400000000002E-2</v>
      </c>
      <c r="U19" s="44">
        <v>-3.8905099999999998E-2</v>
      </c>
      <c r="V19" s="44">
        <v>-3.5138200000000001E-2</v>
      </c>
      <c r="W19" s="44">
        <v>6.4580799999999994E-2</v>
      </c>
      <c r="X19" s="44">
        <v>-1.9169200000000001E-2</v>
      </c>
      <c r="Y19" s="44">
        <v>-2.0454900000000001E-3</v>
      </c>
      <c r="Z19" s="44">
        <v>-1.3180300000000001E-2</v>
      </c>
      <c r="AA19" s="44">
        <v>-1.5972099999999999E-3</v>
      </c>
    </row>
    <row r="20" spans="1:27" s="42" customFormat="1" x14ac:dyDescent="0.2">
      <c r="A20" s="41">
        <f t="shared" si="0"/>
        <v>0.154699</v>
      </c>
      <c r="C20" s="41"/>
      <c r="D20" s="43">
        <v>1189</v>
      </c>
      <c r="E20" s="41">
        <v>0.12736</v>
      </c>
      <c r="F20" s="41">
        <v>0.12736</v>
      </c>
      <c r="G20" s="44">
        <v>-6.1107100000000001E-3</v>
      </c>
      <c r="H20" s="44">
        <v>-8.2633200000000004E-2</v>
      </c>
      <c r="I20" s="44">
        <v>7.5501199999999996E-3</v>
      </c>
      <c r="J20" s="44">
        <v>0.113457</v>
      </c>
      <c r="K20" s="44">
        <v>-8.2390599999999994E-2</v>
      </c>
      <c r="L20" s="44">
        <v>-8.0841700000000002E-2</v>
      </c>
      <c r="M20" s="44">
        <v>6.6074799999999998E-3</v>
      </c>
      <c r="N20" s="44">
        <v>-1.2220699999999999E-2</v>
      </c>
      <c r="Q20" s="43">
        <v>17628</v>
      </c>
      <c r="R20" s="44">
        <v>0.154699</v>
      </c>
      <c r="S20" s="44">
        <v>0.154699</v>
      </c>
      <c r="T20" s="44">
        <v>1.2932000000000001E-2</v>
      </c>
      <c r="U20" s="44">
        <v>-0.13759299999999999</v>
      </c>
      <c r="V20" s="44">
        <v>0.13913700000000001</v>
      </c>
      <c r="W20" s="44">
        <v>1.28804E-2</v>
      </c>
      <c r="X20" s="44">
        <v>-0.121979</v>
      </c>
      <c r="Y20" s="44">
        <v>-4.7800700000000002E-4</v>
      </c>
      <c r="Z20" s="44">
        <v>0.120612</v>
      </c>
      <c r="AA20" s="44">
        <v>-1.2689400000000001E-3</v>
      </c>
    </row>
    <row r="21" spans="1:27" s="42" customFormat="1" x14ac:dyDescent="0.2">
      <c r="A21" s="41">
        <f t="shared" si="0"/>
        <v>0.47133799999999998</v>
      </c>
      <c r="C21" s="41"/>
      <c r="D21" s="43">
        <v>1189</v>
      </c>
      <c r="E21" s="41">
        <v>0.47133799999999998</v>
      </c>
      <c r="F21" s="41">
        <v>-0.74389300000000003</v>
      </c>
      <c r="G21" s="44">
        <v>5.5549899999999999E-2</v>
      </c>
      <c r="H21" s="44">
        <v>-0.74389300000000003</v>
      </c>
      <c r="I21" s="44">
        <v>9.03085E-2</v>
      </c>
      <c r="J21" s="44">
        <v>0.42791000000000001</v>
      </c>
      <c r="K21" s="44">
        <v>-0.73522399999999999</v>
      </c>
      <c r="L21" s="44">
        <v>-0.22848499999999999</v>
      </c>
      <c r="M21" s="44">
        <v>6.0920799999999997E-2</v>
      </c>
      <c r="N21" s="44">
        <v>-0.19170899999999999</v>
      </c>
      <c r="Q21" s="43">
        <v>17687</v>
      </c>
      <c r="R21" s="44">
        <v>0.42489700000000002</v>
      </c>
      <c r="S21" s="44">
        <v>-0.50152600000000003</v>
      </c>
      <c r="T21" s="44">
        <v>2.6056900000000001E-2</v>
      </c>
      <c r="U21" s="44">
        <v>-0.50152600000000003</v>
      </c>
      <c r="V21" s="44">
        <v>-0.21020900000000001</v>
      </c>
      <c r="W21" s="44">
        <v>2.5898999999999998E-2</v>
      </c>
      <c r="X21" s="44">
        <v>0.133739</v>
      </c>
      <c r="Y21" s="44">
        <v>-4.2202299999999999E-4</v>
      </c>
      <c r="Z21" s="44">
        <v>0.80498499999999995</v>
      </c>
      <c r="AA21" s="44">
        <v>3.70178E-3</v>
      </c>
    </row>
    <row r="22" spans="1:27" s="21" customFormat="1" x14ac:dyDescent="0.2">
      <c r="A22" s="23">
        <f t="shared" si="0"/>
        <v>3.5527100000000001E-15</v>
      </c>
      <c r="C22" s="23"/>
      <c r="D22" s="38">
        <v>346</v>
      </c>
      <c r="E22" s="23">
        <v>3.5527100000000001E-15</v>
      </c>
      <c r="F22" s="23">
        <v>3.05311E-15</v>
      </c>
      <c r="G22" s="36">
        <v>3.10862E-15</v>
      </c>
      <c r="H22" s="36">
        <v>2.7200500000000001E-15</v>
      </c>
      <c r="I22" s="36">
        <v>2.9976E-15</v>
      </c>
      <c r="J22" s="36">
        <v>3.5527100000000001E-15</v>
      </c>
      <c r="K22" s="36">
        <v>2.8310700000000001E-15</v>
      </c>
      <c r="L22" s="21">
        <v>0</v>
      </c>
      <c r="M22" s="21">
        <v>0</v>
      </c>
      <c r="N22" s="21">
        <v>0</v>
      </c>
      <c r="Q22" s="38">
        <v>1117</v>
      </c>
      <c r="R22" s="36">
        <v>5.55112E-16</v>
      </c>
      <c r="S22" s="36">
        <v>5.55112E-16</v>
      </c>
      <c r="T22" s="36">
        <v>3.33067E-16</v>
      </c>
      <c r="U22" s="36">
        <v>2.2204499999999999E-16</v>
      </c>
      <c r="V22" s="36">
        <v>3.33067E-16</v>
      </c>
      <c r="W22" s="36">
        <v>2.2204499999999999E-16</v>
      </c>
      <c r="X22" s="36">
        <v>5.55112E-16</v>
      </c>
      <c r="Y22" s="21">
        <v>0</v>
      </c>
      <c r="Z22" s="21">
        <v>0</v>
      </c>
      <c r="AA22" s="21">
        <v>0</v>
      </c>
    </row>
    <row r="23" spans="1:27" s="21" customFormat="1" x14ac:dyDescent="0.2">
      <c r="A23" s="23">
        <f t="shared" si="0"/>
        <v>3.5527100000000001E-15</v>
      </c>
      <c r="C23" s="23"/>
      <c r="D23" s="38">
        <v>346</v>
      </c>
      <c r="E23" s="23">
        <v>3.5527100000000001E-15</v>
      </c>
      <c r="F23" s="23">
        <v>3.05311E-15</v>
      </c>
      <c r="G23" s="36">
        <v>3.10862E-15</v>
      </c>
      <c r="H23" s="36">
        <v>2.7200500000000001E-15</v>
      </c>
      <c r="I23" s="36">
        <v>2.9976E-15</v>
      </c>
      <c r="J23" s="36">
        <v>3.5527100000000001E-15</v>
      </c>
      <c r="K23" s="36">
        <v>2.8310700000000001E-15</v>
      </c>
      <c r="L23" s="21">
        <v>0</v>
      </c>
      <c r="M23" s="21">
        <v>0</v>
      </c>
      <c r="N23" s="21">
        <v>0</v>
      </c>
      <c r="Q23" s="38">
        <v>1117</v>
      </c>
      <c r="R23" s="36">
        <v>5.55112E-16</v>
      </c>
      <c r="S23" s="36">
        <v>5.55112E-16</v>
      </c>
      <c r="T23" s="36">
        <v>3.33067E-16</v>
      </c>
      <c r="U23" s="36">
        <v>2.2204499999999999E-16</v>
      </c>
      <c r="V23" s="36">
        <v>3.33067E-16</v>
      </c>
      <c r="W23" s="36">
        <v>2.2204499999999999E-16</v>
      </c>
      <c r="X23" s="36">
        <v>5.55112E-16</v>
      </c>
      <c r="Y23" s="21">
        <v>0</v>
      </c>
      <c r="Z23" s="21">
        <v>0</v>
      </c>
      <c r="AA23" s="21">
        <v>0</v>
      </c>
    </row>
    <row r="24" spans="1:27" s="21" customFormat="1" x14ac:dyDescent="0.2">
      <c r="A24" s="23">
        <f t="shared" si="0"/>
        <v>3.5527100000000001E-15</v>
      </c>
      <c r="C24" s="23"/>
      <c r="D24" s="38">
        <v>346</v>
      </c>
      <c r="E24" s="23">
        <v>3.5527100000000001E-15</v>
      </c>
      <c r="F24" s="23">
        <v>3.05311E-15</v>
      </c>
      <c r="G24" s="36">
        <v>3.10862E-15</v>
      </c>
      <c r="H24" s="36">
        <v>2.7200500000000001E-15</v>
      </c>
      <c r="I24" s="36">
        <v>2.9976E-15</v>
      </c>
      <c r="J24" s="36">
        <v>3.5527100000000001E-15</v>
      </c>
      <c r="K24" s="36">
        <v>2.8310700000000001E-15</v>
      </c>
      <c r="L24" s="21">
        <v>0</v>
      </c>
      <c r="M24" s="21">
        <v>0</v>
      </c>
      <c r="N24" s="21">
        <v>0</v>
      </c>
      <c r="Q24" s="38">
        <v>1117</v>
      </c>
      <c r="R24" s="36">
        <v>5.55112E-16</v>
      </c>
      <c r="S24" s="36">
        <v>5.55112E-16</v>
      </c>
      <c r="T24" s="36">
        <v>3.33067E-16</v>
      </c>
      <c r="U24" s="36">
        <v>2.2204499999999999E-16</v>
      </c>
      <c r="V24" s="36">
        <v>3.33067E-16</v>
      </c>
      <c r="W24" s="36">
        <v>2.2204499999999999E-16</v>
      </c>
      <c r="X24" s="36">
        <v>5.55112E-16</v>
      </c>
      <c r="Y24" s="21">
        <v>0</v>
      </c>
      <c r="Z24" s="21">
        <v>0</v>
      </c>
      <c r="AA24" s="21">
        <v>0</v>
      </c>
    </row>
    <row r="25" spans="1:27" s="21" customFormat="1" x14ac:dyDescent="0.2">
      <c r="A25" s="23">
        <f t="shared" si="0"/>
        <v>3.5527100000000001E-15</v>
      </c>
      <c r="C25" s="23"/>
      <c r="D25" s="38">
        <v>346</v>
      </c>
      <c r="E25" s="23">
        <v>3.5527100000000001E-15</v>
      </c>
      <c r="F25" s="23">
        <v>3.05311E-15</v>
      </c>
      <c r="G25" s="36">
        <v>3.10862E-15</v>
      </c>
      <c r="H25" s="36">
        <v>2.7200500000000001E-15</v>
      </c>
      <c r="I25" s="36">
        <v>2.9976E-15</v>
      </c>
      <c r="J25" s="36">
        <v>3.5527100000000001E-15</v>
      </c>
      <c r="K25" s="36">
        <v>2.8310700000000001E-15</v>
      </c>
      <c r="L25" s="21">
        <v>0</v>
      </c>
      <c r="M25" s="21">
        <v>0</v>
      </c>
      <c r="N25" s="21">
        <v>0</v>
      </c>
      <c r="Q25" s="38">
        <v>1117</v>
      </c>
      <c r="R25" s="36">
        <v>5.55112E-16</v>
      </c>
      <c r="S25" s="36">
        <v>5.55112E-16</v>
      </c>
      <c r="T25" s="36">
        <v>3.33067E-16</v>
      </c>
      <c r="U25" s="36">
        <v>2.2204499999999999E-16</v>
      </c>
      <c r="V25" s="36">
        <v>3.33067E-16</v>
      </c>
      <c r="W25" s="36">
        <v>2.2204499999999999E-16</v>
      </c>
      <c r="X25" s="36">
        <v>5.55112E-16</v>
      </c>
      <c r="Y25" s="21">
        <v>0</v>
      </c>
      <c r="Z25" s="21">
        <v>0</v>
      </c>
      <c r="AA25" s="21">
        <v>0</v>
      </c>
    </row>
    <row r="26" spans="1:27" s="21" customFormat="1" x14ac:dyDescent="0.2">
      <c r="A26" s="23">
        <f t="shared" si="0"/>
        <v>3.03422E-2</v>
      </c>
      <c r="C26" s="23"/>
      <c r="D26" s="38">
        <v>1178</v>
      </c>
      <c r="E26" s="23">
        <v>7.9074499999999999E-3</v>
      </c>
      <c r="F26" s="23">
        <v>7.9074499999999999E-3</v>
      </c>
      <c r="G26" s="36">
        <v>-5.2739300000000002E-4</v>
      </c>
      <c r="H26" s="36">
        <v>-4.65738E-3</v>
      </c>
      <c r="I26" s="36">
        <v>8.5750900000000001E-4</v>
      </c>
      <c r="J26" s="36">
        <v>6.41758E-3</v>
      </c>
      <c r="K26" s="36">
        <v>-4.5524099999999998E-3</v>
      </c>
      <c r="L26" s="36">
        <v>-6.2008899999999997E-3</v>
      </c>
      <c r="M26" s="36">
        <v>9.8941200000000006E-4</v>
      </c>
      <c r="N26" s="36">
        <v>-2.0596199999999999E-3</v>
      </c>
      <c r="Q26" s="38">
        <v>17113</v>
      </c>
      <c r="R26" s="36">
        <v>3.03422E-2</v>
      </c>
      <c r="S26" s="36">
        <v>3.03422E-2</v>
      </c>
      <c r="T26" s="36">
        <v>-7.3276799999999996E-4</v>
      </c>
      <c r="U26" s="36">
        <v>-2.4435800000000001E-2</v>
      </c>
      <c r="V26" s="36">
        <v>-1.09763E-2</v>
      </c>
      <c r="W26" s="36">
        <v>2.9342199999999999E-2</v>
      </c>
      <c r="X26" s="36">
        <v>-1.3192300000000001E-2</v>
      </c>
      <c r="Y26" s="36">
        <v>-1.2486100000000001E-4</v>
      </c>
      <c r="Z26" s="36">
        <v>2.3964599999999999E-2</v>
      </c>
      <c r="AA26" s="36">
        <v>-1.41252E-4</v>
      </c>
    </row>
    <row r="27" spans="1:27" s="21" customFormat="1" x14ac:dyDescent="0.2">
      <c r="A27" s="23">
        <f t="shared" si="0"/>
        <v>9.3107400000000007E-2</v>
      </c>
      <c r="C27" s="23"/>
      <c r="D27" s="38">
        <v>1177</v>
      </c>
      <c r="E27" s="23">
        <v>5.4720499999999998E-2</v>
      </c>
      <c r="F27" s="23">
        <v>5.4720499999999998E-2</v>
      </c>
      <c r="G27" s="36">
        <v>-1.5666600000000001E-3</v>
      </c>
      <c r="H27" s="36">
        <v>-3.42603E-2</v>
      </c>
      <c r="I27" s="36">
        <v>7.8738000000000002E-3</v>
      </c>
      <c r="J27" s="36">
        <v>4.4695600000000002E-2</v>
      </c>
      <c r="K27" s="36">
        <v>-3.3675799999999999E-2</v>
      </c>
      <c r="L27" s="36">
        <v>-4.1797399999999998E-2</v>
      </c>
      <c r="M27" s="36">
        <v>6.2943299999999999E-3</v>
      </c>
      <c r="N27" s="36">
        <v>-1.29117E-2</v>
      </c>
      <c r="Q27" s="38">
        <v>17051</v>
      </c>
      <c r="R27" s="36">
        <v>9.3107400000000007E-2</v>
      </c>
      <c r="S27" s="36">
        <v>9.3107400000000007E-2</v>
      </c>
      <c r="T27" s="36">
        <v>-3.5694900000000002E-2</v>
      </c>
      <c r="U27" s="36">
        <v>-3.9146399999999998E-2</v>
      </c>
      <c r="V27" s="36">
        <v>-3.6488300000000001E-2</v>
      </c>
      <c r="W27" s="36">
        <v>9.3104900000000004E-2</v>
      </c>
      <c r="X27" s="36">
        <v>-3.8350500000000003E-2</v>
      </c>
      <c r="Y27" s="36">
        <v>1.1015899999999999E-3</v>
      </c>
      <c r="Z27" s="36">
        <v>-2.8777500000000001E-3</v>
      </c>
      <c r="AA27" s="36">
        <v>1.5681899999999999E-4</v>
      </c>
    </row>
    <row r="28" spans="1:27" s="21" customFormat="1" x14ac:dyDescent="0.2">
      <c r="A28" s="23">
        <f t="shared" si="0"/>
        <v>0.239514</v>
      </c>
      <c r="C28" s="23"/>
      <c r="D28" s="38">
        <v>1177</v>
      </c>
      <c r="E28" s="23">
        <v>0.18854199999999999</v>
      </c>
      <c r="F28" s="23">
        <v>0.18854199999999999</v>
      </c>
      <c r="G28" s="36">
        <v>-2.1521600000000002E-3</v>
      </c>
      <c r="H28" s="36">
        <v>-0.12824199999999999</v>
      </c>
      <c r="I28" s="36">
        <v>2.9406999999999999E-2</v>
      </c>
      <c r="J28" s="36">
        <v>0.15684899999999999</v>
      </c>
      <c r="K28" s="36">
        <v>-0.128108</v>
      </c>
      <c r="L28" s="36">
        <v>-0.14169000000000001</v>
      </c>
      <c r="M28" s="36">
        <v>6.9166899999999996E-3</v>
      </c>
      <c r="N28" s="36">
        <v>-1.07749E-2</v>
      </c>
      <c r="Q28" s="38">
        <v>17071</v>
      </c>
      <c r="R28" s="36">
        <v>0.239514</v>
      </c>
      <c r="S28" s="36">
        <v>0.239514</v>
      </c>
      <c r="T28" s="36">
        <v>2.5229000000000001E-2</v>
      </c>
      <c r="U28" s="36">
        <v>-0.21285299999999999</v>
      </c>
      <c r="V28" s="36">
        <v>0.22391900000000001</v>
      </c>
      <c r="W28" s="36">
        <v>2.52105E-2</v>
      </c>
      <c r="X28" s="36">
        <v>-0.19724</v>
      </c>
      <c r="Y28" s="36">
        <v>-5.10149E-4</v>
      </c>
      <c r="Z28" s="36">
        <v>0.15454799999999999</v>
      </c>
      <c r="AA28" s="36">
        <v>-4.0238300000000003E-4</v>
      </c>
    </row>
    <row r="29" spans="1:27" s="42" customFormat="1" x14ac:dyDescent="0.2">
      <c r="A29" s="41">
        <f t="shared" si="0"/>
        <v>4.66294E-15</v>
      </c>
      <c r="C29" s="41"/>
      <c r="D29" s="43">
        <v>1885</v>
      </c>
      <c r="E29" s="41">
        <v>4.66294E-15</v>
      </c>
      <c r="F29" s="41">
        <v>4.66294E-15</v>
      </c>
      <c r="G29" s="44">
        <v>4.5519100000000002E-15</v>
      </c>
      <c r="H29" s="44">
        <v>4.1078300000000003E-15</v>
      </c>
      <c r="I29" s="44">
        <v>4.4408900000000003E-15</v>
      </c>
      <c r="J29" s="44">
        <v>4.5519100000000002E-15</v>
      </c>
      <c r="K29" s="44">
        <v>4.3298700000000003E-15</v>
      </c>
      <c r="L29" s="42">
        <v>0</v>
      </c>
      <c r="M29" s="42">
        <v>0</v>
      </c>
      <c r="N29" s="42">
        <v>0</v>
      </c>
      <c r="Q29" s="43">
        <v>7131</v>
      </c>
      <c r="R29" s="44">
        <v>1.44329E-15</v>
      </c>
      <c r="S29" s="44">
        <v>1.44329E-15</v>
      </c>
      <c r="T29" s="44">
        <v>9.9920099999999996E-16</v>
      </c>
      <c r="U29" s="44">
        <v>8.8817800000000003E-16</v>
      </c>
      <c r="V29" s="44">
        <v>1.44329E-15</v>
      </c>
      <c r="W29" s="44">
        <v>9.9920099999999996E-16</v>
      </c>
      <c r="X29" s="44">
        <v>8.8817800000000003E-16</v>
      </c>
      <c r="Y29" s="42">
        <v>0</v>
      </c>
      <c r="Z29" s="42">
        <v>0</v>
      </c>
      <c r="AA29" s="42">
        <v>0</v>
      </c>
    </row>
    <row r="30" spans="1:27" s="42" customFormat="1" x14ac:dyDescent="0.2">
      <c r="A30" s="41">
        <f t="shared" si="0"/>
        <v>4.66294E-15</v>
      </c>
      <c r="C30" s="41"/>
      <c r="D30" s="43">
        <v>1885</v>
      </c>
      <c r="E30" s="41">
        <v>4.66294E-15</v>
      </c>
      <c r="F30" s="41">
        <v>4.66294E-15</v>
      </c>
      <c r="G30" s="44">
        <v>4.5519100000000002E-15</v>
      </c>
      <c r="H30" s="44">
        <v>4.2188500000000003E-15</v>
      </c>
      <c r="I30" s="44">
        <v>4.4408900000000003E-15</v>
      </c>
      <c r="J30" s="44">
        <v>4.5519100000000002E-15</v>
      </c>
      <c r="K30" s="44">
        <v>4.4408900000000003E-15</v>
      </c>
      <c r="L30" s="42">
        <v>0</v>
      </c>
      <c r="M30" s="42">
        <v>0</v>
      </c>
      <c r="N30" s="42">
        <v>0</v>
      </c>
      <c r="Q30" s="43">
        <v>7131</v>
      </c>
      <c r="R30" s="44">
        <v>1.44329E-15</v>
      </c>
      <c r="S30" s="44">
        <v>1.44329E-15</v>
      </c>
      <c r="T30" s="44">
        <v>1.1102199999999999E-15</v>
      </c>
      <c r="U30" s="44">
        <v>9.9920099999999996E-16</v>
      </c>
      <c r="V30" s="44">
        <v>1.44329E-15</v>
      </c>
      <c r="W30" s="44">
        <v>9.9920099999999996E-16</v>
      </c>
      <c r="X30" s="44">
        <v>1.1102199999999999E-15</v>
      </c>
      <c r="Y30" s="42">
        <v>0</v>
      </c>
      <c r="Z30" s="42">
        <v>0</v>
      </c>
      <c r="AA30" s="42">
        <v>0</v>
      </c>
    </row>
    <row r="31" spans="1:27" s="42" customFormat="1" x14ac:dyDescent="0.2">
      <c r="A31" s="41">
        <f t="shared" si="0"/>
        <v>4.66294E-15</v>
      </c>
      <c r="C31" s="41"/>
      <c r="D31" s="43">
        <v>1885</v>
      </c>
      <c r="E31" s="41">
        <v>4.66294E-15</v>
      </c>
      <c r="F31" s="41">
        <v>4.66294E-15</v>
      </c>
      <c r="G31" s="44">
        <v>4.5519100000000002E-15</v>
      </c>
      <c r="H31" s="44">
        <v>4.2188500000000003E-15</v>
      </c>
      <c r="I31" s="44">
        <v>4.4408900000000003E-15</v>
      </c>
      <c r="J31" s="44">
        <v>4.5519100000000002E-15</v>
      </c>
      <c r="K31" s="44">
        <v>4.4408900000000003E-15</v>
      </c>
      <c r="L31" s="42">
        <v>0</v>
      </c>
      <c r="M31" s="42">
        <v>0</v>
      </c>
      <c r="N31" s="42">
        <v>0</v>
      </c>
      <c r="Q31" s="43">
        <v>7131</v>
      </c>
      <c r="R31" s="44">
        <v>1.44329E-15</v>
      </c>
      <c r="S31" s="44">
        <v>1.44329E-15</v>
      </c>
      <c r="T31" s="44">
        <v>1.1102199999999999E-15</v>
      </c>
      <c r="U31" s="44">
        <v>9.9920099999999996E-16</v>
      </c>
      <c r="V31" s="44">
        <v>1.44329E-15</v>
      </c>
      <c r="W31" s="44">
        <v>9.9920099999999996E-16</v>
      </c>
      <c r="X31" s="44">
        <v>1.1102199999999999E-15</v>
      </c>
      <c r="Y31" s="42">
        <v>0</v>
      </c>
      <c r="Z31" s="42">
        <v>0</v>
      </c>
      <c r="AA31" s="42">
        <v>0</v>
      </c>
    </row>
    <row r="32" spans="1:27" s="42" customFormat="1" x14ac:dyDescent="0.2">
      <c r="A32" s="41">
        <f t="shared" si="0"/>
        <v>4.66294E-15</v>
      </c>
      <c r="C32" s="41"/>
      <c r="D32" s="43">
        <v>1885</v>
      </c>
      <c r="E32" s="41">
        <v>4.66294E-15</v>
      </c>
      <c r="F32" s="41">
        <v>4.66294E-15</v>
      </c>
      <c r="G32" s="44">
        <v>4.5519100000000002E-15</v>
      </c>
      <c r="H32" s="44">
        <v>4.2188500000000003E-15</v>
      </c>
      <c r="I32" s="44">
        <v>4.4408900000000003E-15</v>
      </c>
      <c r="J32" s="44">
        <v>4.5519100000000002E-15</v>
      </c>
      <c r="K32" s="44">
        <v>4.4408900000000003E-15</v>
      </c>
      <c r="L32" s="42">
        <v>0</v>
      </c>
      <c r="M32" s="42">
        <v>0</v>
      </c>
      <c r="N32" s="42">
        <v>0</v>
      </c>
      <c r="Q32" s="43">
        <v>7131</v>
      </c>
      <c r="R32" s="44">
        <v>1.44329E-15</v>
      </c>
      <c r="S32" s="44">
        <v>1.44329E-15</v>
      </c>
      <c r="T32" s="44">
        <v>1.1102199999999999E-15</v>
      </c>
      <c r="U32" s="44">
        <v>9.9920099999999996E-16</v>
      </c>
      <c r="V32" s="44">
        <v>1.44329E-15</v>
      </c>
      <c r="W32" s="44">
        <v>9.9920099999999996E-16</v>
      </c>
      <c r="X32" s="44">
        <v>1.1102199999999999E-15</v>
      </c>
      <c r="Y32" s="42">
        <v>0</v>
      </c>
      <c r="Z32" s="42">
        <v>0</v>
      </c>
      <c r="AA32" s="42">
        <v>0</v>
      </c>
    </row>
    <row r="33" spans="1:27" s="42" customFormat="1" x14ac:dyDescent="0.2">
      <c r="A33" s="41">
        <f t="shared" si="0"/>
        <v>4.66294E-15</v>
      </c>
      <c r="C33" s="41"/>
      <c r="D33" s="43">
        <v>1885</v>
      </c>
      <c r="E33" s="41">
        <v>4.66294E-15</v>
      </c>
      <c r="F33" s="41">
        <v>4.66294E-15</v>
      </c>
      <c r="G33" s="44">
        <v>4.5519100000000002E-15</v>
      </c>
      <c r="H33" s="44">
        <v>4.2188500000000003E-15</v>
      </c>
      <c r="I33" s="44">
        <v>4.4408900000000003E-15</v>
      </c>
      <c r="J33" s="44">
        <v>4.5519100000000002E-15</v>
      </c>
      <c r="K33" s="44">
        <v>4.4408900000000003E-15</v>
      </c>
      <c r="L33" s="42">
        <v>0</v>
      </c>
      <c r="M33" s="42">
        <v>0</v>
      </c>
      <c r="N33" s="42">
        <v>0</v>
      </c>
      <c r="Q33" s="43">
        <v>7131</v>
      </c>
      <c r="R33" s="44">
        <v>1.44329E-15</v>
      </c>
      <c r="S33" s="44">
        <v>1.44329E-15</v>
      </c>
      <c r="T33" s="44">
        <v>1.1102199999999999E-15</v>
      </c>
      <c r="U33" s="44">
        <v>9.9920099999999996E-16</v>
      </c>
      <c r="V33" s="44">
        <v>1.44329E-15</v>
      </c>
      <c r="W33" s="44">
        <v>9.9920099999999996E-16</v>
      </c>
      <c r="X33" s="44">
        <v>1.1102199999999999E-15</v>
      </c>
      <c r="Y33" s="42">
        <v>0</v>
      </c>
      <c r="Z33" s="42">
        <v>0</v>
      </c>
      <c r="AA33" s="42">
        <v>0</v>
      </c>
    </row>
    <row r="34" spans="1:27" s="42" customFormat="1" x14ac:dyDescent="0.2">
      <c r="A34" s="41">
        <f t="shared" si="0"/>
        <v>1.78678E-2</v>
      </c>
      <c r="C34" s="41"/>
      <c r="D34" s="43">
        <v>1178</v>
      </c>
      <c r="E34" s="41">
        <v>5.82053E-3</v>
      </c>
      <c r="F34" s="41">
        <v>5.82053E-3</v>
      </c>
      <c r="G34" s="44">
        <v>-3.7270499999999998E-4</v>
      </c>
      <c r="H34" s="44">
        <v>-3.4405299999999998E-3</v>
      </c>
      <c r="I34" s="44">
        <v>6.6609299999999998E-4</v>
      </c>
      <c r="J34" s="44">
        <v>4.7073100000000001E-3</v>
      </c>
      <c r="K34" s="44">
        <v>-3.3661099999999998E-3</v>
      </c>
      <c r="L34" s="44">
        <v>-4.5934799999999996E-3</v>
      </c>
      <c r="M34" s="44">
        <v>7.3059999999999998E-4</v>
      </c>
      <c r="N34" s="44">
        <v>-1.48112E-3</v>
      </c>
      <c r="Q34" s="43">
        <v>17353</v>
      </c>
      <c r="R34" s="44">
        <v>1.78678E-2</v>
      </c>
      <c r="S34" s="44">
        <v>-1.14456E-2</v>
      </c>
      <c r="T34" s="44">
        <v>6.6536900000000003E-3</v>
      </c>
      <c r="U34" s="44">
        <v>-2.1799800000000001E-2</v>
      </c>
      <c r="V34" s="44">
        <v>-1.5466E-3</v>
      </c>
      <c r="W34" s="44">
        <v>1.23237E-2</v>
      </c>
      <c r="X34" s="44">
        <v>-8.0554100000000007E-3</v>
      </c>
      <c r="Y34" s="44">
        <v>8.7635399999999998E-4</v>
      </c>
      <c r="Z34" s="44">
        <v>2.40164E-2</v>
      </c>
      <c r="AA34" s="44">
        <v>2.96772E-4</v>
      </c>
    </row>
    <row r="35" spans="1:27" s="42" customFormat="1" x14ac:dyDescent="0.2">
      <c r="A35" s="41">
        <f t="shared" si="0"/>
        <v>5.9610099999999999E-2</v>
      </c>
      <c r="C35" s="41"/>
      <c r="D35" s="43">
        <v>1178</v>
      </c>
      <c r="E35" s="41">
        <v>4.3273300000000001E-2</v>
      </c>
      <c r="F35" s="41">
        <v>4.3273300000000001E-2</v>
      </c>
      <c r="G35" s="44">
        <v>-8.0379900000000001E-4</v>
      </c>
      <c r="H35" s="44">
        <v>-2.7359499999999998E-2</v>
      </c>
      <c r="I35" s="44">
        <v>6.48462E-3</v>
      </c>
      <c r="J35" s="44">
        <v>3.5559300000000002E-2</v>
      </c>
      <c r="K35" s="44">
        <v>-2.6934E-2</v>
      </c>
      <c r="L35" s="44">
        <v>-3.2563300000000003E-2</v>
      </c>
      <c r="M35" s="44">
        <v>4.85178E-3</v>
      </c>
      <c r="N35" s="44">
        <v>-9.7802300000000009E-3</v>
      </c>
      <c r="Q35" s="43">
        <v>17237</v>
      </c>
      <c r="R35" s="44">
        <v>5.9610099999999999E-2</v>
      </c>
      <c r="S35" s="44">
        <v>5.9610099999999999E-2</v>
      </c>
      <c r="T35" s="44">
        <v>-1.9916199999999998E-2</v>
      </c>
      <c r="U35" s="44">
        <v>-2.7556199999999999E-2</v>
      </c>
      <c r="V35" s="44">
        <v>-2.0627900000000001E-2</v>
      </c>
      <c r="W35" s="44">
        <v>5.9600899999999998E-2</v>
      </c>
      <c r="X35" s="44">
        <v>-2.6835299999999999E-2</v>
      </c>
      <c r="Y35" s="44">
        <v>-9.1524399999999995E-4</v>
      </c>
      <c r="Z35" s="44">
        <v>-4.3026699999999998E-3</v>
      </c>
      <c r="AA35" s="44">
        <v>-3.7261100000000001E-4</v>
      </c>
    </row>
    <row r="36" spans="1:27" s="21" customFormat="1" x14ac:dyDescent="0.2">
      <c r="A36" s="23">
        <f t="shared" si="0"/>
        <v>3.8857799999999998E-15</v>
      </c>
      <c r="C36" s="23"/>
      <c r="D36" s="38">
        <v>1406</v>
      </c>
      <c r="E36" s="23">
        <v>2.1094199999999999E-15</v>
      </c>
      <c r="F36" s="23">
        <v>2.1094199999999999E-15</v>
      </c>
      <c r="G36" s="36">
        <v>1.66533E-15</v>
      </c>
      <c r="H36" s="36">
        <v>1.44329E-15</v>
      </c>
      <c r="I36" s="36">
        <v>1.55431E-15</v>
      </c>
      <c r="J36" s="36">
        <v>1.55431E-15</v>
      </c>
      <c r="K36" s="36">
        <v>2.1094199999999999E-15</v>
      </c>
      <c r="L36" s="21">
        <v>0</v>
      </c>
      <c r="M36" s="21">
        <v>0</v>
      </c>
      <c r="N36" s="21">
        <v>0</v>
      </c>
      <c r="Q36" s="38">
        <v>11223</v>
      </c>
      <c r="R36" s="36">
        <v>3.8857799999999998E-15</v>
      </c>
      <c r="S36" s="36">
        <v>3.8857799999999998E-15</v>
      </c>
      <c r="T36" s="36">
        <v>3.7747599999999998E-15</v>
      </c>
      <c r="U36" s="36">
        <v>3.6637399999999999E-15</v>
      </c>
      <c r="V36" s="36">
        <v>3.8857799999999998E-15</v>
      </c>
      <c r="W36" s="36">
        <v>3.7747599999999998E-15</v>
      </c>
      <c r="X36" s="36">
        <v>3.6637399999999999E-15</v>
      </c>
      <c r="Y36" s="21">
        <v>0</v>
      </c>
      <c r="Z36" s="21">
        <v>0</v>
      </c>
      <c r="AA36" s="21">
        <v>0</v>
      </c>
    </row>
    <row r="37" spans="1:27" s="21" customFormat="1" x14ac:dyDescent="0.2">
      <c r="A37" s="23">
        <f t="shared" si="0"/>
        <v>1.8073E-3</v>
      </c>
      <c r="C37" s="23"/>
      <c r="D37" s="38">
        <v>1146</v>
      </c>
      <c r="E37" s="23">
        <v>1.7384900000000001E-4</v>
      </c>
      <c r="F37" s="23">
        <v>1.7384900000000001E-4</v>
      </c>
      <c r="G37" s="36">
        <v>-2.19893E-5</v>
      </c>
      <c r="H37" s="36">
        <v>-9.7176700000000001E-5</v>
      </c>
      <c r="I37" s="36">
        <v>1.19085E-4</v>
      </c>
      <c r="J37" s="36">
        <v>3.1344299999999997E-5</v>
      </c>
      <c r="K37" s="36">
        <v>-9.5746800000000003E-5</v>
      </c>
      <c r="L37" s="36">
        <v>-1.7349100000000001E-4</v>
      </c>
      <c r="M37" s="36">
        <v>3.1964300000000002E-5</v>
      </c>
      <c r="N37" s="36">
        <v>-2.2415199999999998E-5</v>
      </c>
      <c r="Q37" s="38">
        <v>16806</v>
      </c>
      <c r="R37" s="36">
        <v>1.8073E-3</v>
      </c>
      <c r="S37" s="36">
        <v>-4.16922E-5</v>
      </c>
      <c r="T37" s="36">
        <v>-2.7822600000000002E-4</v>
      </c>
      <c r="U37" s="36">
        <v>-1.683E-3</v>
      </c>
      <c r="V37" s="36">
        <v>-4.9509800000000002E-4</v>
      </c>
      <c r="W37" s="36">
        <v>-1.51772E-4</v>
      </c>
      <c r="X37" s="36">
        <v>4.9294300000000003E-4</v>
      </c>
      <c r="Y37" s="36">
        <v>1.5738699999999999E-4</v>
      </c>
      <c r="Z37" s="36">
        <v>2.39244E-3</v>
      </c>
      <c r="AA37" s="36">
        <v>1.6212400000000001E-4</v>
      </c>
    </row>
    <row r="38" spans="1:27" s="21" customFormat="1" x14ac:dyDescent="0.2">
      <c r="A38" s="23">
        <f t="shared" si="0"/>
        <v>5.1465799999999999E-2</v>
      </c>
      <c r="C38" s="23"/>
      <c r="D38" s="38">
        <v>1168</v>
      </c>
      <c r="E38" s="23">
        <v>1.6970900000000001E-2</v>
      </c>
      <c r="F38" s="23">
        <v>1.6970900000000001E-2</v>
      </c>
      <c r="G38" s="36">
        <v>-8.5197199999999999E-4</v>
      </c>
      <c r="H38" s="36">
        <v>-1.02165E-2</v>
      </c>
      <c r="I38" s="36">
        <v>4.1736799999999999E-3</v>
      </c>
      <c r="J38" s="36">
        <v>1.17453E-2</v>
      </c>
      <c r="K38" s="36">
        <v>-1.0016600000000001E-2</v>
      </c>
      <c r="L38" s="36">
        <v>-1.5914399999999999E-2</v>
      </c>
      <c r="M38" s="36">
        <v>2.6215399999999999E-3</v>
      </c>
      <c r="N38" s="36">
        <v>-3.8276999999999999E-3</v>
      </c>
      <c r="Q38" s="38">
        <v>16833</v>
      </c>
      <c r="R38" s="36">
        <v>5.1465799999999999E-2</v>
      </c>
      <c r="S38" s="36">
        <v>5.1465799999999999E-2</v>
      </c>
      <c r="T38" s="36">
        <v>-5.4574999999999997E-3</v>
      </c>
      <c r="U38" s="36">
        <v>-3.8457499999999999E-2</v>
      </c>
      <c r="V38" s="36">
        <v>-2.6981499999999999E-2</v>
      </c>
      <c r="W38" s="36">
        <v>4.8719100000000001E-2</v>
      </c>
      <c r="X38" s="36">
        <v>-1.4186799999999999E-2</v>
      </c>
      <c r="Y38" s="36">
        <v>-2.0727200000000001E-3</v>
      </c>
      <c r="Z38" s="36">
        <v>1.67788E-2</v>
      </c>
      <c r="AA38" s="36">
        <v>-5.4637399999999999E-3</v>
      </c>
    </row>
    <row r="39" spans="1:27" s="21" customFormat="1" x14ac:dyDescent="0.2">
      <c r="A39" s="23">
        <f t="shared" si="0"/>
        <v>9.1794600000000004E-2</v>
      </c>
      <c r="C39" s="23"/>
      <c r="D39" s="38">
        <v>1167</v>
      </c>
      <c r="E39" s="23">
        <v>7.5816999999999996E-2</v>
      </c>
      <c r="F39" s="23">
        <v>7.5816999999999996E-2</v>
      </c>
      <c r="G39" s="36">
        <v>-1.0560999999999999E-3</v>
      </c>
      <c r="H39" s="36">
        <v>-4.9027099999999997E-2</v>
      </c>
      <c r="I39" s="36">
        <v>2.0373700000000002E-2</v>
      </c>
      <c r="J39" s="36">
        <v>5.3933099999999998E-2</v>
      </c>
      <c r="K39" s="36">
        <v>-4.8572999999999998E-2</v>
      </c>
      <c r="L39" s="36">
        <v>-6.8661100000000003E-2</v>
      </c>
      <c r="M39" s="36">
        <v>8.5038900000000001E-3</v>
      </c>
      <c r="N39" s="36">
        <v>-1.23637E-2</v>
      </c>
      <c r="Q39" s="38">
        <v>16575</v>
      </c>
      <c r="R39" s="36">
        <v>9.1794600000000004E-2</v>
      </c>
      <c r="S39" s="36">
        <v>9.1794600000000004E-2</v>
      </c>
      <c r="T39" s="36">
        <v>4.5624300000000001E-3</v>
      </c>
      <c r="U39" s="36">
        <v>-7.6359999999999997E-2</v>
      </c>
      <c r="V39" s="36">
        <v>8.8283299999999995E-2</v>
      </c>
      <c r="W39" s="36">
        <v>4.5621899999999998E-3</v>
      </c>
      <c r="X39" s="36">
        <v>-7.2848399999999994E-2</v>
      </c>
      <c r="Y39" s="36">
        <v>-3.3477799999999999E-4</v>
      </c>
      <c r="Z39" s="36">
        <v>4.6781400000000001E-2</v>
      </c>
      <c r="AA39" s="36">
        <v>3.9186400000000001E-4</v>
      </c>
    </row>
    <row r="40" spans="1:27" s="21" customFormat="1" x14ac:dyDescent="0.2">
      <c r="A40" s="23">
        <f t="shared" si="0"/>
        <v>0.250778</v>
      </c>
      <c r="C40" s="23"/>
      <c r="D40" s="38">
        <v>1170</v>
      </c>
      <c r="E40" s="23">
        <v>0.224355</v>
      </c>
      <c r="F40" s="23">
        <v>0.224355</v>
      </c>
      <c r="G40" s="36">
        <v>-8.3296800000000001E-4</v>
      </c>
      <c r="H40" s="36">
        <v>-0.20396600000000001</v>
      </c>
      <c r="I40" s="36">
        <v>5.41161E-2</v>
      </c>
      <c r="J40" s="36">
        <v>0.165351</v>
      </c>
      <c r="K40" s="36">
        <v>-0.19991100000000001</v>
      </c>
      <c r="L40" s="36">
        <v>-0.19135099999999999</v>
      </c>
      <c r="M40" s="36">
        <v>-3.3147099999999999E-2</v>
      </c>
      <c r="N40" s="36">
        <v>7.5318200000000002E-2</v>
      </c>
      <c r="Q40" s="38">
        <v>16557</v>
      </c>
      <c r="R40" s="36">
        <v>0.250778</v>
      </c>
      <c r="S40" s="36">
        <v>0.250778</v>
      </c>
      <c r="T40" s="36">
        <v>6.2160899999999996E-3</v>
      </c>
      <c r="U40" s="36">
        <v>-0.23154</v>
      </c>
      <c r="V40" s="36">
        <v>0.17613999999999999</v>
      </c>
      <c r="W40" s="36">
        <v>6.2112599999999997E-3</v>
      </c>
      <c r="X40" s="36">
        <v>-0.15689700000000001</v>
      </c>
      <c r="Y40" s="36">
        <v>1.62948E-3</v>
      </c>
      <c r="Z40" s="36">
        <v>0.348854</v>
      </c>
      <c r="AA40" s="36">
        <v>1.0907099999999999E-3</v>
      </c>
    </row>
    <row r="41" spans="1:27" s="21" customFormat="1" x14ac:dyDescent="0.2">
      <c r="A41" s="23">
        <f t="shared" si="0"/>
        <v>0.460669</v>
      </c>
      <c r="C41" s="23"/>
      <c r="D41" s="38">
        <v>1167</v>
      </c>
      <c r="E41" s="23">
        <v>0.460669</v>
      </c>
      <c r="F41" s="23">
        <v>-0.75489799999999996</v>
      </c>
      <c r="G41" s="36">
        <v>5.12132E-2</v>
      </c>
      <c r="H41" s="36">
        <v>-0.75489799999999996</v>
      </c>
      <c r="I41" s="36">
        <v>0.148782</v>
      </c>
      <c r="J41" s="36">
        <v>0.33822099999999999</v>
      </c>
      <c r="K41" s="36">
        <v>-0.73001899999999997</v>
      </c>
      <c r="L41" s="36">
        <v>-0.33515</v>
      </c>
      <c r="M41" s="36">
        <v>0.16344900000000001</v>
      </c>
      <c r="N41" s="36">
        <v>-0.30133799999999999</v>
      </c>
      <c r="Q41" s="38">
        <v>16509</v>
      </c>
      <c r="R41" s="36">
        <v>0.37272</v>
      </c>
      <c r="S41" s="36">
        <v>-0.44139200000000001</v>
      </c>
      <c r="T41" s="36">
        <v>2.1811400000000002E-2</v>
      </c>
      <c r="U41" s="36">
        <v>-0.44139200000000001</v>
      </c>
      <c r="V41" s="36">
        <v>-0.196077</v>
      </c>
      <c r="W41" s="36">
        <v>2.1631000000000001E-2</v>
      </c>
      <c r="X41" s="36">
        <v>0.127585</v>
      </c>
      <c r="Y41" s="36">
        <v>-1.55315E-2</v>
      </c>
      <c r="Z41" s="36">
        <v>0.67955200000000004</v>
      </c>
      <c r="AA41" s="36">
        <v>-1.2166E-3</v>
      </c>
    </row>
    <row r="42" spans="1:27" s="21" customFormat="1" x14ac:dyDescent="0.2">
      <c r="A42" s="23">
        <f t="shared" si="0"/>
        <v>0</v>
      </c>
      <c r="C42" s="23" t="s">
        <v>23</v>
      </c>
      <c r="D42" s="38"/>
      <c r="E42" s="23"/>
      <c r="F42" s="23"/>
      <c r="P42" s="21" t="s">
        <v>23</v>
      </c>
      <c r="Q42" s="38"/>
    </row>
    <row r="43" spans="1:27" s="42" customFormat="1" x14ac:dyDescent="0.2">
      <c r="A43" s="41">
        <f t="shared" si="0"/>
        <v>4.1078300000000003E-15</v>
      </c>
      <c r="C43" s="41"/>
      <c r="D43" s="43">
        <v>1641</v>
      </c>
      <c r="E43" s="41">
        <v>4.1078300000000003E-15</v>
      </c>
      <c r="F43" s="41">
        <v>4.1078300000000003E-15</v>
      </c>
      <c r="G43" s="44">
        <v>3.8857799999999998E-15</v>
      </c>
      <c r="H43" s="44">
        <v>3.8857799999999998E-15</v>
      </c>
      <c r="I43" s="44">
        <v>3.8857799999999998E-15</v>
      </c>
      <c r="J43" s="44">
        <v>3.8857799999999998E-15</v>
      </c>
      <c r="K43" s="44">
        <v>4.1078300000000003E-15</v>
      </c>
      <c r="L43" s="42">
        <v>0</v>
      </c>
      <c r="M43" s="42">
        <v>0</v>
      </c>
      <c r="N43" s="42">
        <v>0</v>
      </c>
      <c r="Q43" s="43">
        <v>7272</v>
      </c>
      <c r="R43" s="44">
        <v>9.9920099999999996E-16</v>
      </c>
      <c r="S43" s="44">
        <v>4.9959999999999997E-16</v>
      </c>
      <c r="T43" s="44">
        <v>1.11022E-16</v>
      </c>
      <c r="U43" s="44">
        <v>-3.8857800000000001E-16</v>
      </c>
      <c r="V43" s="44">
        <v>9.9920099999999996E-16</v>
      </c>
      <c r="W43" s="44">
        <v>5.5511199999999995E-17</v>
      </c>
      <c r="X43" s="44">
        <v>-3.33067E-16</v>
      </c>
      <c r="Y43" s="42">
        <v>0</v>
      </c>
      <c r="Z43" s="42">
        <v>0</v>
      </c>
      <c r="AA43" s="42">
        <v>0</v>
      </c>
    </row>
    <row r="44" spans="1:27" s="42" customFormat="1" x14ac:dyDescent="0.2">
      <c r="A44" s="41">
        <f t="shared" si="0"/>
        <v>3.9967999999999998E-15</v>
      </c>
      <c r="C44" s="41"/>
      <c r="D44" s="43">
        <v>1641</v>
      </c>
      <c r="E44" s="41">
        <v>3.9967999999999998E-15</v>
      </c>
      <c r="F44" s="41">
        <v>3.9967999999999998E-15</v>
      </c>
      <c r="G44" s="44">
        <v>3.8857799999999998E-15</v>
      </c>
      <c r="H44" s="44">
        <v>3.8857799999999998E-15</v>
      </c>
      <c r="I44" s="44">
        <v>3.8857799999999998E-15</v>
      </c>
      <c r="J44" s="44">
        <v>3.8857799999999998E-15</v>
      </c>
      <c r="K44" s="44">
        <v>3.9967999999999998E-15</v>
      </c>
      <c r="L44" s="42">
        <v>0</v>
      </c>
      <c r="M44" s="42">
        <v>0</v>
      </c>
      <c r="N44" s="42">
        <v>0</v>
      </c>
      <c r="Q44" s="43">
        <v>7272</v>
      </c>
      <c r="R44" s="44">
        <v>9.9920099999999996E-16</v>
      </c>
      <c r="S44" s="44">
        <v>4.9959999999999997E-16</v>
      </c>
      <c r="T44" s="44">
        <v>1.6653299999999999E-16</v>
      </c>
      <c r="U44" s="44">
        <v>-3.60822E-16</v>
      </c>
      <c r="V44" s="44">
        <v>9.9920099999999996E-16</v>
      </c>
      <c r="W44" s="44">
        <v>5.5511199999999995E-17</v>
      </c>
      <c r="X44" s="44">
        <v>-2.4979999999999999E-16</v>
      </c>
      <c r="Y44" s="42">
        <v>0</v>
      </c>
      <c r="Z44" s="42">
        <v>0</v>
      </c>
      <c r="AA44" s="42">
        <v>0</v>
      </c>
    </row>
    <row r="45" spans="1:27" s="42" customFormat="1" x14ac:dyDescent="0.2">
      <c r="A45" s="41">
        <f t="shared" si="0"/>
        <v>3.9967999999999998E-15</v>
      </c>
      <c r="C45" s="41"/>
      <c r="D45" s="43">
        <v>1641</v>
      </c>
      <c r="E45" s="41">
        <v>3.9967999999999998E-15</v>
      </c>
      <c r="F45" s="41">
        <v>3.9967999999999998E-15</v>
      </c>
      <c r="G45" s="44">
        <v>3.8857799999999998E-15</v>
      </c>
      <c r="H45" s="44">
        <v>3.8857799999999998E-15</v>
      </c>
      <c r="I45" s="44">
        <v>3.8857799999999998E-15</v>
      </c>
      <c r="J45" s="44">
        <v>3.8857799999999998E-15</v>
      </c>
      <c r="K45" s="44">
        <v>3.9967999999999998E-15</v>
      </c>
      <c r="L45" s="42">
        <v>0</v>
      </c>
      <c r="M45" s="42">
        <v>0</v>
      </c>
      <c r="N45" s="42">
        <v>0</v>
      </c>
      <c r="Q45" s="43">
        <v>7272</v>
      </c>
      <c r="R45" s="44">
        <v>9.9920099999999996E-16</v>
      </c>
      <c r="S45" s="44">
        <v>4.9959999999999997E-16</v>
      </c>
      <c r="T45" s="44">
        <v>1.6653299999999999E-16</v>
      </c>
      <c r="U45" s="44">
        <v>-3.60822E-16</v>
      </c>
      <c r="V45" s="44">
        <v>9.9920099999999996E-16</v>
      </c>
      <c r="W45" s="44">
        <v>5.5511199999999995E-17</v>
      </c>
      <c r="X45" s="44">
        <v>-2.4979999999999999E-16</v>
      </c>
      <c r="Y45" s="42">
        <v>0</v>
      </c>
      <c r="Z45" s="42">
        <v>0</v>
      </c>
      <c r="AA45" s="42">
        <v>0</v>
      </c>
    </row>
    <row r="46" spans="1:27" s="42" customFormat="1" x14ac:dyDescent="0.2">
      <c r="A46" s="41">
        <f t="shared" si="0"/>
        <v>5.9927599999999998E-2</v>
      </c>
      <c r="C46" s="41"/>
      <c r="D46" s="43">
        <v>1184</v>
      </c>
      <c r="E46" s="41">
        <v>6.46825E-3</v>
      </c>
      <c r="F46" s="41">
        <v>6.46825E-3</v>
      </c>
      <c r="G46" s="44">
        <v>-6.8917499999999999E-4</v>
      </c>
      <c r="H46" s="44">
        <v>-3.6641999999999998E-3</v>
      </c>
      <c r="I46" s="44">
        <v>3.1400699999999999E-4</v>
      </c>
      <c r="J46" s="44">
        <v>5.3857000000000002E-3</v>
      </c>
      <c r="K46" s="44">
        <v>-3.5848299999999998E-3</v>
      </c>
      <c r="L46" s="44">
        <v>-4.93196E-3</v>
      </c>
      <c r="M46" s="44">
        <v>7.3236000000000004E-4</v>
      </c>
      <c r="N46" s="44">
        <v>-1.6247499999999999E-3</v>
      </c>
      <c r="Q46" s="43">
        <v>17423</v>
      </c>
      <c r="R46" s="44">
        <v>5.9927599999999998E-2</v>
      </c>
      <c r="S46" s="44">
        <v>5.9927599999999998E-2</v>
      </c>
      <c r="T46" s="44">
        <v>-1.96508E-2</v>
      </c>
      <c r="U46" s="44">
        <v>-3.1424500000000001E-2</v>
      </c>
      <c r="V46" s="44">
        <v>-2.6631200000000001E-2</v>
      </c>
      <c r="W46" s="44">
        <v>5.6015700000000002E-2</v>
      </c>
      <c r="X46" s="44">
        <v>-2.05322E-2</v>
      </c>
      <c r="Y46" s="44">
        <v>4.8922699999999996E-4</v>
      </c>
      <c r="Z46" s="44">
        <v>7.7718800000000001E-3</v>
      </c>
      <c r="AA46" s="44">
        <v>-3.7517200000000001E-3</v>
      </c>
    </row>
    <row r="47" spans="1:27" s="42" customFormat="1" x14ac:dyDescent="0.2">
      <c r="A47" s="41">
        <f t="shared" si="0"/>
        <v>0.11437</v>
      </c>
      <c r="C47" s="41"/>
      <c r="D47" s="43">
        <v>1183</v>
      </c>
      <c r="E47" s="41">
        <v>4.0710299999999998E-2</v>
      </c>
      <c r="F47" s="41">
        <v>4.0710299999999998E-2</v>
      </c>
      <c r="G47" s="44">
        <v>-2.0572699999999999E-3</v>
      </c>
      <c r="H47" s="44">
        <v>-2.48443E-2</v>
      </c>
      <c r="I47" s="44">
        <v>3.8600599999999998E-3</v>
      </c>
      <c r="J47" s="44">
        <v>3.43416E-2</v>
      </c>
      <c r="K47" s="44">
        <v>-2.4392899999999999E-2</v>
      </c>
      <c r="L47" s="44">
        <v>-2.9349299999999998E-2</v>
      </c>
      <c r="M47" s="44">
        <v>4.4469699999999997E-3</v>
      </c>
      <c r="N47" s="44">
        <v>-9.8687900000000005E-3</v>
      </c>
      <c r="Q47" s="43">
        <v>17515</v>
      </c>
      <c r="R47" s="44">
        <v>0.11437</v>
      </c>
      <c r="S47" s="44">
        <v>0.11437</v>
      </c>
      <c r="T47" s="44">
        <v>-2.7296000000000001E-2</v>
      </c>
      <c r="U47" s="44">
        <v>-6.9982199999999994E-2</v>
      </c>
      <c r="V47" s="44">
        <v>-6.6080200000000006E-2</v>
      </c>
      <c r="W47" s="44">
        <v>0.11136799999999999</v>
      </c>
      <c r="X47" s="44">
        <v>-2.81958E-2</v>
      </c>
      <c r="Y47" s="44">
        <v>6.9766100000000003E-3</v>
      </c>
      <c r="Z47" s="44">
        <v>-8.1502999999999992E-3</v>
      </c>
      <c r="AA47" s="44">
        <v>-2.2500599999999999E-2</v>
      </c>
    </row>
    <row r="48" spans="1:27" s="42" customFormat="1" x14ac:dyDescent="0.2">
      <c r="A48" s="41">
        <f t="shared" si="0"/>
        <v>0.17399700000000001</v>
      </c>
      <c r="C48" s="41"/>
      <c r="D48" s="43">
        <v>1182</v>
      </c>
      <c r="E48" s="41">
        <v>0.131073</v>
      </c>
      <c r="F48" s="41">
        <v>0.131073</v>
      </c>
      <c r="G48" s="44">
        <v>-1.6804599999999999E-3</v>
      </c>
      <c r="H48" s="44">
        <v>-8.6455699999999996E-2</v>
      </c>
      <c r="I48" s="44">
        <v>1.6243199999999999E-2</v>
      </c>
      <c r="J48" s="44">
        <v>0.112484</v>
      </c>
      <c r="K48" s="44">
        <v>-8.5789799999999999E-2</v>
      </c>
      <c r="L48" s="44">
        <v>-9.0495999999999993E-2</v>
      </c>
      <c r="M48" s="44">
        <v>1.05334E-2</v>
      </c>
      <c r="N48" s="44">
        <v>-2.1469499999999999E-2</v>
      </c>
      <c r="Q48" s="43">
        <v>17257</v>
      </c>
      <c r="R48" s="44">
        <v>0.17399700000000001</v>
      </c>
      <c r="S48" s="44">
        <v>0.17399700000000001</v>
      </c>
      <c r="T48" s="44">
        <v>6.2813799999999996E-3</v>
      </c>
      <c r="U48" s="44">
        <v>-0.14288400000000001</v>
      </c>
      <c r="V48" s="44">
        <v>0.169903</v>
      </c>
      <c r="W48" s="44">
        <v>6.2803599999999996E-3</v>
      </c>
      <c r="X48" s="44">
        <v>-0.13879</v>
      </c>
      <c r="Y48" s="44">
        <v>-2.2867600000000001E-3</v>
      </c>
      <c r="Z48" s="44">
        <v>6.7424499999999998E-2</v>
      </c>
      <c r="AA48" s="44">
        <v>2.0296899999999998E-3</v>
      </c>
    </row>
    <row r="49" spans="1:27" s="42" customFormat="1" x14ac:dyDescent="0.2">
      <c r="A49" s="41">
        <f t="shared" si="0"/>
        <v>0.37831500000000001</v>
      </c>
      <c r="C49" s="41"/>
      <c r="D49" s="43">
        <v>1177</v>
      </c>
      <c r="E49" s="41">
        <v>0.30455399999999999</v>
      </c>
      <c r="F49" s="41">
        <v>0.30455399999999999</v>
      </c>
      <c r="G49" s="44">
        <v>5.0869599999999997E-3</v>
      </c>
      <c r="H49" s="44">
        <v>-0.218579</v>
      </c>
      <c r="I49" s="44">
        <v>5.3918399999999998E-2</v>
      </c>
      <c r="J49" s="44">
        <v>0.25559100000000001</v>
      </c>
      <c r="K49" s="44">
        <v>-0.218448</v>
      </c>
      <c r="L49" s="44">
        <v>-0.22123699999999999</v>
      </c>
      <c r="M49" s="44">
        <v>-3.1808600000000002E-3</v>
      </c>
      <c r="N49" s="44">
        <v>1.5781699999999999E-2</v>
      </c>
      <c r="Q49" s="43">
        <v>17009</v>
      </c>
      <c r="R49" s="44">
        <v>0.37831500000000001</v>
      </c>
      <c r="S49" s="44">
        <v>8.1725400000000007E-3</v>
      </c>
      <c r="T49" s="44">
        <v>4.25887E-2</v>
      </c>
      <c r="U49" s="44">
        <v>-0.37024299999999999</v>
      </c>
      <c r="V49" s="44">
        <v>0.27191700000000002</v>
      </c>
      <c r="W49" s="44">
        <v>4.2778200000000002E-2</v>
      </c>
      <c r="X49" s="44">
        <v>-0.26403399999999999</v>
      </c>
      <c r="Y49" s="44">
        <v>1.34693E-2</v>
      </c>
      <c r="Z49" s="44">
        <v>0.50266699999999997</v>
      </c>
      <c r="AA49" s="44">
        <v>1.5820799999999999E-2</v>
      </c>
    </row>
    <row r="50" spans="1:27" s="21" customFormat="1" x14ac:dyDescent="0.2">
      <c r="A50" s="23">
        <f t="shared" si="0"/>
        <v>3.4416900000000001E-15</v>
      </c>
      <c r="C50" s="23"/>
      <c r="D50" s="38">
        <v>9742</v>
      </c>
      <c r="E50" s="23">
        <v>3.4416900000000001E-15</v>
      </c>
      <c r="F50" s="23">
        <v>3.4416900000000001E-15</v>
      </c>
      <c r="G50" s="36">
        <v>3.2751600000000002E-15</v>
      </c>
      <c r="H50" s="36">
        <v>3.10862E-15</v>
      </c>
      <c r="I50" s="36">
        <v>3.3861800000000001E-15</v>
      </c>
      <c r="J50" s="36">
        <v>3.2196500000000002E-15</v>
      </c>
      <c r="K50" s="36">
        <v>3.2196500000000002E-15</v>
      </c>
      <c r="L50" s="21">
        <v>0</v>
      </c>
      <c r="M50" s="21">
        <v>0</v>
      </c>
      <c r="N50" s="21">
        <v>0</v>
      </c>
      <c r="Q50" s="38">
        <v>2296</v>
      </c>
      <c r="R50" s="36">
        <v>7.7715600000000002E-16</v>
      </c>
      <c r="S50" s="36">
        <v>7.7715600000000002E-16</v>
      </c>
      <c r="T50" s="36">
        <v>2.2204499999999999E-16</v>
      </c>
      <c r="U50" s="21">
        <v>0</v>
      </c>
      <c r="V50" s="21">
        <v>0</v>
      </c>
      <c r="W50" s="36">
        <v>2.2204499999999999E-16</v>
      </c>
      <c r="X50" s="36">
        <v>7.7715600000000002E-16</v>
      </c>
      <c r="Y50" s="21">
        <v>0</v>
      </c>
      <c r="Z50" s="21">
        <v>0</v>
      </c>
      <c r="AA50" s="21">
        <v>0</v>
      </c>
    </row>
    <row r="51" spans="1:27" s="21" customFormat="1" x14ac:dyDescent="0.2">
      <c r="A51" s="23">
        <f t="shared" si="0"/>
        <v>3.3861800000000001E-15</v>
      </c>
      <c r="C51" s="23"/>
      <c r="D51" s="38">
        <v>9742</v>
      </c>
      <c r="E51" s="23">
        <v>3.3861800000000001E-15</v>
      </c>
      <c r="F51" s="23">
        <v>3.3861800000000001E-15</v>
      </c>
      <c r="G51" s="36">
        <v>3.2196500000000002E-15</v>
      </c>
      <c r="H51" s="36">
        <v>3.10862E-15</v>
      </c>
      <c r="I51" s="36">
        <v>3.3861800000000001E-15</v>
      </c>
      <c r="J51" s="36">
        <v>3.2196500000000002E-15</v>
      </c>
      <c r="K51" s="36">
        <v>3.10862E-15</v>
      </c>
      <c r="L51" s="21">
        <v>0</v>
      </c>
      <c r="M51" s="21">
        <v>0</v>
      </c>
      <c r="N51" s="21">
        <v>0</v>
      </c>
      <c r="Q51" s="38">
        <v>19285</v>
      </c>
      <c r="R51" s="36">
        <v>7.7715600000000002E-16</v>
      </c>
      <c r="S51" s="36">
        <v>7.7715600000000002E-16</v>
      </c>
      <c r="T51" s="36">
        <v>3.33067E-16</v>
      </c>
      <c r="U51" s="36">
        <v>2.2204499999999999E-16</v>
      </c>
      <c r="V51" s="36">
        <v>2.2204499999999999E-16</v>
      </c>
      <c r="W51" s="36">
        <v>3.33067E-16</v>
      </c>
      <c r="X51" s="36">
        <v>7.7715600000000002E-16</v>
      </c>
      <c r="Y51" s="21">
        <v>0</v>
      </c>
      <c r="Z51" s="21">
        <v>0</v>
      </c>
      <c r="AA51" s="21">
        <v>0</v>
      </c>
    </row>
    <row r="52" spans="1:27" s="21" customFormat="1" x14ac:dyDescent="0.2">
      <c r="A52" s="23">
        <f t="shared" si="0"/>
        <v>3.3861800000000001E-15</v>
      </c>
      <c r="C52" s="23"/>
      <c r="D52" s="38">
        <v>9742</v>
      </c>
      <c r="E52" s="23">
        <v>3.3861800000000001E-15</v>
      </c>
      <c r="F52" s="23">
        <v>3.3861800000000001E-15</v>
      </c>
      <c r="G52" s="36">
        <v>3.2196500000000002E-15</v>
      </c>
      <c r="H52" s="36">
        <v>3.10862E-15</v>
      </c>
      <c r="I52" s="36">
        <v>3.3861800000000001E-15</v>
      </c>
      <c r="J52" s="36">
        <v>3.2196500000000002E-15</v>
      </c>
      <c r="K52" s="36">
        <v>3.10862E-15</v>
      </c>
      <c r="L52" s="21">
        <v>0</v>
      </c>
      <c r="M52" s="21">
        <v>0</v>
      </c>
      <c r="N52" s="21">
        <v>0</v>
      </c>
      <c r="Q52" s="38">
        <v>19285</v>
      </c>
      <c r="R52" s="36">
        <v>7.7715600000000002E-16</v>
      </c>
      <c r="S52" s="36">
        <v>7.7715600000000002E-16</v>
      </c>
      <c r="T52" s="36">
        <v>3.33067E-16</v>
      </c>
      <c r="U52" s="36">
        <v>2.2204499999999999E-16</v>
      </c>
      <c r="V52" s="36">
        <v>2.2204499999999999E-16</v>
      </c>
      <c r="W52" s="36">
        <v>3.33067E-16</v>
      </c>
      <c r="X52" s="36">
        <v>7.7715600000000002E-16</v>
      </c>
      <c r="Y52" s="21">
        <v>0</v>
      </c>
      <c r="Z52" s="21">
        <v>0</v>
      </c>
      <c r="AA52" s="21">
        <v>0</v>
      </c>
    </row>
    <row r="53" spans="1:27" s="21" customFormat="1" x14ac:dyDescent="0.2">
      <c r="A53" s="23">
        <f t="shared" si="0"/>
        <v>3.3861800000000001E-15</v>
      </c>
      <c r="C53" s="23"/>
      <c r="D53" s="38">
        <v>9742</v>
      </c>
      <c r="E53" s="23">
        <v>3.3861800000000001E-15</v>
      </c>
      <c r="F53" s="23">
        <v>3.3861800000000001E-15</v>
      </c>
      <c r="G53" s="36">
        <v>3.2196500000000002E-15</v>
      </c>
      <c r="H53" s="36">
        <v>3.10862E-15</v>
      </c>
      <c r="I53" s="36">
        <v>3.3861800000000001E-15</v>
      </c>
      <c r="J53" s="36">
        <v>3.2196500000000002E-15</v>
      </c>
      <c r="K53" s="36">
        <v>3.10862E-15</v>
      </c>
      <c r="L53" s="21">
        <v>0</v>
      </c>
      <c r="M53" s="21">
        <v>0</v>
      </c>
      <c r="N53" s="21">
        <v>0</v>
      </c>
      <c r="Q53" s="38">
        <v>19285</v>
      </c>
      <c r="R53" s="36">
        <v>7.7715600000000002E-16</v>
      </c>
      <c r="S53" s="36">
        <v>7.7715600000000002E-16</v>
      </c>
      <c r="T53" s="36">
        <v>3.33067E-16</v>
      </c>
      <c r="U53" s="36">
        <v>2.2204499999999999E-16</v>
      </c>
      <c r="V53" s="36">
        <v>2.2204499999999999E-16</v>
      </c>
      <c r="W53" s="36">
        <v>3.33067E-16</v>
      </c>
      <c r="X53" s="36">
        <v>7.7715600000000002E-16</v>
      </c>
      <c r="Y53" s="21">
        <v>0</v>
      </c>
      <c r="Z53" s="21">
        <v>0</v>
      </c>
      <c r="AA53" s="21">
        <v>0</v>
      </c>
    </row>
    <row r="54" spans="1:27" s="21" customFormat="1" x14ac:dyDescent="0.2">
      <c r="A54" s="23">
        <f t="shared" si="0"/>
        <v>3.3861800000000001E-15</v>
      </c>
      <c r="C54" s="23"/>
      <c r="D54" s="38">
        <v>9742</v>
      </c>
      <c r="E54" s="23">
        <v>3.3861800000000001E-15</v>
      </c>
      <c r="F54" s="23">
        <v>3.3861800000000001E-15</v>
      </c>
      <c r="G54" s="36">
        <v>3.2196500000000002E-15</v>
      </c>
      <c r="H54" s="36">
        <v>3.10862E-15</v>
      </c>
      <c r="I54" s="36">
        <v>3.3861800000000001E-15</v>
      </c>
      <c r="J54" s="36">
        <v>3.2196500000000002E-15</v>
      </c>
      <c r="K54" s="36">
        <v>3.10862E-15</v>
      </c>
      <c r="L54" s="21">
        <v>0</v>
      </c>
      <c r="M54" s="21">
        <v>0</v>
      </c>
      <c r="N54" s="21">
        <v>0</v>
      </c>
      <c r="Q54" s="38">
        <v>19285</v>
      </c>
      <c r="R54" s="36">
        <v>7.7715600000000002E-16</v>
      </c>
      <c r="S54" s="36">
        <v>7.7715600000000002E-16</v>
      </c>
      <c r="T54" s="36">
        <v>3.33067E-16</v>
      </c>
      <c r="U54" s="36">
        <v>2.2204499999999999E-16</v>
      </c>
      <c r="V54" s="36">
        <v>2.2204499999999999E-16</v>
      </c>
      <c r="W54" s="36">
        <v>3.33067E-16</v>
      </c>
      <c r="X54" s="36">
        <v>7.7715600000000002E-16</v>
      </c>
      <c r="Y54" s="21">
        <v>0</v>
      </c>
      <c r="Z54" s="21">
        <v>0</v>
      </c>
      <c r="AA54" s="21">
        <v>0</v>
      </c>
    </row>
    <row r="55" spans="1:27" s="21" customFormat="1" x14ac:dyDescent="0.2">
      <c r="A55" s="23">
        <f t="shared" si="0"/>
        <v>6.4780300000000001E-3</v>
      </c>
      <c r="C55" s="23"/>
      <c r="D55" s="38">
        <v>1090</v>
      </c>
      <c r="E55" s="23">
        <v>1.07496E-3</v>
      </c>
      <c r="F55" s="23">
        <v>1.07496E-3</v>
      </c>
      <c r="G55" s="36">
        <v>-9.7044000000000001E-5</v>
      </c>
      <c r="H55" s="36">
        <v>-6.1797299999999996E-4</v>
      </c>
      <c r="I55" s="36">
        <v>8.0404399999999999E-5</v>
      </c>
      <c r="J55" s="36">
        <v>8.8436500000000002E-4</v>
      </c>
      <c r="K55" s="36">
        <v>-6.0482999999999999E-4</v>
      </c>
      <c r="L55" s="36">
        <v>8.3398999999999995E-4</v>
      </c>
      <c r="M55" s="36">
        <v>1.2066300000000001E-4</v>
      </c>
      <c r="N55" s="36">
        <v>2.7132600000000001E-4</v>
      </c>
      <c r="Q55" s="38">
        <v>12703</v>
      </c>
      <c r="R55" s="36">
        <v>6.4780300000000001E-3</v>
      </c>
      <c r="S55" s="36">
        <v>-7.8931100000000001E-3</v>
      </c>
      <c r="T55" s="36">
        <v>2.0450899999999998E-3</v>
      </c>
      <c r="U55" s="36">
        <v>-7.8931100000000001E-3</v>
      </c>
      <c r="V55" s="36">
        <v>1.4568299999999999E-4</v>
      </c>
      <c r="W55" s="36">
        <v>2.2632400000000001E-3</v>
      </c>
      <c r="X55" s="36">
        <v>-1.77892E-3</v>
      </c>
      <c r="Y55" s="36">
        <v>-6.7994100000000003E-6</v>
      </c>
      <c r="Z55" s="36">
        <v>7.4347399999999996E-3</v>
      </c>
      <c r="AA55" s="36">
        <v>-3.1208099999999997E-5</v>
      </c>
    </row>
    <row r="56" spans="1:27" s="21" customFormat="1" x14ac:dyDescent="0.2">
      <c r="A56" s="23">
        <f t="shared" si="0"/>
        <v>5.2643599999999999E-2</v>
      </c>
      <c r="C56" s="23"/>
      <c r="D56" s="38">
        <v>1093</v>
      </c>
      <c r="E56" s="23">
        <v>2.8764499999999998E-2</v>
      </c>
      <c r="F56" s="23">
        <v>2.8764499999999998E-2</v>
      </c>
      <c r="G56" s="36">
        <v>-6.7337700000000004E-5</v>
      </c>
      <c r="H56" s="36">
        <v>-1.8241899999999998E-2</v>
      </c>
      <c r="I56" s="36">
        <v>5.3931400000000003E-3</v>
      </c>
      <c r="J56" s="36">
        <v>2.2939500000000002E-2</v>
      </c>
      <c r="K56" s="36">
        <v>-1.7877299999999999E-2</v>
      </c>
      <c r="L56" s="36">
        <v>2.24192E-2</v>
      </c>
      <c r="M56" s="36">
        <v>3.8420099999999999E-3</v>
      </c>
      <c r="N56" s="36">
        <v>7.2896000000000002E-3</v>
      </c>
      <c r="Q56" s="38">
        <v>12897</v>
      </c>
      <c r="R56" s="36">
        <v>5.2643599999999999E-2</v>
      </c>
      <c r="S56" s="36">
        <v>5.2643599999999999E-2</v>
      </c>
      <c r="T56" s="36">
        <v>-1.7564300000000001E-2</v>
      </c>
      <c r="U56" s="36">
        <v>-2.3831600000000001E-2</v>
      </c>
      <c r="V56" s="36">
        <v>-1.81967E-2</v>
      </c>
      <c r="W56" s="36">
        <v>5.2616900000000001E-2</v>
      </c>
      <c r="X56" s="36">
        <v>-2.3172499999999999E-2</v>
      </c>
      <c r="Y56" s="36">
        <v>-2.67812E-3</v>
      </c>
      <c r="Z56" s="36">
        <v>-3.6605600000000002E-3</v>
      </c>
      <c r="AA56" s="36">
        <v>-3.9930199999999998E-4</v>
      </c>
    </row>
    <row r="57" spans="1:27" s="42" customFormat="1" x14ac:dyDescent="0.2">
      <c r="A57" s="41">
        <f t="shared" si="0"/>
        <v>5.8841800000000001E-15</v>
      </c>
      <c r="C57" s="41"/>
      <c r="D57" s="43">
        <v>1908</v>
      </c>
      <c r="E57" s="41">
        <v>5.8841800000000001E-15</v>
      </c>
      <c r="F57" s="41">
        <v>5.8841800000000001E-15</v>
      </c>
      <c r="G57" s="44">
        <v>5.7731600000000001E-15</v>
      </c>
      <c r="H57" s="44">
        <v>5.7731600000000001E-15</v>
      </c>
      <c r="I57" s="44">
        <v>5.7731600000000001E-15</v>
      </c>
      <c r="J57" s="44">
        <v>5.7731600000000001E-15</v>
      </c>
      <c r="K57" s="44">
        <v>5.8841800000000001E-15</v>
      </c>
      <c r="L57" s="42">
        <v>0</v>
      </c>
      <c r="M57" s="42">
        <v>0</v>
      </c>
      <c r="N57" s="42">
        <v>0</v>
      </c>
      <c r="Q57" s="43">
        <v>6326</v>
      </c>
      <c r="R57" s="44">
        <v>1.66533E-15</v>
      </c>
      <c r="S57" s="44">
        <v>1.66533E-15</v>
      </c>
      <c r="T57" s="44">
        <v>1.55431E-15</v>
      </c>
      <c r="U57" s="44">
        <v>1.55431E-15</v>
      </c>
      <c r="V57" s="44">
        <v>1.55431E-15</v>
      </c>
      <c r="W57" s="44">
        <v>1.55431E-15</v>
      </c>
      <c r="X57" s="44">
        <v>1.66533E-15</v>
      </c>
      <c r="Y57" s="42">
        <v>0</v>
      </c>
      <c r="Z57" s="42">
        <v>0</v>
      </c>
      <c r="AA57" s="42">
        <v>0</v>
      </c>
    </row>
    <row r="58" spans="1:27" s="42" customFormat="1" x14ac:dyDescent="0.2">
      <c r="A58" s="41">
        <f t="shared" si="0"/>
        <v>6.2172499999999998E-15</v>
      </c>
      <c r="C58" s="41"/>
      <c r="D58" s="43">
        <v>16</v>
      </c>
      <c r="E58" s="41">
        <v>6.2172499999999998E-15</v>
      </c>
      <c r="F58" s="41">
        <v>6.2172499999999998E-15</v>
      </c>
      <c r="G58" s="44">
        <v>5.7731600000000001E-15</v>
      </c>
      <c r="H58" s="44">
        <v>5.7731600000000001E-15</v>
      </c>
      <c r="I58" s="44">
        <v>5.7731600000000001E-15</v>
      </c>
      <c r="J58" s="44">
        <v>5.7731600000000001E-15</v>
      </c>
      <c r="K58" s="44">
        <v>6.2172499999999998E-15</v>
      </c>
      <c r="L58" s="42">
        <v>0</v>
      </c>
      <c r="M58" s="42">
        <v>0</v>
      </c>
      <c r="N58" s="42">
        <v>0</v>
      </c>
      <c r="Q58" s="43">
        <v>5395</v>
      </c>
      <c r="R58" s="44">
        <v>1.66533E-15</v>
      </c>
      <c r="S58" s="44">
        <v>1.66533E-15</v>
      </c>
      <c r="T58" s="44">
        <v>1.44329E-15</v>
      </c>
      <c r="U58" s="44">
        <v>1.2212500000000001E-15</v>
      </c>
      <c r="V58" s="44">
        <v>1.66533E-15</v>
      </c>
      <c r="W58" s="44">
        <v>1.3322700000000001E-15</v>
      </c>
      <c r="X58" s="44">
        <v>1.3322700000000001E-15</v>
      </c>
      <c r="Y58" s="42">
        <v>0</v>
      </c>
      <c r="Z58" s="42">
        <v>0</v>
      </c>
      <c r="AA58" s="42">
        <v>0</v>
      </c>
    </row>
    <row r="59" spans="1:27" s="42" customFormat="1" x14ac:dyDescent="0.2">
      <c r="A59" s="41">
        <f t="shared" si="0"/>
        <v>5.8147799999999999E-2</v>
      </c>
      <c r="C59" s="41"/>
      <c r="D59" s="43">
        <v>1195</v>
      </c>
      <c r="E59" s="41">
        <v>1.4154699999999999E-2</v>
      </c>
      <c r="F59" s="41">
        <v>1.4154699999999999E-2</v>
      </c>
      <c r="G59" s="44">
        <v>-1.21637E-3</v>
      </c>
      <c r="H59" s="44">
        <v>-8.2562399999999998E-3</v>
      </c>
      <c r="I59" s="44">
        <v>-1.94031E-4</v>
      </c>
      <c r="J59" s="44">
        <v>1.29649E-2</v>
      </c>
      <c r="K59" s="44">
        <v>-8.0887300000000006E-3</v>
      </c>
      <c r="L59" s="44">
        <v>-7.6022099999999999E-3</v>
      </c>
      <c r="M59" s="44">
        <v>1.1056900000000001E-3</v>
      </c>
      <c r="N59" s="44">
        <v>-3.6932499999999999E-3</v>
      </c>
      <c r="Q59" s="43">
        <v>17950</v>
      </c>
      <c r="R59" s="44">
        <v>5.8147799999999999E-2</v>
      </c>
      <c r="S59" s="44">
        <v>5.8147799999999999E-2</v>
      </c>
      <c r="T59" s="44">
        <v>-1.38297E-2</v>
      </c>
      <c r="U59" s="44">
        <v>-3.3841799999999998E-2</v>
      </c>
      <c r="V59" s="44">
        <v>-2.4246400000000001E-2</v>
      </c>
      <c r="W59" s="44">
        <v>5.7013899999999999E-2</v>
      </c>
      <c r="X59" s="44">
        <v>-2.22913E-2</v>
      </c>
      <c r="Y59" s="44">
        <v>-4.0021300000000001E-4</v>
      </c>
      <c r="Z59" s="44">
        <v>1.0274E-2</v>
      </c>
      <c r="AA59" s="44">
        <v>-3.5967099999999999E-3</v>
      </c>
    </row>
    <row r="60" spans="1:27" s="42" customFormat="1" x14ac:dyDescent="0.2">
      <c r="A60" s="41">
        <f t="shared" si="0"/>
        <v>9.8622699999999994E-2</v>
      </c>
      <c r="C60" s="41"/>
      <c r="D60" s="43">
        <v>1196</v>
      </c>
      <c r="E60" s="41">
        <v>5.9778999999999999E-2</v>
      </c>
      <c r="F60" s="41">
        <v>5.9778999999999999E-2</v>
      </c>
      <c r="G60" s="44">
        <v>-3.4127699999999999E-3</v>
      </c>
      <c r="H60" s="44">
        <v>-3.6820100000000001E-2</v>
      </c>
      <c r="I60" s="44">
        <v>9.5834200000000005E-4</v>
      </c>
      <c r="J60" s="44">
        <v>5.4913400000000001E-2</v>
      </c>
      <c r="K60" s="44">
        <v>-3.6325499999999997E-2</v>
      </c>
      <c r="L60" s="44">
        <v>-3.1908400000000003E-2</v>
      </c>
      <c r="M60" s="44">
        <v>4.2900300000000002E-3</v>
      </c>
      <c r="N60" s="44">
        <v>-1.3064900000000001E-2</v>
      </c>
      <c r="Q60" s="43">
        <v>17919</v>
      </c>
      <c r="R60" s="44">
        <v>9.8622699999999994E-2</v>
      </c>
      <c r="S60" s="44">
        <v>9.8622699999999994E-2</v>
      </c>
      <c r="T60" s="44">
        <v>-3.7529699999999999E-2</v>
      </c>
      <c r="U60" s="44">
        <v>-4.1427400000000003E-2</v>
      </c>
      <c r="V60" s="44">
        <v>-3.7690599999999998E-2</v>
      </c>
      <c r="W60" s="44">
        <v>9.8585599999999995E-2</v>
      </c>
      <c r="X60" s="44">
        <v>-4.1229399999999999E-2</v>
      </c>
      <c r="Y60" s="44">
        <v>2.8475699999999998E-3</v>
      </c>
      <c r="Z60" s="44">
        <v>-1.4782199999999999E-3</v>
      </c>
      <c r="AA60" s="44">
        <v>-1.4126900000000001E-3</v>
      </c>
    </row>
    <row r="61" spans="1:27" s="42" customFormat="1" x14ac:dyDescent="0.2">
      <c r="A61" s="41">
        <f t="shared" si="0"/>
        <v>0.20658399999999999</v>
      </c>
      <c r="C61" s="41"/>
      <c r="D61" s="43">
        <v>1196</v>
      </c>
      <c r="E61" s="41">
        <v>0.16397200000000001</v>
      </c>
      <c r="F61" s="41">
        <v>0.16397200000000001</v>
      </c>
      <c r="G61" s="44">
        <v>-5.2225500000000003E-3</v>
      </c>
      <c r="H61" s="44">
        <v>-0.109445</v>
      </c>
      <c r="I61" s="44">
        <v>5.1140999999999999E-3</v>
      </c>
      <c r="J61" s="44">
        <v>0.15346699999999999</v>
      </c>
      <c r="K61" s="44">
        <v>-0.109277</v>
      </c>
      <c r="L61" s="44">
        <v>-8.0959500000000004E-2</v>
      </c>
      <c r="M61" s="44">
        <v>4.9882599999999996E-3</v>
      </c>
      <c r="N61" s="44">
        <v>-1.2369099999999999E-2</v>
      </c>
      <c r="Q61" s="43">
        <v>17939</v>
      </c>
      <c r="R61" s="44">
        <v>0.20658399999999999</v>
      </c>
      <c r="S61" s="44">
        <v>0.20658399999999999</v>
      </c>
      <c r="T61" s="44">
        <v>2.7156400000000001E-2</v>
      </c>
      <c r="U61" s="44">
        <v>-0.186366</v>
      </c>
      <c r="V61" s="44">
        <v>0.19483200000000001</v>
      </c>
      <c r="W61" s="44">
        <v>2.69099E-2</v>
      </c>
      <c r="X61" s="44">
        <v>-0.17436699999999999</v>
      </c>
      <c r="Y61" s="44">
        <v>-4.8197300000000004E-3</v>
      </c>
      <c r="Z61" s="44">
        <v>0.12675400000000001</v>
      </c>
      <c r="AA61" s="44">
        <v>1.3191400000000001E-2</v>
      </c>
    </row>
    <row r="62" spans="1:27" s="42" customFormat="1" x14ac:dyDescent="0.2">
      <c r="A62" s="41">
        <f t="shared" si="0"/>
        <v>0.48037200000000002</v>
      </c>
      <c r="C62" s="41"/>
      <c r="D62" s="43">
        <v>1197</v>
      </c>
      <c r="E62" s="41">
        <v>0.48037200000000002</v>
      </c>
      <c r="F62" s="41">
        <v>-0.67278400000000005</v>
      </c>
      <c r="G62" s="44">
        <v>4.1693399999999999E-2</v>
      </c>
      <c r="H62" s="44">
        <v>-0.67278400000000005</v>
      </c>
      <c r="I62" s="44">
        <v>6.8312700000000004E-2</v>
      </c>
      <c r="J62" s="44">
        <v>0.44881599999999999</v>
      </c>
      <c r="K62" s="44">
        <v>-0.66784699999999997</v>
      </c>
      <c r="L62" s="44">
        <v>-0.20818500000000001</v>
      </c>
      <c r="M62" s="44">
        <v>2.5657900000000001E-2</v>
      </c>
      <c r="N62" s="44">
        <v>-0.147392</v>
      </c>
      <c r="Q62" s="43">
        <v>18121</v>
      </c>
      <c r="R62" s="44">
        <v>0.46629599999999999</v>
      </c>
      <c r="S62" s="44">
        <v>-0.54685099999999998</v>
      </c>
      <c r="T62" s="44">
        <v>2.70893E-2</v>
      </c>
      <c r="U62" s="44">
        <v>-0.54685099999999998</v>
      </c>
      <c r="V62" s="44">
        <v>-0.22201599999999999</v>
      </c>
      <c r="W62" s="44">
        <v>2.66511E-2</v>
      </c>
      <c r="X62" s="44">
        <v>0.1419</v>
      </c>
      <c r="Y62" s="44">
        <v>-1.8802699999999999E-2</v>
      </c>
      <c r="Z62" s="44">
        <v>0.89482600000000001</v>
      </c>
      <c r="AA62" s="44">
        <v>1.5829900000000001E-2</v>
      </c>
    </row>
    <row r="63" spans="1:27" s="42" customFormat="1" x14ac:dyDescent="0.2">
      <c r="A63" s="41">
        <f t="shared" si="0"/>
        <v>0</v>
      </c>
      <c r="C63" s="41" t="s">
        <v>23</v>
      </c>
      <c r="D63" s="43"/>
      <c r="E63" s="41"/>
      <c r="F63" s="41"/>
      <c r="P63" s="42" t="s">
        <v>23</v>
      </c>
      <c r="Q63" s="43"/>
    </row>
    <row r="64" spans="1:27" s="21" customFormat="1" x14ac:dyDescent="0.2">
      <c r="A64" s="23">
        <f t="shared" si="0"/>
        <v>3.7747599999999998E-15</v>
      </c>
      <c r="C64" s="23"/>
      <c r="D64" s="38">
        <v>1909</v>
      </c>
      <c r="E64" s="23">
        <v>3.7747599999999998E-15</v>
      </c>
      <c r="F64" s="23">
        <v>3.7747599999999998E-15</v>
      </c>
      <c r="G64" s="36">
        <v>3.7747599999999998E-15</v>
      </c>
      <c r="H64" s="36">
        <v>3.5527100000000001E-15</v>
      </c>
      <c r="I64" s="36">
        <v>3.7747599999999998E-15</v>
      </c>
      <c r="J64" s="36">
        <v>3.7747599999999998E-15</v>
      </c>
      <c r="K64" s="36">
        <v>3.5527100000000001E-15</v>
      </c>
      <c r="L64" s="21">
        <v>0</v>
      </c>
      <c r="M64" s="21">
        <v>0</v>
      </c>
      <c r="N64" s="21">
        <v>0</v>
      </c>
      <c r="Q64" s="38">
        <v>7185</v>
      </c>
      <c r="R64" s="36">
        <v>9.2518600000000008E-16</v>
      </c>
      <c r="S64" s="36">
        <v>8.6967499999999998E-16</v>
      </c>
      <c r="T64" s="36">
        <v>7.9566E-16</v>
      </c>
      <c r="U64" s="36">
        <v>6.8463799999999998E-16</v>
      </c>
      <c r="V64" s="36">
        <v>7.5865200000000005E-16</v>
      </c>
      <c r="W64" s="36">
        <v>7.9566E-16</v>
      </c>
      <c r="X64" s="36">
        <v>8.51171E-16</v>
      </c>
      <c r="Y64" s="21">
        <v>0</v>
      </c>
      <c r="Z64" s="21">
        <v>0</v>
      </c>
      <c r="AA64" s="21">
        <v>0</v>
      </c>
    </row>
    <row r="65" spans="1:27" s="21" customFormat="1" x14ac:dyDescent="0.2">
      <c r="A65" s="23">
        <f t="shared" si="0"/>
        <v>3.7747599999999998E-15</v>
      </c>
      <c r="C65" s="23"/>
      <c r="D65" s="38">
        <v>1961</v>
      </c>
      <c r="E65" s="23">
        <v>3.7747599999999998E-15</v>
      </c>
      <c r="F65" s="23">
        <v>3.7747599999999998E-15</v>
      </c>
      <c r="G65" s="36">
        <v>3.6637399999999999E-15</v>
      </c>
      <c r="H65" s="36">
        <v>3.10862E-15</v>
      </c>
      <c r="I65" s="36">
        <v>3.10862E-15</v>
      </c>
      <c r="J65" s="36">
        <v>3.6637399999999999E-15</v>
      </c>
      <c r="K65" s="36">
        <v>3.7747599999999998E-15</v>
      </c>
      <c r="L65" s="21">
        <v>0</v>
      </c>
      <c r="M65" s="21">
        <v>0</v>
      </c>
      <c r="N65" s="21">
        <v>0</v>
      </c>
      <c r="Q65" s="38">
        <v>6759</v>
      </c>
      <c r="R65" s="36">
        <v>8.8817800000000003E-16</v>
      </c>
      <c r="S65" s="36">
        <v>8.8817800000000003E-16</v>
      </c>
      <c r="T65" s="36">
        <v>6.6613400000000001E-16</v>
      </c>
      <c r="U65" s="36">
        <v>5.55112E-16</v>
      </c>
      <c r="V65" s="36">
        <v>7.7715600000000002E-16</v>
      </c>
      <c r="W65" s="36">
        <v>7.7715600000000002E-16</v>
      </c>
      <c r="X65" s="36">
        <v>5.55112E-16</v>
      </c>
      <c r="Y65" s="21">
        <v>0</v>
      </c>
      <c r="Z65" s="21">
        <v>0</v>
      </c>
      <c r="AA65" s="21">
        <v>0</v>
      </c>
    </row>
    <row r="66" spans="1:27" s="21" customFormat="1" x14ac:dyDescent="0.2">
      <c r="A66" s="23">
        <f t="shared" ref="A66:A129" si="1">MAX(E66,R66)</f>
        <v>3.7747599999999998E-15</v>
      </c>
      <c r="C66" s="23"/>
      <c r="D66" s="38">
        <v>1961</v>
      </c>
      <c r="E66" s="23">
        <v>3.7747599999999998E-15</v>
      </c>
      <c r="F66" s="23">
        <v>3.7747599999999998E-15</v>
      </c>
      <c r="G66" s="36">
        <v>3.6637399999999999E-15</v>
      </c>
      <c r="H66" s="36">
        <v>3.10862E-15</v>
      </c>
      <c r="I66" s="36">
        <v>3.10862E-15</v>
      </c>
      <c r="J66" s="36">
        <v>3.6637399999999999E-15</v>
      </c>
      <c r="K66" s="36">
        <v>3.7747599999999998E-15</v>
      </c>
      <c r="L66" s="21">
        <v>0</v>
      </c>
      <c r="M66" s="21">
        <v>0</v>
      </c>
      <c r="N66" s="21">
        <v>0</v>
      </c>
      <c r="Q66" s="38">
        <v>6759</v>
      </c>
      <c r="R66" s="36">
        <v>8.8817800000000003E-16</v>
      </c>
      <c r="S66" s="36">
        <v>8.8817800000000003E-16</v>
      </c>
      <c r="T66" s="36">
        <v>6.6613400000000001E-16</v>
      </c>
      <c r="U66" s="36">
        <v>5.55112E-16</v>
      </c>
      <c r="V66" s="36">
        <v>7.7715600000000002E-16</v>
      </c>
      <c r="W66" s="36">
        <v>7.7715600000000002E-16</v>
      </c>
      <c r="X66" s="36">
        <v>5.55112E-16</v>
      </c>
      <c r="Y66" s="21">
        <v>0</v>
      </c>
      <c r="Z66" s="21">
        <v>0</v>
      </c>
      <c r="AA66" s="21">
        <v>0</v>
      </c>
    </row>
    <row r="67" spans="1:27" s="21" customFormat="1" x14ac:dyDescent="0.2">
      <c r="A67" s="23">
        <f t="shared" si="1"/>
        <v>3.7747599999999998E-15</v>
      </c>
      <c r="C67" s="23"/>
      <c r="D67" s="38">
        <v>1961</v>
      </c>
      <c r="E67" s="23">
        <v>3.7747599999999998E-15</v>
      </c>
      <c r="F67" s="23">
        <v>3.7747599999999998E-15</v>
      </c>
      <c r="G67" s="36">
        <v>3.6637399999999999E-15</v>
      </c>
      <c r="H67" s="36">
        <v>3.10862E-15</v>
      </c>
      <c r="I67" s="36">
        <v>3.10862E-15</v>
      </c>
      <c r="J67" s="36">
        <v>3.6637399999999999E-15</v>
      </c>
      <c r="K67" s="36">
        <v>3.7747599999999998E-15</v>
      </c>
      <c r="L67" s="21">
        <v>0</v>
      </c>
      <c r="M67" s="21">
        <v>0</v>
      </c>
      <c r="N67" s="21">
        <v>0</v>
      </c>
      <c r="Q67" s="38">
        <v>6759</v>
      </c>
      <c r="R67" s="36">
        <v>8.8817800000000003E-16</v>
      </c>
      <c r="S67" s="36">
        <v>8.8817800000000003E-16</v>
      </c>
      <c r="T67" s="36">
        <v>6.6613400000000001E-16</v>
      </c>
      <c r="U67" s="36">
        <v>5.55112E-16</v>
      </c>
      <c r="V67" s="36">
        <v>7.7715600000000002E-16</v>
      </c>
      <c r="W67" s="36">
        <v>7.7715600000000002E-16</v>
      </c>
      <c r="X67" s="36">
        <v>5.55112E-16</v>
      </c>
      <c r="Y67" s="21">
        <v>0</v>
      </c>
      <c r="Z67" s="21">
        <v>0</v>
      </c>
      <c r="AA67" s="21">
        <v>0</v>
      </c>
    </row>
    <row r="68" spans="1:27" s="21" customFormat="1" x14ac:dyDescent="0.2">
      <c r="A68" s="23">
        <f t="shared" si="1"/>
        <v>9.7958300000000002E-3</v>
      </c>
      <c r="C68" s="23"/>
      <c r="D68" s="38">
        <v>19621</v>
      </c>
      <c r="E68" s="23">
        <v>9.7958300000000002E-3</v>
      </c>
      <c r="F68" s="23">
        <v>-4.5618100000000002E-2</v>
      </c>
      <c r="G68" s="36">
        <v>6.0453199999999999E-3</v>
      </c>
      <c r="H68" s="36">
        <v>-4.5618100000000002E-2</v>
      </c>
      <c r="I68" s="36">
        <v>6.4029400000000002E-3</v>
      </c>
      <c r="J68" s="36">
        <v>8.9010700000000005E-3</v>
      </c>
      <c r="K68" s="36">
        <v>-4.50809E-2</v>
      </c>
      <c r="L68" s="36">
        <v>-2.1787500000000001E-3</v>
      </c>
      <c r="M68" s="36">
        <v>-2.3529499999999999E-3</v>
      </c>
      <c r="N68" s="36">
        <v>-3.51578E-3</v>
      </c>
      <c r="Q68" s="38">
        <v>19097</v>
      </c>
      <c r="R68" s="36">
        <v>4.4895600000000001E-3</v>
      </c>
      <c r="S68" s="36">
        <v>-4.6796099999999998E-3</v>
      </c>
      <c r="T68" s="36">
        <v>5.85729E-4</v>
      </c>
      <c r="U68" s="36">
        <v>-4.6796099999999998E-3</v>
      </c>
      <c r="V68" s="36">
        <v>3.8381E-4</v>
      </c>
      <c r="W68" s="36">
        <v>1.1899499999999999E-3</v>
      </c>
      <c r="X68" s="36">
        <v>-1.17808E-3</v>
      </c>
      <c r="Y68" s="36">
        <v>-1.16415E-9</v>
      </c>
      <c r="Z68" s="36">
        <v>7.1900899999999997E-3</v>
      </c>
      <c r="AA68" s="36">
        <v>5.8207700000000002E-11</v>
      </c>
    </row>
    <row r="69" spans="1:27" s="21" customFormat="1" x14ac:dyDescent="0.2">
      <c r="A69" s="23">
        <f t="shared" si="1"/>
        <v>5.45572E-2</v>
      </c>
      <c r="C69" s="23"/>
      <c r="D69" s="38">
        <v>725</v>
      </c>
      <c r="E69" s="23">
        <v>3.4765400000000002E-2</v>
      </c>
      <c r="F69" s="23">
        <v>-0.109858</v>
      </c>
      <c r="G69" s="36">
        <v>4.1821499999999999E-3</v>
      </c>
      <c r="H69" s="36">
        <v>-0.109858</v>
      </c>
      <c r="I69" s="36">
        <v>3.3966499999999997E-2</v>
      </c>
      <c r="J69" s="36">
        <v>4.9768099999999999E-3</v>
      </c>
      <c r="K69" s="36">
        <v>-0.10985300000000001</v>
      </c>
      <c r="L69" s="36">
        <v>-9.7261399999999994E-3</v>
      </c>
      <c r="M69" s="36">
        <v>1.36101E-3</v>
      </c>
      <c r="N69" s="36">
        <v>2.9650999999999999E-4</v>
      </c>
      <c r="Q69" s="38">
        <v>19159</v>
      </c>
      <c r="R69" s="36">
        <v>5.45572E-2</v>
      </c>
      <c r="S69" s="36">
        <v>5.45572E-2</v>
      </c>
      <c r="T69" s="36">
        <v>-8.0548900000000003E-3</v>
      </c>
      <c r="U69" s="36">
        <v>-3.7136599999999999E-2</v>
      </c>
      <c r="V69" s="36">
        <v>-2.0435399999999999E-2</v>
      </c>
      <c r="W69" s="36">
        <v>5.3424899999999997E-2</v>
      </c>
      <c r="X69" s="36">
        <v>-2.36238E-2</v>
      </c>
      <c r="Y69" s="36">
        <v>-1.40018E-3</v>
      </c>
      <c r="Z69" s="36">
        <v>2.9432799999999999E-2</v>
      </c>
      <c r="AA69" s="36">
        <v>-1.9101900000000001E-4</v>
      </c>
    </row>
    <row r="70" spans="1:27" s="21" customFormat="1" x14ac:dyDescent="0.2">
      <c r="A70" s="23">
        <f t="shared" si="1"/>
        <v>0.159029</v>
      </c>
      <c r="C70" s="23"/>
      <c r="D70" s="38">
        <v>1180</v>
      </c>
      <c r="E70" s="23">
        <v>0.127137</v>
      </c>
      <c r="F70" s="23">
        <v>0.127137</v>
      </c>
      <c r="G70" s="36">
        <v>-1.4027499999999999E-3</v>
      </c>
      <c r="H70" s="36">
        <v>-8.4852499999999997E-2</v>
      </c>
      <c r="I70" s="36">
        <v>1.71422E-2</v>
      </c>
      <c r="J70" s="36">
        <v>0.10826</v>
      </c>
      <c r="K70" s="36">
        <v>-8.4520700000000004E-2</v>
      </c>
      <c r="L70" s="36">
        <v>-9.0202599999999994E-2</v>
      </c>
      <c r="M70" s="36">
        <v>7.3945599999999997E-3</v>
      </c>
      <c r="N70" s="36">
        <v>-1.49707E-2</v>
      </c>
      <c r="Q70" s="38">
        <v>17257</v>
      </c>
      <c r="R70" s="36">
        <v>0.159029</v>
      </c>
      <c r="S70" s="36">
        <v>0.159029</v>
      </c>
      <c r="T70" s="36">
        <v>1.39127E-2</v>
      </c>
      <c r="U70" s="36">
        <v>-0.13739000000000001</v>
      </c>
      <c r="V70" s="36">
        <v>0.15195700000000001</v>
      </c>
      <c r="W70" s="36">
        <v>1.3889200000000001E-2</v>
      </c>
      <c r="X70" s="36">
        <v>-0.13029399999999999</v>
      </c>
      <c r="Y70" s="36">
        <v>2.3667299999999999E-4</v>
      </c>
      <c r="Z70" s="36">
        <v>8.6698399999999995E-2</v>
      </c>
      <c r="AA70" s="36">
        <v>-2.8493500000000001E-3</v>
      </c>
    </row>
    <row r="71" spans="1:27" x14ac:dyDescent="0.2">
      <c r="A71" s="15">
        <f t="shared" si="1"/>
        <v>5.1070299999999997E-15</v>
      </c>
      <c r="D71" s="37">
        <v>185</v>
      </c>
      <c r="E71" s="15">
        <v>5.1070299999999997E-15</v>
      </c>
      <c r="F71" s="15">
        <v>5.1070299999999997E-15</v>
      </c>
      <c r="G71" s="13">
        <v>4.88498E-15</v>
      </c>
      <c r="H71" s="13">
        <v>4.88498E-15</v>
      </c>
      <c r="I71" s="13">
        <v>4.88498E-15</v>
      </c>
      <c r="J71" s="13">
        <v>5.1070299999999997E-15</v>
      </c>
      <c r="K71" s="13">
        <v>4.88498E-15</v>
      </c>
      <c r="L71">
        <v>0</v>
      </c>
      <c r="M71">
        <v>0</v>
      </c>
      <c r="N71">
        <v>0</v>
      </c>
      <c r="Q71" s="37">
        <v>12341</v>
      </c>
      <c r="R71" s="13">
        <v>6.6613400000000001E-16</v>
      </c>
      <c r="S71" s="13">
        <v>6.6613400000000001E-16</v>
      </c>
      <c r="T71" s="13">
        <v>3.33067E-16</v>
      </c>
      <c r="U71" s="13">
        <v>1.11022E-16</v>
      </c>
      <c r="V71" s="13">
        <v>3.33067E-16</v>
      </c>
      <c r="W71" s="13">
        <v>1.11022E-16</v>
      </c>
      <c r="X71" s="13">
        <v>6.6613400000000001E-16</v>
      </c>
      <c r="Y71">
        <v>0</v>
      </c>
      <c r="Z71">
        <v>0</v>
      </c>
      <c r="AA71">
        <v>0</v>
      </c>
    </row>
    <row r="72" spans="1:27" x14ac:dyDescent="0.2">
      <c r="A72" s="15">
        <f t="shared" si="1"/>
        <v>5.1070299999999997E-15</v>
      </c>
      <c r="D72" s="37">
        <v>185</v>
      </c>
      <c r="E72" s="15">
        <v>5.1070299999999997E-15</v>
      </c>
      <c r="F72" s="15">
        <v>5.1070299999999997E-15</v>
      </c>
      <c r="G72" s="13">
        <v>4.88498E-15</v>
      </c>
      <c r="H72" s="13">
        <v>4.88498E-15</v>
      </c>
      <c r="I72" s="13">
        <v>4.88498E-15</v>
      </c>
      <c r="J72" s="13">
        <v>5.1070299999999997E-15</v>
      </c>
      <c r="K72" s="13">
        <v>4.88498E-15</v>
      </c>
      <c r="L72">
        <v>0</v>
      </c>
      <c r="M72">
        <v>0</v>
      </c>
      <c r="N72">
        <v>0</v>
      </c>
      <c r="Q72" s="37">
        <v>12341</v>
      </c>
      <c r="R72" s="13">
        <v>6.6613400000000001E-16</v>
      </c>
      <c r="S72" s="13">
        <v>6.6613400000000001E-16</v>
      </c>
      <c r="T72" s="13">
        <v>3.33067E-16</v>
      </c>
      <c r="U72" s="13">
        <v>1.11022E-16</v>
      </c>
      <c r="V72" s="13">
        <v>3.33067E-16</v>
      </c>
      <c r="W72" s="13">
        <v>1.11022E-16</v>
      </c>
      <c r="X72" s="13">
        <v>6.6613400000000001E-16</v>
      </c>
      <c r="Y72">
        <v>0</v>
      </c>
      <c r="Z72">
        <v>0</v>
      </c>
      <c r="AA72">
        <v>0</v>
      </c>
    </row>
    <row r="73" spans="1:27" x14ac:dyDescent="0.2">
      <c r="A73" s="15">
        <f t="shared" si="1"/>
        <v>5.1070299999999997E-15</v>
      </c>
      <c r="D73" s="37">
        <v>185</v>
      </c>
      <c r="E73" s="15">
        <v>5.1070299999999997E-15</v>
      </c>
      <c r="F73" s="15">
        <v>5.1070299999999997E-15</v>
      </c>
      <c r="G73" s="13">
        <v>4.88498E-15</v>
      </c>
      <c r="H73" s="13">
        <v>4.88498E-15</v>
      </c>
      <c r="I73" s="13">
        <v>4.88498E-15</v>
      </c>
      <c r="J73" s="13">
        <v>5.1070299999999997E-15</v>
      </c>
      <c r="K73" s="13">
        <v>4.88498E-15</v>
      </c>
      <c r="L73">
        <v>0</v>
      </c>
      <c r="M73">
        <v>0</v>
      </c>
      <c r="N73">
        <v>0</v>
      </c>
      <c r="Q73" s="37">
        <v>12341</v>
      </c>
      <c r="R73" s="13">
        <v>6.6613400000000001E-16</v>
      </c>
      <c r="S73" s="13">
        <v>6.6613400000000001E-16</v>
      </c>
      <c r="T73" s="13">
        <v>3.33067E-16</v>
      </c>
      <c r="U73" s="13">
        <v>1.11022E-16</v>
      </c>
      <c r="V73" s="13">
        <v>3.33067E-16</v>
      </c>
      <c r="W73" s="13">
        <v>1.11022E-16</v>
      </c>
      <c r="X73" s="13">
        <v>6.6613400000000001E-16</v>
      </c>
      <c r="Y73">
        <v>0</v>
      </c>
      <c r="Z73">
        <v>0</v>
      </c>
      <c r="AA73">
        <v>0</v>
      </c>
    </row>
    <row r="74" spans="1:27" x14ac:dyDescent="0.2">
      <c r="A74" s="15">
        <f t="shared" si="1"/>
        <v>5.1070299999999997E-15</v>
      </c>
      <c r="D74" s="37">
        <v>185</v>
      </c>
      <c r="E74" s="15">
        <v>5.1070299999999997E-15</v>
      </c>
      <c r="F74" s="15">
        <v>5.1070299999999997E-15</v>
      </c>
      <c r="G74" s="13">
        <v>4.88498E-15</v>
      </c>
      <c r="H74" s="13">
        <v>4.88498E-15</v>
      </c>
      <c r="I74" s="13">
        <v>4.88498E-15</v>
      </c>
      <c r="J74" s="13">
        <v>5.1070299999999997E-15</v>
      </c>
      <c r="K74" s="13">
        <v>4.88498E-15</v>
      </c>
      <c r="L74">
        <v>0</v>
      </c>
      <c r="M74">
        <v>0</v>
      </c>
      <c r="N74">
        <v>0</v>
      </c>
      <c r="Q74" s="37">
        <v>12341</v>
      </c>
      <c r="R74" s="13">
        <v>6.6613400000000001E-16</v>
      </c>
      <c r="S74" s="13">
        <v>6.6613400000000001E-16</v>
      </c>
      <c r="T74" s="13">
        <v>3.33067E-16</v>
      </c>
      <c r="U74" s="13">
        <v>1.11022E-16</v>
      </c>
      <c r="V74" s="13">
        <v>3.33067E-16</v>
      </c>
      <c r="W74" s="13">
        <v>1.11022E-16</v>
      </c>
      <c r="X74" s="13">
        <v>6.6613400000000001E-16</v>
      </c>
      <c r="Y74">
        <v>0</v>
      </c>
      <c r="Z74">
        <v>0</v>
      </c>
      <c r="AA74">
        <v>0</v>
      </c>
    </row>
    <row r="75" spans="1:27" x14ac:dyDescent="0.2">
      <c r="A75" s="15">
        <f t="shared" si="1"/>
        <v>6.1417199999999998E-3</v>
      </c>
      <c r="D75" s="37">
        <v>1181</v>
      </c>
      <c r="E75" s="15">
        <v>1.18962E-3</v>
      </c>
      <c r="F75" s="15">
        <v>1.18962E-3</v>
      </c>
      <c r="G75" s="13">
        <v>-1.08853E-4</v>
      </c>
      <c r="H75" s="13">
        <v>-6.8402000000000003E-4</v>
      </c>
      <c r="I75" s="13">
        <v>6.7160000000000001E-5</v>
      </c>
      <c r="J75" s="13">
        <v>9.9920999999999994E-4</v>
      </c>
      <c r="K75" s="13">
        <v>-6.6961899999999999E-4</v>
      </c>
      <c r="L75" s="13">
        <v>-8.8244899999999999E-4</v>
      </c>
      <c r="M75" s="13">
        <v>1.2810299999999999E-4</v>
      </c>
      <c r="N75" s="13">
        <v>-3.00797E-4</v>
      </c>
      <c r="Q75" s="37">
        <v>17353</v>
      </c>
      <c r="R75" s="13">
        <v>6.1417199999999998E-3</v>
      </c>
      <c r="S75" s="13">
        <v>-7.6720800000000004E-3</v>
      </c>
      <c r="T75" s="13">
        <v>2.1680900000000001E-3</v>
      </c>
      <c r="U75" s="13">
        <v>-7.6720800000000004E-3</v>
      </c>
      <c r="V75" s="13">
        <v>-1.17001E-4</v>
      </c>
      <c r="W75" s="13">
        <v>2.3475200000000001E-3</v>
      </c>
      <c r="X75" s="13">
        <v>-1.59278E-3</v>
      </c>
      <c r="Y75" s="13">
        <v>1.9386499999999999E-4</v>
      </c>
      <c r="Z75" s="13">
        <v>7.2079199999999996E-3</v>
      </c>
      <c r="AA75" s="13">
        <v>6.6724199999999994E-5</v>
      </c>
    </row>
    <row r="76" spans="1:27" x14ac:dyDescent="0.2">
      <c r="A76" s="15">
        <f t="shared" si="1"/>
        <v>5.1408299999999997E-2</v>
      </c>
      <c r="D76" s="37">
        <v>1182</v>
      </c>
      <c r="E76" s="15">
        <v>2.9065000000000001E-2</v>
      </c>
      <c r="F76" s="15">
        <v>2.9065000000000001E-2</v>
      </c>
      <c r="G76" s="13">
        <v>-6.1443100000000003E-4</v>
      </c>
      <c r="H76" s="13">
        <v>-1.81925E-2</v>
      </c>
      <c r="I76" s="13">
        <v>3.55544E-3</v>
      </c>
      <c r="J76" s="13">
        <v>2.45709E-2</v>
      </c>
      <c r="K76" s="13">
        <v>-1.78683E-2</v>
      </c>
      <c r="L76" s="13">
        <v>-2.04984E-2</v>
      </c>
      <c r="M76" s="13">
        <v>3.2130000000000001E-3</v>
      </c>
      <c r="N76" s="13">
        <v>-7.0982500000000004E-3</v>
      </c>
      <c r="Q76" s="37">
        <v>17671</v>
      </c>
      <c r="R76" s="13">
        <v>5.1408299999999997E-2</v>
      </c>
      <c r="S76" s="13">
        <v>5.1408299999999997E-2</v>
      </c>
      <c r="T76" s="13">
        <v>-1.6830000000000001E-2</v>
      </c>
      <c r="U76" s="13">
        <v>-2.39632E-2</v>
      </c>
      <c r="V76" s="13">
        <v>-1.7217699999999999E-2</v>
      </c>
      <c r="W76" s="13">
        <v>5.1383100000000001E-2</v>
      </c>
      <c r="X76" s="13">
        <v>-2.35503E-2</v>
      </c>
      <c r="Y76" s="13">
        <v>8.1990700000000004E-6</v>
      </c>
      <c r="Z76" s="13">
        <v>-3.23566E-3</v>
      </c>
      <c r="AA76" s="13">
        <v>-2.6258399999999999E-3</v>
      </c>
    </row>
    <row r="77" spans="1:27" x14ac:dyDescent="0.2">
      <c r="A77" s="15">
        <f t="shared" si="1"/>
        <v>0.15016399999999999</v>
      </c>
      <c r="D77" s="37">
        <v>1181</v>
      </c>
      <c r="E77" s="15">
        <v>0.12287099999999999</v>
      </c>
      <c r="F77" s="15">
        <v>0.12287099999999999</v>
      </c>
      <c r="G77" s="13">
        <v>3.1106299999999999E-4</v>
      </c>
      <c r="H77" s="13">
        <v>-8.3203399999999997E-2</v>
      </c>
      <c r="I77" s="13">
        <v>1.7189900000000001E-2</v>
      </c>
      <c r="J77" s="13">
        <v>0.105726</v>
      </c>
      <c r="K77" s="13">
        <v>-8.29376E-2</v>
      </c>
      <c r="L77" s="13">
        <v>-8.4382100000000002E-2</v>
      </c>
      <c r="M77" s="13">
        <v>6.8056799999999997E-3</v>
      </c>
      <c r="N77" s="13">
        <v>-1.3009E-2</v>
      </c>
      <c r="Q77" s="37">
        <v>17319</v>
      </c>
      <c r="R77" s="13">
        <v>0.15016399999999999</v>
      </c>
      <c r="S77" s="13">
        <v>0.15016399999999999</v>
      </c>
      <c r="T77" s="13">
        <v>1.03439E-2</v>
      </c>
      <c r="U77" s="13">
        <v>-0.12797600000000001</v>
      </c>
      <c r="V77" s="13">
        <v>0.142429</v>
      </c>
      <c r="W77" s="13">
        <v>1.0334299999999999E-2</v>
      </c>
      <c r="X77" s="13">
        <v>-0.12023300000000001</v>
      </c>
      <c r="Y77" s="13">
        <v>1.5141200000000001E-3</v>
      </c>
      <c r="Z77" s="13">
        <v>8.8039699999999999E-2</v>
      </c>
      <c r="AA77" s="13">
        <v>-2.2465499999999999E-3</v>
      </c>
    </row>
    <row r="78" spans="1:27" s="21" customFormat="1" x14ac:dyDescent="0.2">
      <c r="A78" s="23">
        <f t="shared" si="1"/>
        <v>5.5511200000000002E-15</v>
      </c>
      <c r="C78" s="23"/>
      <c r="D78" s="38">
        <v>14</v>
      </c>
      <c r="E78" s="23">
        <v>5.5511200000000002E-15</v>
      </c>
      <c r="F78" s="23">
        <v>5.5511200000000002E-15</v>
      </c>
      <c r="G78" s="36">
        <v>5.1070299999999997E-15</v>
      </c>
      <c r="H78" s="36">
        <v>4.88498E-15</v>
      </c>
      <c r="I78" s="36">
        <v>5.1070299999999997E-15</v>
      </c>
      <c r="J78" s="36">
        <v>4.88498E-15</v>
      </c>
      <c r="K78" s="36">
        <v>5.5511200000000002E-15</v>
      </c>
      <c r="L78" s="21">
        <v>0</v>
      </c>
      <c r="M78" s="21">
        <v>0</v>
      </c>
      <c r="N78" s="21">
        <v>0</v>
      </c>
      <c r="Q78" s="38">
        <v>10231</v>
      </c>
      <c r="R78" s="36">
        <v>9.9920099999999996E-16</v>
      </c>
      <c r="S78" s="36">
        <v>9.9920099999999996E-16</v>
      </c>
      <c r="T78" s="36">
        <v>4.4408900000000002E-16</v>
      </c>
      <c r="U78" s="36">
        <v>4.4408900000000002E-16</v>
      </c>
      <c r="V78" s="36">
        <v>4.4408900000000002E-16</v>
      </c>
      <c r="W78" s="36">
        <v>4.4408900000000002E-16</v>
      </c>
      <c r="X78" s="36">
        <v>9.9920099999999996E-16</v>
      </c>
      <c r="Y78" s="21">
        <v>0</v>
      </c>
      <c r="Z78" s="21">
        <v>0</v>
      </c>
      <c r="AA78" s="21">
        <v>0</v>
      </c>
    </row>
    <row r="79" spans="1:27" s="21" customFormat="1" x14ac:dyDescent="0.2">
      <c r="A79" s="23">
        <f t="shared" si="1"/>
        <v>5.5511200000000002E-15</v>
      </c>
      <c r="C79" s="23"/>
      <c r="D79" s="38">
        <v>14</v>
      </c>
      <c r="E79" s="23">
        <v>5.5511200000000002E-15</v>
      </c>
      <c r="F79" s="23">
        <v>5.5511200000000002E-15</v>
      </c>
      <c r="G79" s="36">
        <v>5.1070299999999997E-15</v>
      </c>
      <c r="H79" s="36">
        <v>4.88498E-15</v>
      </c>
      <c r="I79" s="36">
        <v>5.1070299999999997E-15</v>
      </c>
      <c r="J79" s="36">
        <v>4.88498E-15</v>
      </c>
      <c r="K79" s="36">
        <v>5.5511200000000002E-15</v>
      </c>
      <c r="L79" s="21">
        <v>0</v>
      </c>
      <c r="M79" s="21">
        <v>0</v>
      </c>
      <c r="N79" s="21">
        <v>0</v>
      </c>
      <c r="Q79" s="38">
        <v>10231</v>
      </c>
      <c r="R79" s="36">
        <v>9.9920099999999996E-16</v>
      </c>
      <c r="S79" s="36">
        <v>9.9920099999999996E-16</v>
      </c>
      <c r="T79" s="36">
        <v>4.4408900000000002E-16</v>
      </c>
      <c r="U79" s="36">
        <v>4.4408900000000002E-16</v>
      </c>
      <c r="V79" s="36">
        <v>4.4408900000000002E-16</v>
      </c>
      <c r="W79" s="36">
        <v>4.4408900000000002E-16</v>
      </c>
      <c r="X79" s="36">
        <v>9.9920099999999996E-16</v>
      </c>
      <c r="Y79" s="21">
        <v>0</v>
      </c>
      <c r="Z79" s="21">
        <v>0</v>
      </c>
      <c r="AA79" s="21">
        <v>0</v>
      </c>
    </row>
    <row r="80" spans="1:27" s="21" customFormat="1" x14ac:dyDescent="0.2">
      <c r="A80" s="23">
        <f t="shared" si="1"/>
        <v>5.5511200000000002E-15</v>
      </c>
      <c r="C80" s="23"/>
      <c r="D80" s="38">
        <v>14</v>
      </c>
      <c r="E80" s="23">
        <v>5.5511200000000002E-15</v>
      </c>
      <c r="F80" s="23">
        <v>5.5511200000000002E-15</v>
      </c>
      <c r="G80" s="36">
        <v>5.1070299999999997E-15</v>
      </c>
      <c r="H80" s="36">
        <v>4.88498E-15</v>
      </c>
      <c r="I80" s="36">
        <v>5.1070299999999997E-15</v>
      </c>
      <c r="J80" s="36">
        <v>4.88498E-15</v>
      </c>
      <c r="K80" s="36">
        <v>5.5511200000000002E-15</v>
      </c>
      <c r="L80" s="21">
        <v>0</v>
      </c>
      <c r="M80" s="21">
        <v>0</v>
      </c>
      <c r="N80" s="21">
        <v>0</v>
      </c>
      <c r="Q80" s="38">
        <v>10231</v>
      </c>
      <c r="R80" s="36">
        <v>9.9920099999999996E-16</v>
      </c>
      <c r="S80" s="36">
        <v>9.9920099999999996E-16</v>
      </c>
      <c r="T80" s="36">
        <v>4.4408900000000002E-16</v>
      </c>
      <c r="U80" s="36">
        <v>4.4408900000000002E-16</v>
      </c>
      <c r="V80" s="36">
        <v>4.4408900000000002E-16</v>
      </c>
      <c r="W80" s="36">
        <v>4.4408900000000002E-16</v>
      </c>
      <c r="X80" s="36">
        <v>9.9920099999999996E-16</v>
      </c>
      <c r="Y80" s="21">
        <v>0</v>
      </c>
      <c r="Z80" s="21">
        <v>0</v>
      </c>
      <c r="AA80" s="21">
        <v>0</v>
      </c>
    </row>
    <row r="81" spans="1:27" s="21" customFormat="1" x14ac:dyDescent="0.2">
      <c r="A81" s="23">
        <f t="shared" si="1"/>
        <v>5.0811500000000002E-2</v>
      </c>
      <c r="C81" s="23"/>
      <c r="D81" s="38">
        <v>1082</v>
      </c>
      <c r="E81" s="23">
        <v>1.0625799999999999E-2</v>
      </c>
      <c r="F81" s="23">
        <v>1.0625799999999999E-2</v>
      </c>
      <c r="G81" s="36">
        <v>-7.1678300000000003E-4</v>
      </c>
      <c r="H81" s="36">
        <v>-6.2686499999999997E-3</v>
      </c>
      <c r="I81" s="36">
        <v>4.96467E-4</v>
      </c>
      <c r="J81" s="36">
        <v>9.2694300000000004E-3</v>
      </c>
      <c r="K81" s="36">
        <v>-6.1255299999999997E-3</v>
      </c>
      <c r="L81" s="36">
        <v>6.9569899999999997E-3</v>
      </c>
      <c r="M81" s="36">
        <v>1.08457E-3</v>
      </c>
      <c r="N81" s="36">
        <v>2.8981900000000001E-3</v>
      </c>
      <c r="Q81" s="38">
        <v>12153</v>
      </c>
      <c r="R81" s="36">
        <v>5.0811500000000002E-2</v>
      </c>
      <c r="S81" s="36">
        <v>5.0811500000000002E-2</v>
      </c>
      <c r="T81" s="36">
        <v>-7.5913100000000004E-3</v>
      </c>
      <c r="U81" s="36">
        <v>-3.4660499999999997E-2</v>
      </c>
      <c r="V81" s="36">
        <v>-1.8707100000000001E-2</v>
      </c>
      <c r="W81" s="36">
        <v>4.8767499999999998E-2</v>
      </c>
      <c r="X81" s="36">
        <v>-2.1500700000000001E-2</v>
      </c>
      <c r="Y81" s="36">
        <v>-1.0737200000000001E-2</v>
      </c>
      <c r="Z81" s="36">
        <v>2.7806600000000001E-2</v>
      </c>
      <c r="AA81" s="36">
        <v>-2.5946300000000001E-3</v>
      </c>
    </row>
    <row r="82" spans="1:27" s="21" customFormat="1" x14ac:dyDescent="0.2">
      <c r="A82" s="23">
        <f t="shared" si="1"/>
        <v>0.13967099999999999</v>
      </c>
      <c r="C82" s="23"/>
      <c r="D82" s="38">
        <v>1082</v>
      </c>
      <c r="E82" s="23">
        <v>6.0410800000000001E-2</v>
      </c>
      <c r="F82" s="23">
        <v>6.0410800000000001E-2</v>
      </c>
      <c r="G82" s="36">
        <v>-2.0235299999999999E-3</v>
      </c>
      <c r="H82" s="36">
        <v>-3.7667100000000002E-2</v>
      </c>
      <c r="I82" s="36">
        <v>4.22683E-3</v>
      </c>
      <c r="J82" s="36">
        <v>5.3463400000000001E-2</v>
      </c>
      <c r="K82" s="36">
        <v>-3.6970099999999999E-2</v>
      </c>
      <c r="L82" s="36">
        <v>3.7238500000000001E-2</v>
      </c>
      <c r="M82" s="36">
        <v>5.5064199999999997E-3</v>
      </c>
      <c r="N82" s="36">
        <v>1.5524100000000001E-2</v>
      </c>
      <c r="Q82" s="38">
        <v>12153</v>
      </c>
      <c r="R82" s="36">
        <v>0.13967099999999999</v>
      </c>
      <c r="S82" s="36">
        <v>0.13967099999999999</v>
      </c>
      <c r="T82" s="36">
        <v>-5.3182199999999999E-2</v>
      </c>
      <c r="U82" s="36">
        <v>-5.8816800000000002E-2</v>
      </c>
      <c r="V82" s="36">
        <v>-5.2907999999999997E-2</v>
      </c>
      <c r="W82" s="36">
        <v>0.13938400000000001</v>
      </c>
      <c r="X82" s="36">
        <v>-5.8804599999999999E-2</v>
      </c>
      <c r="Y82" s="36">
        <v>1.7181400000000001E-4</v>
      </c>
      <c r="Z82" s="36">
        <v>-1.1633099999999999E-4</v>
      </c>
      <c r="AA82" s="36">
        <v>9.4536299999999995E-4</v>
      </c>
    </row>
    <row r="83" spans="1:27" s="21" customFormat="1" x14ac:dyDescent="0.2">
      <c r="A83" s="23">
        <f t="shared" si="1"/>
        <v>0.276202</v>
      </c>
      <c r="C83" s="23"/>
      <c r="D83" s="38">
        <v>1081</v>
      </c>
      <c r="E83" s="23">
        <v>0.199601</v>
      </c>
      <c r="F83" s="23">
        <v>0.199601</v>
      </c>
      <c r="G83" s="36">
        <v>-4.045E-3</v>
      </c>
      <c r="H83" s="36">
        <v>-0.13461200000000001</v>
      </c>
      <c r="I83" s="36">
        <v>1.5827999999999998E-2</v>
      </c>
      <c r="J83" s="36">
        <v>0.17951400000000001</v>
      </c>
      <c r="K83" s="36">
        <v>-0.13439799999999999</v>
      </c>
      <c r="L83" s="36">
        <v>0.120796</v>
      </c>
      <c r="M83" s="36">
        <v>7.0416599999999999E-3</v>
      </c>
      <c r="N83" s="36">
        <v>1.51661E-2</v>
      </c>
      <c r="Q83" s="38">
        <v>12235</v>
      </c>
      <c r="R83" s="36">
        <v>0.276202</v>
      </c>
      <c r="S83" s="36">
        <v>0.276202</v>
      </c>
      <c r="T83" s="36">
        <v>3.3583300000000003E-2</v>
      </c>
      <c r="U83" s="36">
        <v>-0.24843699999999999</v>
      </c>
      <c r="V83" s="36">
        <v>0.26463300000000001</v>
      </c>
      <c r="W83" s="36">
        <v>3.34729E-2</v>
      </c>
      <c r="X83" s="36">
        <v>-0.236757</v>
      </c>
      <c r="Y83" s="36">
        <v>-2.14015E-3</v>
      </c>
      <c r="Z83" s="36">
        <v>0.133321</v>
      </c>
      <c r="AA83" s="36">
        <v>-1.04913E-2</v>
      </c>
    </row>
    <row r="84" spans="1:27" s="21" customFormat="1" x14ac:dyDescent="0.2">
      <c r="A84" s="23">
        <f t="shared" si="1"/>
        <v>0.49956600000000001</v>
      </c>
      <c r="C84" s="23"/>
      <c r="D84" s="38">
        <v>1081</v>
      </c>
      <c r="E84" s="23">
        <v>0.34406900000000001</v>
      </c>
      <c r="F84" s="23">
        <v>-8.8051000000000001E-5</v>
      </c>
      <c r="G84" s="36">
        <v>1.9588600000000001E-2</v>
      </c>
      <c r="H84" s="36">
        <v>-0.32791599999999999</v>
      </c>
      <c r="I84" s="36">
        <v>4.2805999999999997E-2</v>
      </c>
      <c r="J84" s="36">
        <v>0.30847000000000002</v>
      </c>
      <c r="K84" s="36">
        <v>-0.31553399999999998</v>
      </c>
      <c r="L84" s="36">
        <v>0.16476199999999999</v>
      </c>
      <c r="M84" s="36">
        <v>-6.7376400000000003E-2</v>
      </c>
      <c r="N84" s="36">
        <v>-0.166599</v>
      </c>
      <c r="Q84" s="38">
        <v>12206</v>
      </c>
      <c r="R84" s="36">
        <v>0.49956600000000001</v>
      </c>
      <c r="S84" s="36">
        <v>-0.362568</v>
      </c>
      <c r="T84" s="36">
        <v>4.9383900000000001E-2</v>
      </c>
      <c r="U84" s="36">
        <v>-0.55767100000000003</v>
      </c>
      <c r="V84" s="36">
        <v>-3.5607600000000003E-2</v>
      </c>
      <c r="W84" s="36">
        <v>4.9646299999999997E-2</v>
      </c>
      <c r="X84" s="36">
        <v>-2.2760200000000001E-2</v>
      </c>
      <c r="Y84" s="36">
        <v>-1.2211700000000001E-2</v>
      </c>
      <c r="Z84" s="36">
        <v>0.97542200000000001</v>
      </c>
      <c r="AA84" s="36">
        <v>-2.24887E-2</v>
      </c>
    </row>
    <row r="85" spans="1:27" x14ac:dyDescent="0.2">
      <c r="A85" s="15">
        <f t="shared" si="1"/>
        <v>4.1078300000000003E-15</v>
      </c>
      <c r="D85" s="37">
        <v>1652</v>
      </c>
      <c r="E85" s="15">
        <v>2.55351E-15</v>
      </c>
      <c r="F85" s="15">
        <v>2.33147E-15</v>
      </c>
      <c r="G85" s="13">
        <v>2.22045E-15</v>
      </c>
      <c r="H85" s="13">
        <v>2.1094199999999999E-15</v>
      </c>
      <c r="I85" s="13">
        <v>2.33147E-15</v>
      </c>
      <c r="J85" s="13">
        <v>2.33147E-15</v>
      </c>
      <c r="K85" s="13">
        <v>2.22045E-15</v>
      </c>
      <c r="L85">
        <v>0</v>
      </c>
      <c r="M85">
        <v>0</v>
      </c>
      <c r="N85">
        <v>0</v>
      </c>
      <c r="Q85" s="37">
        <v>17019</v>
      </c>
      <c r="R85" s="13">
        <v>4.1078300000000003E-15</v>
      </c>
      <c r="S85" s="13">
        <v>4.1078300000000003E-15</v>
      </c>
      <c r="T85" s="13">
        <v>3.8857799999999998E-15</v>
      </c>
      <c r="U85" s="13">
        <v>3.6637399999999999E-15</v>
      </c>
      <c r="V85" s="13">
        <v>3.8857799999999998E-15</v>
      </c>
      <c r="W85" s="13">
        <v>3.6637399999999999E-15</v>
      </c>
      <c r="X85" s="13">
        <v>4.1078300000000003E-15</v>
      </c>
      <c r="Y85">
        <v>0</v>
      </c>
      <c r="Z85">
        <v>0</v>
      </c>
      <c r="AA85">
        <v>0</v>
      </c>
    </row>
    <row r="86" spans="1:27" x14ac:dyDescent="0.2">
      <c r="A86" s="15">
        <f t="shared" si="1"/>
        <v>3.9412899999999998E-15</v>
      </c>
      <c r="D86" s="37">
        <v>1652</v>
      </c>
      <c r="E86" s="15">
        <v>2.55351E-15</v>
      </c>
      <c r="F86" s="15">
        <v>2.33147E-15</v>
      </c>
      <c r="G86" s="13">
        <v>2.22045E-15</v>
      </c>
      <c r="H86" s="13">
        <v>2.1094199999999999E-15</v>
      </c>
      <c r="I86" s="13">
        <v>2.33147E-15</v>
      </c>
      <c r="J86" s="13">
        <v>2.33147E-15</v>
      </c>
      <c r="K86" s="13">
        <v>2.22045E-15</v>
      </c>
      <c r="L86">
        <v>0</v>
      </c>
      <c r="M86">
        <v>0</v>
      </c>
      <c r="N86">
        <v>0</v>
      </c>
      <c r="Q86" s="37">
        <v>17019</v>
      </c>
      <c r="R86" s="13">
        <v>3.9412899999999998E-15</v>
      </c>
      <c r="S86" s="13">
        <v>3.9412899999999998E-15</v>
      </c>
      <c r="T86" s="13">
        <v>3.7747599999999998E-15</v>
      </c>
      <c r="U86" s="13">
        <v>3.6637399999999999E-15</v>
      </c>
      <c r="V86" s="13">
        <v>3.8857799999999998E-15</v>
      </c>
      <c r="W86" s="13">
        <v>3.6637399999999999E-15</v>
      </c>
      <c r="X86" s="13">
        <v>3.8302699999999998E-15</v>
      </c>
      <c r="Y86">
        <v>0</v>
      </c>
      <c r="Z86">
        <v>0</v>
      </c>
      <c r="AA86">
        <v>0</v>
      </c>
    </row>
    <row r="87" spans="1:27" x14ac:dyDescent="0.2">
      <c r="A87" s="15">
        <f t="shared" si="1"/>
        <v>3.9412899999999998E-15</v>
      </c>
      <c r="D87" s="37">
        <v>1652</v>
      </c>
      <c r="E87" s="15">
        <v>2.55351E-15</v>
      </c>
      <c r="F87" s="15">
        <v>2.33147E-15</v>
      </c>
      <c r="G87" s="13">
        <v>2.22045E-15</v>
      </c>
      <c r="H87" s="13">
        <v>2.1094199999999999E-15</v>
      </c>
      <c r="I87" s="13">
        <v>2.33147E-15</v>
      </c>
      <c r="J87" s="13">
        <v>2.33147E-15</v>
      </c>
      <c r="K87" s="13">
        <v>2.22045E-15</v>
      </c>
      <c r="L87">
        <v>0</v>
      </c>
      <c r="M87">
        <v>0</v>
      </c>
      <c r="N87">
        <v>0</v>
      </c>
      <c r="Q87" s="37">
        <v>17019</v>
      </c>
      <c r="R87" s="13">
        <v>3.9412899999999998E-15</v>
      </c>
      <c r="S87" s="13">
        <v>3.9412899999999998E-15</v>
      </c>
      <c r="T87" s="13">
        <v>3.7747599999999998E-15</v>
      </c>
      <c r="U87" s="13">
        <v>3.6637399999999999E-15</v>
      </c>
      <c r="V87" s="13">
        <v>3.8857799999999998E-15</v>
      </c>
      <c r="W87" s="13">
        <v>3.6637399999999999E-15</v>
      </c>
      <c r="X87" s="13">
        <v>3.8302699999999998E-15</v>
      </c>
      <c r="Y87">
        <v>0</v>
      </c>
      <c r="Z87">
        <v>0</v>
      </c>
      <c r="AA87">
        <v>0</v>
      </c>
    </row>
    <row r="88" spans="1:27" x14ac:dyDescent="0.2">
      <c r="A88" s="15">
        <f t="shared" si="1"/>
        <v>3.9412899999999998E-15</v>
      </c>
      <c r="D88" s="37">
        <v>1652</v>
      </c>
      <c r="E88" s="15">
        <v>2.55351E-15</v>
      </c>
      <c r="F88" s="15">
        <v>2.33147E-15</v>
      </c>
      <c r="G88" s="13">
        <v>2.22045E-15</v>
      </c>
      <c r="H88" s="13">
        <v>2.1094199999999999E-15</v>
      </c>
      <c r="I88" s="13">
        <v>2.33147E-15</v>
      </c>
      <c r="J88" s="13">
        <v>2.33147E-15</v>
      </c>
      <c r="K88" s="13">
        <v>2.22045E-15</v>
      </c>
      <c r="L88">
        <v>0</v>
      </c>
      <c r="M88">
        <v>0</v>
      </c>
      <c r="N88">
        <v>0</v>
      </c>
      <c r="Q88" s="37">
        <v>17019</v>
      </c>
      <c r="R88" s="13">
        <v>3.9412899999999998E-15</v>
      </c>
      <c r="S88" s="13">
        <v>3.9412899999999998E-15</v>
      </c>
      <c r="T88" s="13">
        <v>3.7747599999999998E-15</v>
      </c>
      <c r="U88" s="13">
        <v>3.6637399999999999E-15</v>
      </c>
      <c r="V88" s="13">
        <v>3.8857799999999998E-15</v>
      </c>
      <c r="W88" s="13">
        <v>3.6637399999999999E-15</v>
      </c>
      <c r="X88" s="13">
        <v>3.8302699999999998E-15</v>
      </c>
      <c r="Y88">
        <v>0</v>
      </c>
      <c r="Z88">
        <v>0</v>
      </c>
      <c r="AA88">
        <v>0</v>
      </c>
    </row>
    <row r="89" spans="1:27" x14ac:dyDescent="0.2">
      <c r="A89" s="15">
        <f t="shared" si="1"/>
        <v>1.7771499999999999E-2</v>
      </c>
      <c r="D89" s="37">
        <v>1074</v>
      </c>
      <c r="E89" s="15">
        <v>2.3309300000000002E-3</v>
      </c>
      <c r="F89" s="15">
        <v>2.3309300000000002E-3</v>
      </c>
      <c r="G89" s="13">
        <v>-2.74517E-4</v>
      </c>
      <c r="H89" s="13">
        <v>-1.30898E-3</v>
      </c>
      <c r="I89" s="13">
        <v>-1.0900699999999999E-4</v>
      </c>
      <c r="J89" s="13">
        <v>2.1384400000000001E-3</v>
      </c>
      <c r="K89" s="13">
        <v>-1.2819999999999999E-3</v>
      </c>
      <c r="L89" s="13">
        <v>1.25917E-3</v>
      </c>
      <c r="M89" s="13">
        <v>1.6798299999999999E-4</v>
      </c>
      <c r="N89" s="13">
        <v>6.0051199999999999E-4</v>
      </c>
      <c r="Q89" s="37">
        <v>11897</v>
      </c>
      <c r="R89" s="13">
        <v>1.7771499999999999E-2</v>
      </c>
      <c r="S89" s="13">
        <v>-2.2991999999999999E-2</v>
      </c>
      <c r="T89" s="13">
        <v>7.0036999999999999E-3</v>
      </c>
      <c r="U89" s="13">
        <v>-2.2991999999999999E-2</v>
      </c>
      <c r="V89" s="13">
        <v>-5.4807599999999999E-4</v>
      </c>
      <c r="W89" s="13">
        <v>7.31871E-3</v>
      </c>
      <c r="X89" s="13">
        <v>-4.9874799999999999E-3</v>
      </c>
      <c r="Y89" s="13">
        <v>3.7778699999999998E-4</v>
      </c>
      <c r="Z89" s="13">
        <v>2.08992E-2</v>
      </c>
      <c r="AA89" s="13">
        <v>3.0511299999999998E-4</v>
      </c>
    </row>
    <row r="90" spans="1:27" x14ac:dyDescent="0.2">
      <c r="A90" s="15">
        <f t="shared" si="1"/>
        <v>8.8999099999999998E-2</v>
      </c>
      <c r="D90" s="37">
        <v>1073</v>
      </c>
      <c r="E90" s="15">
        <v>2.6081E-2</v>
      </c>
      <c r="F90" s="15">
        <v>2.6081E-2</v>
      </c>
      <c r="G90" s="13">
        <v>-1.8281700000000001E-3</v>
      </c>
      <c r="H90" s="13">
        <v>-1.55324E-2</v>
      </c>
      <c r="I90" s="13">
        <v>2.4379100000000001E-4</v>
      </c>
      <c r="J90" s="13">
        <v>2.3704900000000001E-2</v>
      </c>
      <c r="K90" s="13">
        <v>-1.5228200000000001E-2</v>
      </c>
      <c r="L90" s="13">
        <v>1.4534099999999999E-2</v>
      </c>
      <c r="M90" s="13">
        <v>2.1601400000000001E-3</v>
      </c>
      <c r="N90" s="13">
        <v>6.7417900000000001E-3</v>
      </c>
      <c r="Q90" s="37">
        <v>11595</v>
      </c>
      <c r="R90" s="13">
        <v>8.8999099999999998E-2</v>
      </c>
      <c r="S90" s="13">
        <v>8.8999099999999998E-2</v>
      </c>
      <c r="T90" s="13">
        <v>-3.3193399999999998E-2</v>
      </c>
      <c r="U90" s="13">
        <v>-3.7815599999999998E-2</v>
      </c>
      <c r="V90" s="13">
        <v>-3.3745699999999997E-2</v>
      </c>
      <c r="W90" s="13">
        <v>8.8832700000000001E-2</v>
      </c>
      <c r="X90" s="13">
        <v>-3.7096999999999998E-2</v>
      </c>
      <c r="Y90" s="13">
        <v>-5.8641300000000004E-4</v>
      </c>
      <c r="Z90" s="13">
        <v>-7.8351600000000005E-4</v>
      </c>
      <c r="AA90" s="13">
        <v>-3.1755599999999998E-4</v>
      </c>
    </row>
    <row r="91" spans="1:27" x14ac:dyDescent="0.2">
      <c r="A91" s="15">
        <f t="shared" si="1"/>
        <v>0.157944</v>
      </c>
      <c r="D91" s="37">
        <v>1072</v>
      </c>
      <c r="E91" s="15">
        <v>9.7657900000000006E-2</v>
      </c>
      <c r="F91" s="15">
        <v>9.7657900000000006E-2</v>
      </c>
      <c r="G91" s="13">
        <v>-4.8680199999999998E-3</v>
      </c>
      <c r="H91" s="13">
        <v>-6.1640199999999999E-2</v>
      </c>
      <c r="I91" s="13">
        <v>2.1518100000000001E-3</v>
      </c>
      <c r="J91" s="13">
        <v>9.0039800000000003E-2</v>
      </c>
      <c r="K91" s="13">
        <v>-6.1041900000000003E-2</v>
      </c>
      <c r="L91" s="13">
        <v>5.1589700000000002E-2</v>
      </c>
      <c r="M91" s="13">
        <v>6.0858199999999996E-3</v>
      </c>
      <c r="N91" s="13">
        <v>1.84548E-2</v>
      </c>
      <c r="Q91" s="37">
        <v>11657</v>
      </c>
      <c r="R91" s="13">
        <v>0.157944</v>
      </c>
      <c r="S91" s="13">
        <v>0.157944</v>
      </c>
      <c r="T91" s="13">
        <v>-5.8692000000000001E-2</v>
      </c>
      <c r="U91" s="13">
        <v>-6.7887000000000003E-2</v>
      </c>
      <c r="V91" s="13">
        <v>-6.2431899999999999E-2</v>
      </c>
      <c r="W91" s="13">
        <v>0.15785399999999999</v>
      </c>
      <c r="X91" s="13">
        <v>-6.4057699999999995E-2</v>
      </c>
      <c r="Y91" s="13">
        <v>1.4933200000000001E-4</v>
      </c>
      <c r="Z91" s="13">
        <v>-8.7863200000000002E-3</v>
      </c>
      <c r="AA91" s="13">
        <v>2.69907E-3</v>
      </c>
    </row>
    <row r="92" spans="1:27" s="21" customFormat="1" x14ac:dyDescent="0.2">
      <c r="A92" s="23">
        <f t="shared" si="1"/>
        <v>2.38698E-15</v>
      </c>
      <c r="C92" s="23"/>
      <c r="D92" s="38">
        <v>49491</v>
      </c>
      <c r="E92" s="23">
        <v>2.38698E-15</v>
      </c>
      <c r="F92" s="23">
        <v>2.27596E-15</v>
      </c>
      <c r="G92" s="36">
        <v>2.1926900000000001E-15</v>
      </c>
      <c r="H92" s="36">
        <v>1.9983999999999999E-15</v>
      </c>
      <c r="I92" s="36">
        <v>2.1094199999999999E-15</v>
      </c>
      <c r="J92" s="36">
        <v>2.27596E-15</v>
      </c>
      <c r="K92" s="36">
        <v>2.1926900000000001E-15</v>
      </c>
      <c r="L92" s="21">
        <v>0</v>
      </c>
      <c r="M92" s="21">
        <v>0</v>
      </c>
      <c r="N92" s="21">
        <v>0</v>
      </c>
      <c r="Q92" s="38">
        <v>16619</v>
      </c>
      <c r="R92" s="36">
        <v>6.6613400000000001E-16</v>
      </c>
      <c r="S92" s="36">
        <v>6.6613400000000001E-16</v>
      </c>
      <c r="T92" s="36">
        <v>4.4408900000000002E-16</v>
      </c>
      <c r="U92" s="36">
        <v>4.4408900000000002E-16</v>
      </c>
      <c r="V92" s="36">
        <v>4.4408900000000002E-16</v>
      </c>
      <c r="W92" s="36">
        <v>4.4408900000000002E-16</v>
      </c>
      <c r="X92" s="36">
        <v>6.6613400000000001E-16</v>
      </c>
      <c r="Y92" s="21">
        <v>0</v>
      </c>
      <c r="Z92" s="21">
        <v>0</v>
      </c>
      <c r="AA92" s="21">
        <v>0</v>
      </c>
    </row>
    <row r="93" spans="1:27" s="21" customFormat="1" x14ac:dyDescent="0.2">
      <c r="A93" s="23">
        <f t="shared" si="1"/>
        <v>2.38698E-15</v>
      </c>
      <c r="C93" s="23"/>
      <c r="D93" s="38">
        <v>6666</v>
      </c>
      <c r="E93" s="23">
        <v>2.38698E-15</v>
      </c>
      <c r="F93" s="23">
        <v>2.38698E-15</v>
      </c>
      <c r="G93" s="36">
        <v>2.27596E-15</v>
      </c>
      <c r="H93" s="36">
        <v>2.1649299999999999E-15</v>
      </c>
      <c r="I93" s="36">
        <v>2.33147E-15</v>
      </c>
      <c r="J93" s="36">
        <v>2.33147E-15</v>
      </c>
      <c r="K93" s="36">
        <v>2.1649299999999999E-15</v>
      </c>
      <c r="L93" s="21">
        <v>0</v>
      </c>
      <c r="M93" s="21">
        <v>0</v>
      </c>
      <c r="N93" s="21">
        <v>0</v>
      </c>
      <c r="Q93" s="38">
        <v>12651</v>
      </c>
      <c r="R93" s="36">
        <v>7.7715600000000002E-16</v>
      </c>
      <c r="S93" s="36">
        <v>7.7715600000000002E-16</v>
      </c>
      <c r="T93" s="36">
        <v>2.2204499999999999E-16</v>
      </c>
      <c r="U93" s="36">
        <v>2.2204499999999999E-16</v>
      </c>
      <c r="V93" s="36">
        <v>2.2204499999999999E-16</v>
      </c>
      <c r="W93" s="36">
        <v>4.4408900000000002E-16</v>
      </c>
      <c r="X93" s="36">
        <v>5.55112E-16</v>
      </c>
      <c r="Y93" s="21">
        <v>0</v>
      </c>
      <c r="Z93" s="21">
        <v>0</v>
      </c>
      <c r="AA93" s="21">
        <v>0</v>
      </c>
    </row>
    <row r="94" spans="1:27" s="21" customFormat="1" x14ac:dyDescent="0.2">
      <c r="A94" s="23">
        <f t="shared" si="1"/>
        <v>2.38698E-15</v>
      </c>
      <c r="C94" s="23"/>
      <c r="D94" s="38">
        <v>6666</v>
      </c>
      <c r="E94" s="23">
        <v>2.38698E-15</v>
      </c>
      <c r="F94" s="23">
        <v>2.38698E-15</v>
      </c>
      <c r="G94" s="36">
        <v>2.27596E-15</v>
      </c>
      <c r="H94" s="36">
        <v>2.1649299999999999E-15</v>
      </c>
      <c r="I94" s="36">
        <v>2.33147E-15</v>
      </c>
      <c r="J94" s="36">
        <v>2.33147E-15</v>
      </c>
      <c r="K94" s="36">
        <v>2.1649299999999999E-15</v>
      </c>
      <c r="L94" s="21">
        <v>0</v>
      </c>
      <c r="M94" s="21">
        <v>0</v>
      </c>
      <c r="N94" s="21">
        <v>0</v>
      </c>
      <c r="Q94" s="38">
        <v>12651</v>
      </c>
      <c r="R94" s="36">
        <v>7.7715600000000002E-16</v>
      </c>
      <c r="S94" s="36">
        <v>7.7715600000000002E-16</v>
      </c>
      <c r="T94" s="36">
        <v>2.2204499999999999E-16</v>
      </c>
      <c r="U94" s="36">
        <v>2.2204499999999999E-16</v>
      </c>
      <c r="V94" s="36">
        <v>2.2204499999999999E-16</v>
      </c>
      <c r="W94" s="36">
        <v>4.4408900000000002E-16</v>
      </c>
      <c r="X94" s="36">
        <v>5.55112E-16</v>
      </c>
      <c r="Y94" s="21">
        <v>0</v>
      </c>
      <c r="Z94" s="21">
        <v>0</v>
      </c>
      <c r="AA94" s="21">
        <v>0</v>
      </c>
    </row>
    <row r="95" spans="1:27" s="21" customFormat="1" x14ac:dyDescent="0.2">
      <c r="A95" s="23">
        <f t="shared" si="1"/>
        <v>1.50154E-2</v>
      </c>
      <c r="C95" s="23"/>
      <c r="D95" s="38">
        <v>1093</v>
      </c>
      <c r="E95" s="23">
        <v>2.1492299999999998E-3</v>
      </c>
      <c r="F95" s="23">
        <v>2.1492299999999998E-3</v>
      </c>
      <c r="G95" s="36">
        <v>-2.4646500000000002E-4</v>
      </c>
      <c r="H95" s="36">
        <v>-1.2025600000000001E-3</v>
      </c>
      <c r="I95" s="36">
        <v>2.01294E-4</v>
      </c>
      <c r="J95" s="36">
        <v>1.6760099999999999E-3</v>
      </c>
      <c r="K95" s="36">
        <v>-1.17709E-3</v>
      </c>
      <c r="L95" s="36">
        <v>1.8535800000000001E-3</v>
      </c>
      <c r="M95" s="36">
        <v>2.6566900000000001E-4</v>
      </c>
      <c r="N95" s="36">
        <v>5.1701899999999996E-4</v>
      </c>
      <c r="Q95" s="38">
        <v>12827</v>
      </c>
      <c r="R95" s="36">
        <v>1.50154E-2</v>
      </c>
      <c r="S95" s="36">
        <v>-1.88053E-2</v>
      </c>
      <c r="T95" s="36">
        <v>5.31929E-3</v>
      </c>
      <c r="U95" s="36">
        <v>-1.88053E-2</v>
      </c>
      <c r="V95" s="36">
        <v>7.6356799999999995E-4</v>
      </c>
      <c r="W95" s="36">
        <v>5.8543500000000004E-3</v>
      </c>
      <c r="X95" s="36">
        <v>-5.0885399999999999E-3</v>
      </c>
      <c r="Y95" s="36">
        <v>-1.0232100000000001E-3</v>
      </c>
      <c r="Z95" s="36">
        <v>1.6759300000000001E-2</v>
      </c>
      <c r="AA95" s="36">
        <v>2.7308799999999998E-5</v>
      </c>
    </row>
    <row r="96" spans="1:27" s="21" customFormat="1" x14ac:dyDescent="0.2">
      <c r="A96" s="23">
        <f t="shared" si="1"/>
        <v>5.9997599999999998E-2</v>
      </c>
      <c r="C96" s="23"/>
      <c r="D96" s="38">
        <v>1092</v>
      </c>
      <c r="E96" s="23">
        <v>2.76735E-2</v>
      </c>
      <c r="F96" s="23">
        <v>2.76735E-2</v>
      </c>
      <c r="G96" s="36">
        <v>-1.70538E-3</v>
      </c>
      <c r="H96" s="36">
        <v>-1.6607500000000001E-2</v>
      </c>
      <c r="I96" s="36">
        <v>3.7777700000000002E-3</v>
      </c>
      <c r="J96" s="36">
        <v>2.1892499999999999E-2</v>
      </c>
      <c r="K96" s="36">
        <v>-1.63096E-2</v>
      </c>
      <c r="L96" s="36">
        <v>2.27464E-2</v>
      </c>
      <c r="M96" s="36">
        <v>3.3432700000000002E-3</v>
      </c>
      <c r="N96" s="36">
        <v>6.4111899999999998E-3</v>
      </c>
      <c r="Q96" s="38">
        <v>12587</v>
      </c>
      <c r="R96" s="36">
        <v>5.9997599999999998E-2</v>
      </c>
      <c r="S96" s="36">
        <v>5.9997599999999998E-2</v>
      </c>
      <c r="T96" s="36">
        <v>-2.0171700000000001E-2</v>
      </c>
      <c r="U96" s="36">
        <v>-2.7747500000000001E-2</v>
      </c>
      <c r="V96" s="36">
        <v>-2.2406200000000001E-2</v>
      </c>
      <c r="W96" s="36">
        <v>5.9853900000000002E-2</v>
      </c>
      <c r="X96" s="36">
        <v>-2.5369200000000001E-2</v>
      </c>
      <c r="Y96" s="36">
        <v>3.689E-3</v>
      </c>
      <c r="Z96" s="36">
        <v>6.9717499999999996E-3</v>
      </c>
      <c r="AA96" s="36">
        <v>1.1179499999999999E-3</v>
      </c>
    </row>
    <row r="97" spans="1:27" s="21" customFormat="1" x14ac:dyDescent="0.2">
      <c r="A97" s="23">
        <f t="shared" si="1"/>
        <v>0.13378300000000001</v>
      </c>
      <c r="C97" s="23"/>
      <c r="D97" s="38">
        <v>1091</v>
      </c>
      <c r="E97" s="23">
        <v>0.105588</v>
      </c>
      <c r="F97" s="23">
        <v>0.105588</v>
      </c>
      <c r="G97" s="36">
        <v>-4.2264099999999999E-3</v>
      </c>
      <c r="H97" s="36">
        <v>-6.7621700000000007E-2</v>
      </c>
      <c r="I97" s="36">
        <v>1.4685200000000001E-2</v>
      </c>
      <c r="J97" s="36">
        <v>8.6190799999999998E-2</v>
      </c>
      <c r="K97" s="36">
        <v>-6.7135899999999998E-2</v>
      </c>
      <c r="L97" s="36">
        <v>8.2698800000000003E-2</v>
      </c>
      <c r="M97" s="36">
        <v>8.4912100000000008E-3</v>
      </c>
      <c r="N97" s="36">
        <v>1.6168200000000001E-2</v>
      </c>
      <c r="Q97" s="38">
        <v>12731</v>
      </c>
      <c r="R97" s="36">
        <v>0.13378300000000001</v>
      </c>
      <c r="S97" s="36">
        <v>0.13378300000000001</v>
      </c>
      <c r="T97" s="36">
        <v>1.6694799999999999E-2</v>
      </c>
      <c r="U97" s="36">
        <v>-0.118646</v>
      </c>
      <c r="V97" s="36">
        <v>0.12873599999999999</v>
      </c>
      <c r="W97" s="36">
        <v>1.6670999999999998E-2</v>
      </c>
      <c r="X97" s="36">
        <v>-0.113575</v>
      </c>
      <c r="Y97" s="36">
        <v>-7.7534900000000005E-4</v>
      </c>
      <c r="Z97" s="36">
        <v>6.8315500000000001E-2</v>
      </c>
      <c r="AA97" s="36">
        <v>-9.0777200000000005E-4</v>
      </c>
    </row>
    <row r="98" spans="1:27" s="21" customFormat="1" x14ac:dyDescent="0.2">
      <c r="A98" s="23">
        <f t="shared" si="1"/>
        <v>0.47420600000000002</v>
      </c>
      <c r="C98" s="23"/>
      <c r="D98" s="38">
        <v>1092</v>
      </c>
      <c r="E98" s="23">
        <v>0.47420600000000002</v>
      </c>
      <c r="F98" s="23">
        <v>-0.69550199999999995</v>
      </c>
      <c r="G98" s="36">
        <v>3.8488700000000001E-2</v>
      </c>
      <c r="H98" s="36">
        <v>-0.69550199999999995</v>
      </c>
      <c r="I98" s="36">
        <v>0.10159600000000001</v>
      </c>
      <c r="J98" s="36">
        <v>0.41091699999999998</v>
      </c>
      <c r="K98" s="36">
        <v>-0.69532099999999997</v>
      </c>
      <c r="L98" s="36">
        <v>0.30606899999999998</v>
      </c>
      <c r="M98" s="36">
        <v>7.9115700000000001E-4</v>
      </c>
      <c r="N98" s="36">
        <v>2.2913699999999999E-2</v>
      </c>
      <c r="Q98" s="38">
        <v>12727</v>
      </c>
      <c r="R98" s="36">
        <v>0.36283900000000002</v>
      </c>
      <c r="S98" s="36">
        <v>-0.42976999999999999</v>
      </c>
      <c r="T98" s="36">
        <v>1.69418E-2</v>
      </c>
      <c r="U98" s="36">
        <v>-0.42976999999999999</v>
      </c>
      <c r="V98" s="36">
        <v>-0.18892999999999999</v>
      </c>
      <c r="W98" s="36">
        <v>1.69518E-2</v>
      </c>
      <c r="X98" s="36">
        <v>0.121989</v>
      </c>
      <c r="Y98" s="36">
        <v>-4.3151700000000001E-3</v>
      </c>
      <c r="Z98" s="36">
        <v>0.65930500000000003</v>
      </c>
      <c r="AA98" s="36">
        <v>8.9428100000000007E-3</v>
      </c>
    </row>
    <row r="99" spans="1:27" x14ac:dyDescent="0.2">
      <c r="A99" s="15">
        <f t="shared" si="1"/>
        <v>5.4400899999999996E-15</v>
      </c>
      <c r="D99" s="37">
        <v>1919</v>
      </c>
      <c r="E99" s="15">
        <v>5.4400899999999996E-15</v>
      </c>
      <c r="F99" s="15">
        <v>4.77396E-15</v>
      </c>
      <c r="G99" s="13">
        <v>4.88498E-15</v>
      </c>
      <c r="H99" s="13">
        <v>4.5519100000000002E-15</v>
      </c>
      <c r="I99" s="13">
        <v>4.88498E-15</v>
      </c>
      <c r="J99" s="13">
        <v>5.2180499999999997E-15</v>
      </c>
      <c r="K99" s="13">
        <v>4.77396E-15</v>
      </c>
      <c r="L99">
        <v>0</v>
      </c>
      <c r="M99">
        <v>0</v>
      </c>
      <c r="N99">
        <v>0</v>
      </c>
      <c r="Q99" s="37">
        <v>17453</v>
      </c>
      <c r="R99" s="13">
        <v>4.1633400000000003E-15</v>
      </c>
      <c r="S99" s="13">
        <v>4.1633400000000003E-15</v>
      </c>
      <c r="T99" s="13">
        <v>3.8857799999999998E-15</v>
      </c>
      <c r="U99" s="13">
        <v>3.7747599999999998E-15</v>
      </c>
      <c r="V99" s="13">
        <v>3.8302699999999998E-15</v>
      </c>
      <c r="W99" s="13">
        <v>3.8302699999999998E-15</v>
      </c>
      <c r="X99" s="13">
        <v>4.1633400000000003E-15</v>
      </c>
      <c r="Y99">
        <v>0</v>
      </c>
      <c r="Z99">
        <v>0</v>
      </c>
      <c r="AA99">
        <v>0</v>
      </c>
    </row>
    <row r="100" spans="1:27" x14ac:dyDescent="0.2">
      <c r="A100" s="15">
        <f t="shared" si="1"/>
        <v>5.4400899999999996E-15</v>
      </c>
      <c r="D100" s="37">
        <v>1920</v>
      </c>
      <c r="E100" s="15">
        <v>5.4400899999999996E-15</v>
      </c>
      <c r="F100" s="15">
        <v>5.4400899999999996E-15</v>
      </c>
      <c r="G100" s="13">
        <v>5.2180499999999997E-15</v>
      </c>
      <c r="H100" s="13">
        <v>4.9959999999999999E-15</v>
      </c>
      <c r="I100" s="13">
        <v>4.9959999999999999E-15</v>
      </c>
      <c r="J100" s="13">
        <v>5.2180499999999997E-15</v>
      </c>
      <c r="K100" s="13">
        <v>5.4400899999999996E-15</v>
      </c>
      <c r="L100">
        <v>0</v>
      </c>
      <c r="M100">
        <v>0</v>
      </c>
      <c r="N100">
        <v>0</v>
      </c>
      <c r="Q100" s="37">
        <v>17453</v>
      </c>
      <c r="R100" s="13">
        <v>4.0523099999999998E-15</v>
      </c>
      <c r="S100" s="13">
        <v>4.0523099999999998E-15</v>
      </c>
      <c r="T100" s="13">
        <v>3.8857799999999998E-15</v>
      </c>
      <c r="U100" s="13">
        <v>3.7747599999999998E-15</v>
      </c>
      <c r="V100" s="13">
        <v>3.8302699999999998E-15</v>
      </c>
      <c r="W100" s="13">
        <v>3.8302699999999998E-15</v>
      </c>
      <c r="X100" s="13">
        <v>4.0523099999999998E-15</v>
      </c>
      <c r="Y100">
        <v>0</v>
      </c>
      <c r="Z100">
        <v>0</v>
      </c>
      <c r="AA100">
        <v>0</v>
      </c>
    </row>
    <row r="101" spans="1:27" x14ac:dyDescent="0.2">
      <c r="A101" s="15">
        <f t="shared" si="1"/>
        <v>5.4400899999999996E-15</v>
      </c>
      <c r="D101" s="37">
        <v>1920</v>
      </c>
      <c r="E101" s="15">
        <v>5.4400899999999996E-15</v>
      </c>
      <c r="F101" s="15">
        <v>5.4400899999999996E-15</v>
      </c>
      <c r="G101" s="13">
        <v>5.2180499999999997E-15</v>
      </c>
      <c r="H101" s="13">
        <v>4.9959999999999999E-15</v>
      </c>
      <c r="I101" s="13">
        <v>4.9959999999999999E-15</v>
      </c>
      <c r="J101" s="13">
        <v>5.2180499999999997E-15</v>
      </c>
      <c r="K101" s="13">
        <v>5.4400899999999996E-15</v>
      </c>
      <c r="L101">
        <v>0</v>
      </c>
      <c r="M101">
        <v>0</v>
      </c>
      <c r="N101">
        <v>0</v>
      </c>
      <c r="Q101" s="37">
        <v>17453</v>
      </c>
      <c r="R101" s="13">
        <v>4.0523099999999998E-15</v>
      </c>
      <c r="S101" s="13">
        <v>4.0523099999999998E-15</v>
      </c>
      <c r="T101" s="13">
        <v>3.8857799999999998E-15</v>
      </c>
      <c r="U101" s="13">
        <v>3.7747599999999998E-15</v>
      </c>
      <c r="V101" s="13">
        <v>3.8302699999999998E-15</v>
      </c>
      <c r="W101" s="13">
        <v>3.8302699999999998E-15</v>
      </c>
      <c r="X101" s="13">
        <v>4.0523099999999998E-15</v>
      </c>
      <c r="Y101">
        <v>0</v>
      </c>
      <c r="Z101">
        <v>0</v>
      </c>
      <c r="AA101">
        <v>0</v>
      </c>
    </row>
    <row r="102" spans="1:27" x14ac:dyDescent="0.2">
      <c r="A102" s="15">
        <f t="shared" si="1"/>
        <v>5.4400899999999996E-15</v>
      </c>
      <c r="D102" s="37">
        <v>1920</v>
      </c>
      <c r="E102" s="15">
        <v>5.4400899999999996E-15</v>
      </c>
      <c r="F102" s="15">
        <v>5.4400899999999996E-15</v>
      </c>
      <c r="G102" s="13">
        <v>5.2180499999999997E-15</v>
      </c>
      <c r="H102" s="13">
        <v>4.9959999999999999E-15</v>
      </c>
      <c r="I102" s="13">
        <v>4.9959999999999999E-15</v>
      </c>
      <c r="J102" s="13">
        <v>5.2180499999999997E-15</v>
      </c>
      <c r="K102" s="13">
        <v>5.4400899999999996E-15</v>
      </c>
      <c r="L102">
        <v>0</v>
      </c>
      <c r="M102">
        <v>0</v>
      </c>
      <c r="N102">
        <v>0</v>
      </c>
      <c r="Q102" s="37">
        <v>17453</v>
      </c>
      <c r="R102" s="13">
        <v>4.0523099999999998E-15</v>
      </c>
      <c r="S102" s="13">
        <v>4.0523099999999998E-15</v>
      </c>
      <c r="T102" s="13">
        <v>3.8857799999999998E-15</v>
      </c>
      <c r="U102" s="13">
        <v>3.7747599999999998E-15</v>
      </c>
      <c r="V102" s="13">
        <v>3.8302699999999998E-15</v>
      </c>
      <c r="W102" s="13">
        <v>3.8302699999999998E-15</v>
      </c>
      <c r="X102" s="13">
        <v>4.0523099999999998E-15</v>
      </c>
      <c r="Y102">
        <v>0</v>
      </c>
      <c r="Z102">
        <v>0</v>
      </c>
      <c r="AA102">
        <v>0</v>
      </c>
    </row>
    <row r="103" spans="1:27" x14ac:dyDescent="0.2">
      <c r="A103" s="15">
        <f t="shared" si="1"/>
        <v>5.4400899999999996E-15</v>
      </c>
      <c r="D103" s="37">
        <v>1920</v>
      </c>
      <c r="E103" s="15">
        <v>5.4400899999999996E-15</v>
      </c>
      <c r="F103" s="15">
        <v>5.4400899999999996E-15</v>
      </c>
      <c r="G103" s="13">
        <v>5.2180499999999997E-15</v>
      </c>
      <c r="H103" s="13">
        <v>4.9959999999999999E-15</v>
      </c>
      <c r="I103" s="13">
        <v>4.9959999999999999E-15</v>
      </c>
      <c r="J103" s="13">
        <v>5.2180499999999997E-15</v>
      </c>
      <c r="K103" s="13">
        <v>5.4400899999999996E-15</v>
      </c>
      <c r="L103">
        <v>0</v>
      </c>
      <c r="M103">
        <v>0</v>
      </c>
      <c r="N103">
        <v>0</v>
      </c>
      <c r="Q103" s="37">
        <v>17453</v>
      </c>
      <c r="R103" s="13">
        <v>4.0523099999999998E-15</v>
      </c>
      <c r="S103" s="13">
        <v>4.0523099999999998E-15</v>
      </c>
      <c r="T103" s="13">
        <v>3.8857799999999998E-15</v>
      </c>
      <c r="U103" s="13">
        <v>3.7747599999999998E-15</v>
      </c>
      <c r="V103" s="13">
        <v>3.8302699999999998E-15</v>
      </c>
      <c r="W103" s="13">
        <v>3.8302699999999998E-15</v>
      </c>
      <c r="X103" s="13">
        <v>4.0523099999999998E-15</v>
      </c>
      <c r="Y103">
        <v>0</v>
      </c>
      <c r="Z103">
        <v>0</v>
      </c>
      <c r="AA103">
        <v>0</v>
      </c>
    </row>
    <row r="104" spans="1:27" x14ac:dyDescent="0.2">
      <c r="A104" s="15">
        <f t="shared" si="1"/>
        <v>2.5160999999999999E-2</v>
      </c>
      <c r="D104" s="37">
        <v>1087</v>
      </c>
      <c r="E104" s="15">
        <v>5.8984299999999996E-3</v>
      </c>
      <c r="F104" s="15">
        <v>5.8984299999999996E-3</v>
      </c>
      <c r="G104" s="13">
        <v>-3.6798499999999998E-4</v>
      </c>
      <c r="H104" s="13">
        <v>-3.4945000000000002E-3</v>
      </c>
      <c r="I104" s="13">
        <v>5.6932300000000005E-4</v>
      </c>
      <c r="J104" s="13">
        <v>4.8843100000000002E-3</v>
      </c>
      <c r="K104" s="13">
        <v>-3.4176900000000001E-3</v>
      </c>
      <c r="L104" s="13">
        <v>4.4367E-3</v>
      </c>
      <c r="M104" s="13">
        <v>7.1190299999999995E-4</v>
      </c>
      <c r="N104" s="13">
        <v>1.5321899999999999E-3</v>
      </c>
      <c r="Q104" s="37">
        <v>12280</v>
      </c>
      <c r="R104" s="13">
        <v>2.5160999999999999E-2</v>
      </c>
      <c r="S104" s="13">
        <v>-2.8474899999999998E-3</v>
      </c>
      <c r="T104" s="13">
        <v>-7.3428899999999995E-4</v>
      </c>
      <c r="U104" s="13">
        <v>-2.4414399999999999E-2</v>
      </c>
      <c r="V104" s="13">
        <v>-1.35354E-2</v>
      </c>
      <c r="W104" s="13">
        <v>1.2603100000000001E-2</v>
      </c>
      <c r="X104" s="13">
        <v>9.4461499999999999E-4</v>
      </c>
      <c r="Y104" s="13">
        <v>-1.5470600000000001E-3</v>
      </c>
      <c r="Z104" s="13">
        <v>3.05717E-2</v>
      </c>
      <c r="AA104" s="13">
        <v>-1.84228E-3</v>
      </c>
    </row>
    <row r="105" spans="1:27" x14ac:dyDescent="0.2">
      <c r="A105" s="15">
        <f t="shared" si="1"/>
        <v>7.2400099999999995E-2</v>
      </c>
      <c r="D105" s="37">
        <v>1087</v>
      </c>
      <c r="E105" s="15">
        <v>4.5122900000000001E-2</v>
      </c>
      <c r="F105" s="15">
        <v>4.5122900000000001E-2</v>
      </c>
      <c r="G105" s="13">
        <v>-1.2793399999999999E-3</v>
      </c>
      <c r="H105" s="13">
        <v>-2.82636E-2</v>
      </c>
      <c r="I105" s="13">
        <v>5.4927300000000004E-3</v>
      </c>
      <c r="J105" s="13">
        <v>3.7908900000000002E-2</v>
      </c>
      <c r="K105" s="13">
        <v>-2.7821700000000001E-2</v>
      </c>
      <c r="L105" s="13">
        <v>3.25854E-2</v>
      </c>
      <c r="M105" s="13">
        <v>4.8055099999999998E-3</v>
      </c>
      <c r="N105" s="13">
        <v>1.0267099999999999E-2</v>
      </c>
      <c r="Q105" s="37">
        <v>12060</v>
      </c>
      <c r="R105" s="13">
        <v>7.2400099999999995E-2</v>
      </c>
      <c r="S105" s="13">
        <v>7.2400099999999995E-2</v>
      </c>
      <c r="T105" s="13">
        <v>-1.8896699999999999E-2</v>
      </c>
      <c r="U105" s="13">
        <v>-4.0883500000000003E-2</v>
      </c>
      <c r="V105" s="13">
        <v>-3.4959700000000003E-2</v>
      </c>
      <c r="W105" s="13">
        <v>7.1786000000000003E-2</v>
      </c>
      <c r="X105" s="13">
        <v>-2.4206399999999999E-2</v>
      </c>
      <c r="Y105" s="13">
        <v>-7.7649100000000003E-4</v>
      </c>
      <c r="Z105" s="13">
        <v>-3.8747500000000002E-3</v>
      </c>
      <c r="AA105" s="13">
        <v>5.3864200000000003E-3</v>
      </c>
    </row>
    <row r="106" spans="1:27" s="21" customFormat="1" x14ac:dyDescent="0.2">
      <c r="A106" s="23">
        <f t="shared" si="1"/>
        <v>1.6930900000000001E-15</v>
      </c>
      <c r="C106" s="23"/>
      <c r="D106" s="38">
        <v>41305</v>
      </c>
      <c r="E106" s="23">
        <v>1.6930900000000001E-15</v>
      </c>
      <c r="F106" s="23">
        <v>1.5820700000000001E-15</v>
      </c>
      <c r="G106" s="36">
        <v>1.38778E-15</v>
      </c>
      <c r="H106" s="36">
        <v>9.4368999999999996E-16</v>
      </c>
      <c r="I106" s="36">
        <v>1.38778E-15</v>
      </c>
      <c r="J106" s="36">
        <v>1.249E-15</v>
      </c>
      <c r="K106" s="36">
        <v>1.38778E-15</v>
      </c>
      <c r="L106" s="21">
        <v>0</v>
      </c>
      <c r="M106" s="21">
        <v>0</v>
      </c>
      <c r="N106" s="21">
        <v>0</v>
      </c>
      <c r="Q106" s="38">
        <v>12899</v>
      </c>
      <c r="R106" s="36">
        <v>9.9920099999999996E-16</v>
      </c>
      <c r="S106" s="36">
        <v>9.9920099999999996E-16</v>
      </c>
      <c r="T106" s="36">
        <v>4.4408900000000002E-16</v>
      </c>
      <c r="U106" s="36">
        <v>4.4408900000000002E-16</v>
      </c>
      <c r="V106" s="36">
        <v>4.4408900000000002E-16</v>
      </c>
      <c r="W106" s="36">
        <v>4.4408900000000002E-16</v>
      </c>
      <c r="X106" s="36">
        <v>9.9920099999999996E-16</v>
      </c>
      <c r="Y106" s="21">
        <v>0</v>
      </c>
      <c r="Z106" s="21">
        <v>0</v>
      </c>
      <c r="AA106" s="21">
        <v>0</v>
      </c>
    </row>
    <row r="107" spans="1:27" s="21" customFormat="1" x14ac:dyDescent="0.2">
      <c r="A107" s="23">
        <f t="shared" si="1"/>
        <v>1.6930900000000001E-15</v>
      </c>
      <c r="C107" s="23"/>
      <c r="D107" s="38">
        <v>41305</v>
      </c>
      <c r="E107" s="23">
        <v>1.6930900000000001E-15</v>
      </c>
      <c r="F107" s="23">
        <v>1.5820700000000001E-15</v>
      </c>
      <c r="G107" s="36">
        <v>1.38778E-15</v>
      </c>
      <c r="H107" s="36">
        <v>9.4368999999999996E-16</v>
      </c>
      <c r="I107" s="36">
        <v>1.38778E-15</v>
      </c>
      <c r="J107" s="36">
        <v>1.249E-15</v>
      </c>
      <c r="K107" s="36">
        <v>1.38778E-15</v>
      </c>
      <c r="L107" s="21">
        <v>0</v>
      </c>
      <c r="M107" s="21">
        <v>0</v>
      </c>
      <c r="N107" s="21">
        <v>0</v>
      </c>
      <c r="Q107" s="38">
        <v>12899</v>
      </c>
      <c r="R107" s="36">
        <v>9.9920099999999996E-16</v>
      </c>
      <c r="S107" s="36">
        <v>9.9920099999999996E-16</v>
      </c>
      <c r="T107" s="36">
        <v>4.4408900000000002E-16</v>
      </c>
      <c r="U107" s="36">
        <v>4.4408900000000002E-16</v>
      </c>
      <c r="V107" s="36">
        <v>4.4408900000000002E-16</v>
      </c>
      <c r="W107" s="36">
        <v>4.4408900000000002E-16</v>
      </c>
      <c r="X107" s="36">
        <v>9.9920099999999996E-16</v>
      </c>
      <c r="Y107" s="21">
        <v>0</v>
      </c>
      <c r="Z107" s="21">
        <v>0</v>
      </c>
      <c r="AA107" s="21">
        <v>0</v>
      </c>
    </row>
    <row r="108" spans="1:27" s="21" customFormat="1" x14ac:dyDescent="0.2">
      <c r="A108" s="23">
        <f t="shared" si="1"/>
        <v>1.6930900000000001E-15</v>
      </c>
      <c r="C108" s="23"/>
      <c r="D108" s="38">
        <v>41305</v>
      </c>
      <c r="E108" s="23">
        <v>1.6930900000000001E-15</v>
      </c>
      <c r="F108" s="23">
        <v>1.5820700000000001E-15</v>
      </c>
      <c r="G108" s="36">
        <v>1.38778E-15</v>
      </c>
      <c r="H108" s="36">
        <v>9.4368999999999996E-16</v>
      </c>
      <c r="I108" s="36">
        <v>1.38778E-15</v>
      </c>
      <c r="J108" s="36">
        <v>1.249E-15</v>
      </c>
      <c r="K108" s="36">
        <v>1.38778E-15</v>
      </c>
      <c r="L108" s="21">
        <v>0</v>
      </c>
      <c r="M108" s="21">
        <v>0</v>
      </c>
      <c r="N108" s="21">
        <v>0</v>
      </c>
      <c r="Q108" s="38">
        <v>12899</v>
      </c>
      <c r="R108" s="36">
        <v>9.9920099999999996E-16</v>
      </c>
      <c r="S108" s="36">
        <v>9.9920099999999996E-16</v>
      </c>
      <c r="T108" s="36">
        <v>4.4408900000000002E-16</v>
      </c>
      <c r="U108" s="36">
        <v>4.4408900000000002E-16</v>
      </c>
      <c r="V108" s="36">
        <v>4.4408900000000002E-16</v>
      </c>
      <c r="W108" s="36">
        <v>4.4408900000000002E-16</v>
      </c>
      <c r="X108" s="36">
        <v>9.9920099999999996E-16</v>
      </c>
      <c r="Y108" s="21">
        <v>0</v>
      </c>
      <c r="Z108" s="21">
        <v>0</v>
      </c>
      <c r="AA108" s="21">
        <v>0</v>
      </c>
    </row>
    <row r="109" spans="1:27" s="21" customFormat="1" x14ac:dyDescent="0.2">
      <c r="A109" s="23">
        <f t="shared" si="1"/>
        <v>1.6930900000000001E-15</v>
      </c>
      <c r="C109" s="23"/>
      <c r="D109" s="38">
        <v>41305</v>
      </c>
      <c r="E109" s="23">
        <v>1.6930900000000001E-15</v>
      </c>
      <c r="F109" s="23">
        <v>1.5820700000000001E-15</v>
      </c>
      <c r="G109" s="36">
        <v>1.38778E-15</v>
      </c>
      <c r="H109" s="36">
        <v>9.4368999999999996E-16</v>
      </c>
      <c r="I109" s="36">
        <v>1.38778E-15</v>
      </c>
      <c r="J109" s="36">
        <v>1.249E-15</v>
      </c>
      <c r="K109" s="36">
        <v>1.38778E-15</v>
      </c>
      <c r="L109" s="21">
        <v>0</v>
      </c>
      <c r="M109" s="21">
        <v>0</v>
      </c>
      <c r="N109" s="21">
        <v>0</v>
      </c>
      <c r="Q109" s="38">
        <v>12899</v>
      </c>
      <c r="R109" s="36">
        <v>9.9920099999999996E-16</v>
      </c>
      <c r="S109" s="36">
        <v>9.9920099999999996E-16</v>
      </c>
      <c r="T109" s="36">
        <v>4.4408900000000002E-16</v>
      </c>
      <c r="U109" s="36">
        <v>4.4408900000000002E-16</v>
      </c>
      <c r="V109" s="36">
        <v>4.4408900000000002E-16</v>
      </c>
      <c r="W109" s="36">
        <v>4.4408900000000002E-16</v>
      </c>
      <c r="X109" s="36">
        <v>9.9920099999999996E-16</v>
      </c>
      <c r="Y109" s="21">
        <v>0</v>
      </c>
      <c r="Z109" s="21">
        <v>0</v>
      </c>
      <c r="AA109" s="21">
        <v>0</v>
      </c>
    </row>
    <row r="110" spans="1:27" s="21" customFormat="1" x14ac:dyDescent="0.2">
      <c r="A110" s="23">
        <f t="shared" si="1"/>
        <v>2.2378200000000002E-3</v>
      </c>
      <c r="C110" s="23"/>
      <c r="D110" s="38">
        <v>32970</v>
      </c>
      <c r="E110" s="23">
        <v>2.2378200000000002E-3</v>
      </c>
      <c r="F110" s="23">
        <v>-7.4373900000000003E-3</v>
      </c>
      <c r="G110" s="36">
        <v>4.5125100000000001E-4</v>
      </c>
      <c r="H110" s="36">
        <v>-7.4373900000000003E-3</v>
      </c>
      <c r="I110" s="36">
        <v>3.6629099999999998E-4</v>
      </c>
      <c r="J110" s="36">
        <v>3.2960299999999998E-4</v>
      </c>
      <c r="K110" s="36">
        <v>-5.4441999999999997E-3</v>
      </c>
      <c r="L110" s="36">
        <v>1.2387499999999999E-4</v>
      </c>
      <c r="M110" s="36">
        <v>7.9291300000000004E-5</v>
      </c>
      <c r="N110" s="36">
        <v>-1.4747299999999999E-4</v>
      </c>
      <c r="Q110" s="38">
        <v>17377</v>
      </c>
      <c r="R110" s="36">
        <v>2.61334E-10</v>
      </c>
      <c r="S110" s="36">
        <v>-7.2719799999999996E-11</v>
      </c>
      <c r="T110" s="36">
        <v>1.29209E-11</v>
      </c>
      <c r="U110" s="36">
        <v>-3.0691599999999998E-10</v>
      </c>
      <c r="V110" s="36">
        <v>-1.90155E-10</v>
      </c>
      <c r="W110" s="36">
        <v>1.29104E-11</v>
      </c>
      <c r="X110" s="36">
        <v>1.4458300000000001E-10</v>
      </c>
      <c r="Y110" s="36">
        <v>1.21822E-11</v>
      </c>
      <c r="Z110" s="36">
        <v>-8.4726300000000004E-12</v>
      </c>
      <c r="AA110" s="36">
        <v>-9.64546E-12</v>
      </c>
    </row>
    <row r="111" spans="1:27" s="21" customFormat="1" x14ac:dyDescent="0.2">
      <c r="A111" s="23">
        <f t="shared" si="1"/>
        <v>1.78116E-2</v>
      </c>
      <c r="C111" s="23"/>
      <c r="D111" s="38">
        <v>20161</v>
      </c>
      <c r="E111" s="23">
        <v>1.78116E-2</v>
      </c>
      <c r="F111" s="23">
        <v>-8.5600999999999997E-2</v>
      </c>
      <c r="G111" s="36">
        <v>7.9078800000000008E-3</v>
      </c>
      <c r="H111" s="36">
        <v>-8.5600999999999997E-2</v>
      </c>
      <c r="I111" s="36">
        <v>1.7161599999999999E-2</v>
      </c>
      <c r="J111" s="36">
        <v>8.0091299999999997E-3</v>
      </c>
      <c r="K111" s="36">
        <v>-8.5052299999999997E-2</v>
      </c>
      <c r="L111" s="36">
        <v>2.9810399999999999E-3</v>
      </c>
      <c r="M111" s="36">
        <v>3.99169E-3</v>
      </c>
      <c r="N111" s="36">
        <v>1.6479400000000001E-3</v>
      </c>
      <c r="Q111" s="38">
        <v>17563</v>
      </c>
      <c r="R111" s="36">
        <v>2.4216099999999999E-8</v>
      </c>
      <c r="S111" s="36">
        <v>-6.6973199999999998E-9</v>
      </c>
      <c r="T111" s="36">
        <v>1.16727E-9</v>
      </c>
      <c r="U111" s="36">
        <v>-2.8421099999999999E-8</v>
      </c>
      <c r="V111" s="36">
        <v>-1.7628500000000001E-8</v>
      </c>
      <c r="W111" s="36">
        <v>1.1692799999999999E-9</v>
      </c>
      <c r="X111" s="36">
        <v>1.34215E-8</v>
      </c>
      <c r="Y111" s="36">
        <v>9.7446199999999998E-10</v>
      </c>
      <c r="Z111" s="36">
        <v>-6.5608400000000001E-10</v>
      </c>
      <c r="AA111" s="36">
        <v>-8.6713700000000004E-10</v>
      </c>
    </row>
    <row r="112" spans="1:27" s="21" customFormat="1" x14ac:dyDescent="0.2">
      <c r="A112" s="23">
        <f t="shared" si="1"/>
        <v>3.4594699999999999E-2</v>
      </c>
      <c r="C112" s="23"/>
      <c r="D112" s="38">
        <v>19564</v>
      </c>
      <c r="E112" s="23">
        <v>2.9505199999999999E-2</v>
      </c>
      <c r="F112" s="23">
        <v>-0.17919399999999999</v>
      </c>
      <c r="G112" s="36">
        <v>1.17599E-2</v>
      </c>
      <c r="H112" s="36">
        <v>-0.17919399999999999</v>
      </c>
      <c r="I112" s="36">
        <v>2.8128299999999998E-2</v>
      </c>
      <c r="J112" s="36">
        <v>1.27885E-2</v>
      </c>
      <c r="K112" s="36">
        <v>-0.178846</v>
      </c>
      <c r="L112" s="36">
        <v>8.6064799999999997E-3</v>
      </c>
      <c r="M112" s="36">
        <v>-2.60378E-3</v>
      </c>
      <c r="N112" s="36">
        <v>-6.0923699999999997E-3</v>
      </c>
      <c r="Q112" s="38">
        <v>12742</v>
      </c>
      <c r="R112" s="36">
        <v>3.4594699999999999E-2</v>
      </c>
      <c r="S112" s="36">
        <v>3.4594699999999999E-2</v>
      </c>
      <c r="T112" s="36">
        <v>-7.8951400000000001E-3</v>
      </c>
      <c r="U112" s="36">
        <v>-2.0087000000000001E-2</v>
      </c>
      <c r="V112" s="36">
        <v>-1.30846E-2</v>
      </c>
      <c r="W112" s="36">
        <v>3.3758499999999997E-2</v>
      </c>
      <c r="X112" s="36">
        <v>-1.40614E-2</v>
      </c>
      <c r="Y112" s="36">
        <v>2.1679400000000001E-3</v>
      </c>
      <c r="Z112" s="36">
        <v>8.9996699999999995E-3</v>
      </c>
      <c r="AA112" s="36">
        <v>1.00026E-3</v>
      </c>
    </row>
    <row r="113" spans="1:27" x14ac:dyDescent="0.2">
      <c r="A113" s="15">
        <f t="shared" si="1"/>
        <v>3.5527100000000001E-15</v>
      </c>
      <c r="D113" s="37">
        <v>218</v>
      </c>
      <c r="E113" s="15">
        <v>3.5527100000000001E-15</v>
      </c>
      <c r="F113" s="15">
        <v>3.5527100000000001E-15</v>
      </c>
      <c r="G113" s="13">
        <v>3.10862E-15</v>
      </c>
      <c r="H113" s="13">
        <v>2.9976E-15</v>
      </c>
      <c r="I113" s="13">
        <v>2.9976E-15</v>
      </c>
      <c r="J113" s="13">
        <v>3.5527100000000001E-15</v>
      </c>
      <c r="K113" s="13">
        <v>3.10862E-15</v>
      </c>
      <c r="L113">
        <v>0</v>
      </c>
      <c r="M113">
        <v>0</v>
      </c>
      <c r="N113">
        <v>0</v>
      </c>
      <c r="Q113" s="37">
        <v>2419</v>
      </c>
      <c r="R113" s="13">
        <v>1.9983999999999999E-15</v>
      </c>
      <c r="S113" s="13">
        <v>1.9983999999999999E-15</v>
      </c>
      <c r="T113" s="13">
        <v>1.8873799999999999E-15</v>
      </c>
      <c r="U113" s="13">
        <v>1.7763599999999999E-15</v>
      </c>
      <c r="V113" s="13">
        <v>1.8873799999999999E-15</v>
      </c>
      <c r="W113" s="13">
        <v>1.7763599999999999E-15</v>
      </c>
      <c r="X113" s="13">
        <v>1.9983999999999999E-15</v>
      </c>
      <c r="Y113">
        <v>0</v>
      </c>
      <c r="Z113">
        <v>0</v>
      </c>
      <c r="AA113">
        <v>0</v>
      </c>
    </row>
    <row r="114" spans="1:27" x14ac:dyDescent="0.2">
      <c r="A114" s="15">
        <f t="shared" si="1"/>
        <v>3.5527100000000001E-15</v>
      </c>
      <c r="D114" s="37">
        <v>218</v>
      </c>
      <c r="E114" s="15">
        <v>3.5527100000000001E-15</v>
      </c>
      <c r="F114" s="15">
        <v>3.5527100000000001E-15</v>
      </c>
      <c r="G114" s="13">
        <v>3.10862E-15</v>
      </c>
      <c r="H114" s="13">
        <v>2.9976E-15</v>
      </c>
      <c r="I114" s="13">
        <v>2.9976E-15</v>
      </c>
      <c r="J114" s="13">
        <v>3.5527100000000001E-15</v>
      </c>
      <c r="K114" s="13">
        <v>3.10862E-15</v>
      </c>
      <c r="L114">
        <v>0</v>
      </c>
      <c r="M114">
        <v>0</v>
      </c>
      <c r="N114">
        <v>0</v>
      </c>
      <c r="Q114" s="37">
        <v>2419</v>
      </c>
      <c r="R114" s="13">
        <v>1.9983999999999999E-15</v>
      </c>
      <c r="S114" s="13">
        <v>1.9983999999999999E-15</v>
      </c>
      <c r="T114" s="13">
        <v>1.8873799999999999E-15</v>
      </c>
      <c r="U114" s="13">
        <v>1.7763599999999999E-15</v>
      </c>
      <c r="V114" s="13">
        <v>1.8873799999999999E-15</v>
      </c>
      <c r="W114" s="13">
        <v>1.7763599999999999E-15</v>
      </c>
      <c r="X114" s="13">
        <v>1.9983999999999999E-15</v>
      </c>
      <c r="Y114">
        <v>0</v>
      </c>
      <c r="Z114">
        <v>0</v>
      </c>
      <c r="AA114">
        <v>0</v>
      </c>
    </row>
    <row r="115" spans="1:27" x14ac:dyDescent="0.2">
      <c r="A115" s="15">
        <f t="shared" si="1"/>
        <v>3.5527100000000001E-15</v>
      </c>
      <c r="D115" s="37">
        <v>218</v>
      </c>
      <c r="E115" s="15">
        <v>3.5527100000000001E-15</v>
      </c>
      <c r="F115" s="15">
        <v>3.5527100000000001E-15</v>
      </c>
      <c r="G115" s="13">
        <v>3.10862E-15</v>
      </c>
      <c r="H115" s="13">
        <v>2.9976E-15</v>
      </c>
      <c r="I115" s="13">
        <v>2.9976E-15</v>
      </c>
      <c r="J115" s="13">
        <v>3.5527100000000001E-15</v>
      </c>
      <c r="K115" s="13">
        <v>3.10862E-15</v>
      </c>
      <c r="L115">
        <v>0</v>
      </c>
      <c r="M115">
        <v>0</v>
      </c>
      <c r="N115">
        <v>0</v>
      </c>
      <c r="Q115" s="37">
        <v>2419</v>
      </c>
      <c r="R115" s="13">
        <v>1.9983999999999999E-15</v>
      </c>
      <c r="S115" s="13">
        <v>1.9983999999999999E-15</v>
      </c>
      <c r="T115" s="13">
        <v>1.8873799999999999E-15</v>
      </c>
      <c r="U115" s="13">
        <v>1.7763599999999999E-15</v>
      </c>
      <c r="V115" s="13">
        <v>1.8873799999999999E-15</v>
      </c>
      <c r="W115" s="13">
        <v>1.7763599999999999E-15</v>
      </c>
      <c r="X115" s="13">
        <v>1.9983999999999999E-15</v>
      </c>
      <c r="Y115">
        <v>0</v>
      </c>
      <c r="Z115">
        <v>0</v>
      </c>
      <c r="AA115">
        <v>0</v>
      </c>
    </row>
    <row r="116" spans="1:27" x14ac:dyDescent="0.2">
      <c r="A116" s="15">
        <f t="shared" si="1"/>
        <v>3.5527100000000001E-15</v>
      </c>
      <c r="D116" s="37">
        <v>218</v>
      </c>
      <c r="E116" s="15">
        <v>3.5527100000000001E-15</v>
      </c>
      <c r="F116" s="15">
        <v>3.5527100000000001E-15</v>
      </c>
      <c r="G116" s="13">
        <v>3.10862E-15</v>
      </c>
      <c r="H116" s="13">
        <v>2.9976E-15</v>
      </c>
      <c r="I116" s="13">
        <v>2.9976E-15</v>
      </c>
      <c r="J116" s="13">
        <v>3.5527100000000001E-15</v>
      </c>
      <c r="K116" s="13">
        <v>3.10862E-15</v>
      </c>
      <c r="L116">
        <v>0</v>
      </c>
      <c r="M116">
        <v>0</v>
      </c>
      <c r="N116">
        <v>0</v>
      </c>
      <c r="Q116" s="37">
        <v>2419</v>
      </c>
      <c r="R116" s="13">
        <v>1.9983999999999999E-15</v>
      </c>
      <c r="S116" s="13">
        <v>1.9983999999999999E-15</v>
      </c>
      <c r="T116" s="13">
        <v>1.8873799999999999E-15</v>
      </c>
      <c r="U116" s="13">
        <v>1.7763599999999999E-15</v>
      </c>
      <c r="V116" s="13">
        <v>1.8873799999999999E-15</v>
      </c>
      <c r="W116" s="13">
        <v>1.7763599999999999E-15</v>
      </c>
      <c r="X116" s="13">
        <v>1.9983999999999999E-15</v>
      </c>
      <c r="Y116">
        <v>0</v>
      </c>
      <c r="Z116">
        <v>0</v>
      </c>
      <c r="AA116">
        <v>0</v>
      </c>
    </row>
    <row r="117" spans="1:27" x14ac:dyDescent="0.2">
      <c r="A117" s="15">
        <f t="shared" si="1"/>
        <v>2.78033E-2</v>
      </c>
      <c r="D117" s="37">
        <v>1084</v>
      </c>
      <c r="E117" s="15">
        <v>4.62234E-3</v>
      </c>
      <c r="F117" s="15">
        <v>4.62234E-3</v>
      </c>
      <c r="G117" s="13">
        <v>-2.7915299999999997E-4</v>
      </c>
      <c r="H117" s="13">
        <v>-2.74362E-3</v>
      </c>
      <c r="I117" s="13">
        <v>3.0327099999999998E-4</v>
      </c>
      <c r="J117" s="13">
        <v>3.9783500000000003E-3</v>
      </c>
      <c r="K117" s="13">
        <v>-2.68206E-3</v>
      </c>
      <c r="L117" s="13">
        <v>3.1484199999999999E-3</v>
      </c>
      <c r="M117" s="13">
        <v>4.9686800000000003E-4</v>
      </c>
      <c r="N117" s="13">
        <v>1.2445799999999999E-3</v>
      </c>
      <c r="Q117" s="37">
        <v>12579</v>
      </c>
      <c r="R117" s="13">
        <v>2.78033E-2</v>
      </c>
      <c r="S117" s="13">
        <v>-3.6644599999999999E-2</v>
      </c>
      <c r="T117" s="13">
        <v>1.16294E-2</v>
      </c>
      <c r="U117" s="13">
        <v>-3.6644599999999999E-2</v>
      </c>
      <c r="V117" s="13">
        <v>-1.20886E-3</v>
      </c>
      <c r="W117" s="13">
        <v>1.23891E-2</v>
      </c>
      <c r="X117" s="13">
        <v>-8.3921900000000008E-3</v>
      </c>
      <c r="Y117" s="13">
        <v>7.0976100000000005E-4</v>
      </c>
      <c r="Z117" s="13">
        <v>3.2639500000000002E-2</v>
      </c>
      <c r="AA117" s="13">
        <v>-8.8767300000000006E-5</v>
      </c>
    </row>
    <row r="118" spans="1:27" x14ac:dyDescent="0.2">
      <c r="A118" s="15">
        <f t="shared" si="1"/>
        <v>7.9571199999999995E-2</v>
      </c>
      <c r="D118" s="37">
        <v>1085</v>
      </c>
      <c r="E118" s="15">
        <v>4.5139899999999997E-2</v>
      </c>
      <c r="F118" s="15">
        <v>4.5139899999999997E-2</v>
      </c>
      <c r="G118" s="13">
        <v>-1.0767400000000001E-3</v>
      </c>
      <c r="H118" s="13">
        <v>-2.8357E-2</v>
      </c>
      <c r="I118" s="13">
        <v>4.4319499999999996E-3</v>
      </c>
      <c r="J118" s="13">
        <v>3.9146500000000001E-2</v>
      </c>
      <c r="K118" s="13">
        <v>-2.7872399999999999E-2</v>
      </c>
      <c r="L118" s="13">
        <v>2.9770899999999999E-2</v>
      </c>
      <c r="M118" s="13">
        <v>4.3809799999999996E-3</v>
      </c>
      <c r="N118" s="13">
        <v>1.1054700000000001E-2</v>
      </c>
      <c r="Q118" s="37">
        <v>12525</v>
      </c>
      <c r="R118" s="13">
        <v>7.9571199999999995E-2</v>
      </c>
      <c r="S118" s="13">
        <v>7.9571199999999995E-2</v>
      </c>
      <c r="T118" s="13">
        <v>-2.7965400000000001E-2</v>
      </c>
      <c r="U118" s="13">
        <v>-3.6098400000000003E-2</v>
      </c>
      <c r="V118" s="13">
        <v>-2.9214899999999999E-2</v>
      </c>
      <c r="W118" s="13">
        <v>7.9558100000000007E-2</v>
      </c>
      <c r="X118" s="13">
        <v>-3.4835699999999997E-2</v>
      </c>
      <c r="Y118" s="13">
        <v>6.0871899999999997E-4</v>
      </c>
      <c r="Z118" s="13">
        <v>-5.8357599999999997E-3</v>
      </c>
      <c r="AA118" s="13">
        <v>1.95701E-4</v>
      </c>
    </row>
    <row r="119" spans="1:27" x14ac:dyDescent="0.2">
      <c r="A119" s="15">
        <f t="shared" si="1"/>
        <v>0.21224199999999999</v>
      </c>
      <c r="D119" s="37">
        <v>1085</v>
      </c>
      <c r="E119" s="15">
        <v>0.16633600000000001</v>
      </c>
      <c r="F119" s="15">
        <v>0.16633600000000001</v>
      </c>
      <c r="G119" s="13">
        <v>-1.5524E-3</v>
      </c>
      <c r="H119" s="13">
        <v>-0.113015</v>
      </c>
      <c r="I119" s="13">
        <v>1.8690499999999999E-2</v>
      </c>
      <c r="J119" s="13">
        <v>0.1459</v>
      </c>
      <c r="K119" s="13">
        <v>-0.11282200000000001</v>
      </c>
      <c r="L119" s="13">
        <v>0.10928</v>
      </c>
      <c r="M119" s="13">
        <v>6.4268900000000002E-3</v>
      </c>
      <c r="N119" s="13">
        <v>1.3056099999999999E-2</v>
      </c>
      <c r="Q119" s="37">
        <v>12421</v>
      </c>
      <c r="R119" s="13">
        <v>0.21224199999999999</v>
      </c>
      <c r="S119" s="13">
        <v>0.21224199999999999</v>
      </c>
      <c r="T119" s="13">
        <v>2.6151799999999999E-2</v>
      </c>
      <c r="U119" s="13">
        <v>-0.190444</v>
      </c>
      <c r="V119" s="13">
        <v>0.19975799999999999</v>
      </c>
      <c r="W119" s="13">
        <v>2.61073E-2</v>
      </c>
      <c r="X119" s="13">
        <v>-0.17791599999999999</v>
      </c>
      <c r="Y119" s="13">
        <v>-1.5019E-3</v>
      </c>
      <c r="Z119" s="13">
        <v>0.131859</v>
      </c>
      <c r="AA119" s="13">
        <v>2.0055899999999998E-3</v>
      </c>
    </row>
    <row r="120" spans="1:27" s="21" customFormat="1" x14ac:dyDescent="0.2">
      <c r="A120" s="23">
        <f t="shared" si="1"/>
        <v>6.2172499999999998E-15</v>
      </c>
      <c r="C120" s="23"/>
      <c r="D120" s="38">
        <v>558</v>
      </c>
      <c r="E120" s="23">
        <v>6.2172499999999998E-15</v>
      </c>
      <c r="F120" s="23">
        <v>6.2172499999999998E-15</v>
      </c>
      <c r="G120" s="36">
        <v>6.1062299999999998E-15</v>
      </c>
      <c r="H120" s="36">
        <v>5.9952000000000001E-15</v>
      </c>
      <c r="I120" s="36">
        <v>5.9952000000000001E-15</v>
      </c>
      <c r="J120" s="36">
        <v>6.2172499999999998E-15</v>
      </c>
      <c r="K120" s="36">
        <v>6.1062299999999998E-15</v>
      </c>
      <c r="L120" s="21">
        <v>0</v>
      </c>
      <c r="M120" s="21">
        <v>0</v>
      </c>
      <c r="N120" s="21">
        <v>0</v>
      </c>
      <c r="Q120" s="38">
        <v>19717</v>
      </c>
      <c r="R120" s="36">
        <v>4.5519100000000002E-15</v>
      </c>
      <c r="S120" s="36">
        <v>4.5519100000000002E-15</v>
      </c>
      <c r="T120" s="36">
        <v>4.1078300000000003E-15</v>
      </c>
      <c r="U120" s="36">
        <v>4.1078300000000003E-15</v>
      </c>
      <c r="V120" s="36">
        <v>4.1078300000000003E-15</v>
      </c>
      <c r="W120" s="36">
        <v>4.1078300000000003E-15</v>
      </c>
      <c r="X120" s="36">
        <v>4.5519100000000002E-15</v>
      </c>
      <c r="Y120" s="21">
        <v>0</v>
      </c>
      <c r="Z120" s="21">
        <v>0</v>
      </c>
      <c r="AA120" s="21">
        <v>0</v>
      </c>
    </row>
    <row r="121" spans="1:27" s="21" customFormat="1" x14ac:dyDescent="0.2">
      <c r="A121" s="23">
        <f t="shared" si="1"/>
        <v>8.5087200000000004E-9</v>
      </c>
      <c r="C121" s="23"/>
      <c r="D121" s="38">
        <v>194</v>
      </c>
      <c r="E121" s="23">
        <v>8.2990300000000004E-12</v>
      </c>
      <c r="F121" s="23">
        <v>8.2990300000000004E-12</v>
      </c>
      <c r="G121" s="36">
        <v>-1.26882E-12</v>
      </c>
      <c r="H121" s="36">
        <v>-4.63107E-12</v>
      </c>
      <c r="I121" s="36">
        <v>-6.8537400000000002E-13</v>
      </c>
      <c r="J121" s="36">
        <v>7.6000900000000002E-12</v>
      </c>
      <c r="K121" s="36">
        <v>-4.5155799999999996E-12</v>
      </c>
      <c r="L121" s="36">
        <v>4.8311299999999998E-12</v>
      </c>
      <c r="M121" s="36">
        <v>5.2969599999999997E-13</v>
      </c>
      <c r="N121" s="36">
        <v>-1.69825E-12</v>
      </c>
      <c r="Q121" s="38">
        <v>3597</v>
      </c>
      <c r="R121" s="36">
        <v>8.5087200000000004E-9</v>
      </c>
      <c r="S121" s="36">
        <v>8.5087200000000004E-9</v>
      </c>
      <c r="T121" s="36">
        <v>7.3916199999999998E-9</v>
      </c>
      <c r="U121" s="36">
        <v>-1.2259799999999999E-9</v>
      </c>
      <c r="V121" s="36">
        <v>8.0123100000000004E-9</v>
      </c>
      <c r="W121" s="36">
        <v>-5.2396799999999998E-10</v>
      </c>
      <c r="X121" s="36">
        <v>7.1860200000000004E-9</v>
      </c>
      <c r="Y121" s="36">
        <v>-4.1033299999999999E-10</v>
      </c>
      <c r="Z121" s="36">
        <v>-1.2095800000000001E-9</v>
      </c>
      <c r="AA121" s="36">
        <v>-3.9886400000000004E-9</v>
      </c>
    </row>
    <row r="122" spans="1:27" s="21" customFormat="1" x14ac:dyDescent="0.2">
      <c r="A122" s="23">
        <f t="shared" si="1"/>
        <v>1.1082399999999999E-2</v>
      </c>
      <c r="C122" s="23"/>
      <c r="D122" s="38">
        <v>1080</v>
      </c>
      <c r="E122" s="23">
        <v>6.8232700000000004E-4</v>
      </c>
      <c r="F122" s="23">
        <v>6.8232700000000004E-4</v>
      </c>
      <c r="G122" s="36">
        <v>-9.39313E-5</v>
      </c>
      <c r="H122" s="36">
        <v>-3.7420800000000001E-4</v>
      </c>
      <c r="I122" s="36">
        <v>-1.60128E-5</v>
      </c>
      <c r="J122" s="36">
        <v>5.9673799999999998E-4</v>
      </c>
      <c r="K122" s="36">
        <v>-3.66537E-4</v>
      </c>
      <c r="L122" s="36">
        <v>4.6245800000000001E-4</v>
      </c>
      <c r="M122" s="36">
        <v>6.1156599999999997E-5</v>
      </c>
      <c r="N122" s="36">
        <v>1.6822199999999999E-4</v>
      </c>
      <c r="Q122" s="38">
        <v>12156</v>
      </c>
      <c r="R122" s="36">
        <v>1.1082399999999999E-2</v>
      </c>
      <c r="S122" s="36">
        <v>7.2653399999999998E-5</v>
      </c>
      <c r="T122" s="36">
        <v>-8.1021000000000001E-4</v>
      </c>
      <c r="U122" s="36">
        <v>-1.10609E-2</v>
      </c>
      <c r="V122" s="36">
        <v>-3.4987600000000001E-3</v>
      </c>
      <c r="W122" s="36">
        <v>5.8005299999999997E-4</v>
      </c>
      <c r="X122" s="36">
        <v>2.1300300000000002E-3</v>
      </c>
      <c r="Y122" s="36">
        <v>-2.5405100000000002E-3</v>
      </c>
      <c r="Z122" s="36">
        <v>1.5347400000000001E-2</v>
      </c>
      <c r="AA122" s="36">
        <v>-2.60831E-3</v>
      </c>
    </row>
    <row r="123" spans="1:27" s="21" customFormat="1" x14ac:dyDescent="0.2">
      <c r="A123" s="23">
        <f t="shared" si="1"/>
        <v>5.9102300000000003E-2</v>
      </c>
      <c r="C123" s="23"/>
      <c r="D123" s="38">
        <v>1079</v>
      </c>
      <c r="E123" s="23">
        <v>2.0206100000000001E-2</v>
      </c>
      <c r="F123" s="23">
        <v>2.0206100000000001E-2</v>
      </c>
      <c r="G123" s="36">
        <v>-1.5475700000000001E-3</v>
      </c>
      <c r="H123" s="36">
        <v>-1.1951099999999999E-2</v>
      </c>
      <c r="I123" s="36">
        <v>2.4227600000000001E-4</v>
      </c>
      <c r="J123" s="36">
        <v>1.8200500000000001E-2</v>
      </c>
      <c r="K123" s="36">
        <v>-1.17354E-2</v>
      </c>
      <c r="L123" s="36">
        <v>1.1875800000000001E-2</v>
      </c>
      <c r="M123" s="36">
        <v>1.61385E-3</v>
      </c>
      <c r="N123" s="36">
        <v>4.9902799999999997E-3</v>
      </c>
      <c r="Q123" s="38">
        <v>12183</v>
      </c>
      <c r="R123" s="36">
        <v>5.9102300000000003E-2</v>
      </c>
      <c r="S123" s="36">
        <v>5.9102300000000003E-2</v>
      </c>
      <c r="T123" s="36">
        <v>-9.2772600000000007E-3</v>
      </c>
      <c r="U123" s="36">
        <v>-4.0918000000000003E-2</v>
      </c>
      <c r="V123" s="36">
        <v>-3.1925099999999998E-2</v>
      </c>
      <c r="W123" s="36">
        <v>5.6811899999999999E-2</v>
      </c>
      <c r="X123" s="36">
        <v>-1.5979699999999999E-2</v>
      </c>
      <c r="Y123" s="36">
        <v>6.1799100000000003E-3</v>
      </c>
      <c r="Z123" s="36">
        <v>1.2935800000000001E-2</v>
      </c>
      <c r="AA123" s="36">
        <v>-1.4961799999999999E-3</v>
      </c>
    </row>
    <row r="124" spans="1:27" s="21" customFormat="1" x14ac:dyDescent="0.2">
      <c r="A124" s="23">
        <f t="shared" si="1"/>
        <v>0.103862</v>
      </c>
      <c r="C124" s="23"/>
      <c r="D124" s="38">
        <v>1078</v>
      </c>
      <c r="E124" s="23">
        <v>8.3085599999999996E-2</v>
      </c>
      <c r="F124" s="23">
        <v>8.3085599999999996E-2</v>
      </c>
      <c r="G124" s="36">
        <v>-4.4543400000000002E-3</v>
      </c>
      <c r="H124" s="36">
        <v>-5.2413300000000003E-2</v>
      </c>
      <c r="I124" s="36">
        <v>2.6779799999999999E-3</v>
      </c>
      <c r="J124" s="36">
        <v>7.5580700000000001E-2</v>
      </c>
      <c r="K124" s="36">
        <v>-5.2040799999999998E-2</v>
      </c>
      <c r="L124" s="36">
        <v>4.7752700000000002E-2</v>
      </c>
      <c r="M124" s="36">
        <v>4.6870100000000001E-3</v>
      </c>
      <c r="N124" s="36">
        <v>1.33489E-2</v>
      </c>
      <c r="Q124" s="38">
        <v>12111</v>
      </c>
      <c r="R124" s="36">
        <v>0.103862</v>
      </c>
      <c r="S124" s="36">
        <v>0.103862</v>
      </c>
      <c r="T124" s="36">
        <v>1.6866900000000001E-2</v>
      </c>
      <c r="U124" s="36">
        <v>-9.4908999999999993E-2</v>
      </c>
      <c r="V124" s="36">
        <v>9.9720799999999998E-2</v>
      </c>
      <c r="W124" s="36">
        <v>1.67759E-2</v>
      </c>
      <c r="X124" s="36">
        <v>-9.0676699999999999E-2</v>
      </c>
      <c r="Y124" s="36">
        <v>-1.6169200000000001E-4</v>
      </c>
      <c r="Z124" s="36">
        <v>5.5290800000000001E-2</v>
      </c>
      <c r="AA124" s="36">
        <v>-4.1054400000000001E-3</v>
      </c>
    </row>
    <row r="125" spans="1:27" s="21" customFormat="1" x14ac:dyDescent="0.2">
      <c r="A125" s="23">
        <f t="shared" si="1"/>
        <v>0.28181299999999998</v>
      </c>
      <c r="C125" s="23"/>
      <c r="D125" s="38">
        <v>1078</v>
      </c>
      <c r="E125" s="23">
        <v>0.249249</v>
      </c>
      <c r="F125" s="23">
        <v>-0.29632900000000001</v>
      </c>
      <c r="G125" s="36">
        <v>8.5532500000000001E-3</v>
      </c>
      <c r="H125" s="36">
        <v>-0.29632900000000001</v>
      </c>
      <c r="I125" s="36">
        <v>2.7802799999999999E-2</v>
      </c>
      <c r="J125" s="36">
        <v>0.22478200000000001</v>
      </c>
      <c r="K125" s="36">
        <v>-0.29111199999999998</v>
      </c>
      <c r="L125" s="36">
        <v>0.129468</v>
      </c>
      <c r="M125" s="36">
        <v>-1.7444000000000001E-2</v>
      </c>
      <c r="N125" s="36">
        <v>-0.10406600000000001</v>
      </c>
      <c r="Q125" s="38">
        <v>12031</v>
      </c>
      <c r="R125" s="36">
        <v>0.28181299999999998</v>
      </c>
      <c r="S125" s="36">
        <v>0.28181299999999998</v>
      </c>
      <c r="T125" s="36">
        <v>1.7833700000000001E-2</v>
      </c>
      <c r="U125" s="36">
        <v>-0.272698</v>
      </c>
      <c r="V125" s="36">
        <v>0.186169</v>
      </c>
      <c r="W125" s="36">
        <v>1.7627799999999999E-2</v>
      </c>
      <c r="X125" s="36">
        <v>-0.17684800000000001</v>
      </c>
      <c r="Y125" s="36">
        <v>-4.1723800000000001E-4</v>
      </c>
      <c r="Z125" s="36">
        <v>0.418734</v>
      </c>
      <c r="AA125" s="36">
        <v>-8.1172999999999992E-3</v>
      </c>
    </row>
    <row r="126" spans="1:27" s="21" customFormat="1" x14ac:dyDescent="0.2">
      <c r="A126" s="23">
        <f t="shared" si="1"/>
        <v>0.47020499999999998</v>
      </c>
      <c r="C126" s="23"/>
      <c r="D126" s="38">
        <v>1076</v>
      </c>
      <c r="E126" s="23">
        <v>0.47020499999999998</v>
      </c>
      <c r="F126" s="23">
        <v>-0.78768899999999997</v>
      </c>
      <c r="G126" s="36">
        <v>6.9612099999999996E-2</v>
      </c>
      <c r="H126" s="36">
        <v>-0.78768899999999997</v>
      </c>
      <c r="I126" s="36">
        <v>9.5031400000000002E-2</v>
      </c>
      <c r="J126" s="36">
        <v>0.42457499999999998</v>
      </c>
      <c r="K126" s="36">
        <v>-0.76747900000000002</v>
      </c>
      <c r="L126" s="36">
        <v>0.19016</v>
      </c>
      <c r="M126" s="36">
        <v>8.5922499999999999E-2</v>
      </c>
      <c r="N126" s="36">
        <v>0.30371199999999998</v>
      </c>
      <c r="Q126" s="38">
        <v>11983</v>
      </c>
      <c r="R126" s="36">
        <v>0.38883699999999999</v>
      </c>
      <c r="S126" s="36">
        <v>-0.47348299999999999</v>
      </c>
      <c r="T126" s="36">
        <v>3.5178099999999997E-2</v>
      </c>
      <c r="U126" s="36">
        <v>-0.47348299999999999</v>
      </c>
      <c r="V126" s="36">
        <v>-0.204683</v>
      </c>
      <c r="W126" s="36">
        <v>3.4254199999999999E-2</v>
      </c>
      <c r="X126" s="36">
        <v>0.120961</v>
      </c>
      <c r="Y126" s="36">
        <v>-1.9879899999999999E-2</v>
      </c>
      <c r="Z126" s="36">
        <v>0.734406</v>
      </c>
      <c r="AA126" s="36">
        <v>1.0414100000000001E-2</v>
      </c>
    </row>
    <row r="127" spans="1:27" x14ac:dyDescent="0.2">
      <c r="A127" s="15">
        <f t="shared" si="1"/>
        <v>1.26565E-14</v>
      </c>
      <c r="D127" s="37">
        <v>13</v>
      </c>
      <c r="E127" s="15">
        <v>1.26565E-14</v>
      </c>
      <c r="F127" s="15">
        <v>1.26565E-14</v>
      </c>
      <c r="G127" s="13">
        <v>1.26565E-14</v>
      </c>
      <c r="H127" s="13">
        <v>1.24345E-14</v>
      </c>
      <c r="I127" s="13">
        <v>1.26565E-14</v>
      </c>
      <c r="J127" s="13">
        <v>1.26565E-14</v>
      </c>
      <c r="K127" s="13">
        <v>1.24345E-14</v>
      </c>
      <c r="L127">
        <v>0</v>
      </c>
      <c r="M127">
        <v>0</v>
      </c>
      <c r="N127">
        <v>0</v>
      </c>
      <c r="Q127" s="37">
        <v>1179</v>
      </c>
      <c r="R127" s="13">
        <v>4.66294E-15</v>
      </c>
      <c r="S127" s="13">
        <v>4.66294E-15</v>
      </c>
      <c r="T127" s="13">
        <v>4.4408900000000003E-15</v>
      </c>
      <c r="U127" s="13">
        <v>4.3298700000000003E-15</v>
      </c>
      <c r="V127" s="13">
        <v>4.3298700000000003E-15</v>
      </c>
      <c r="W127" s="13">
        <v>4.4408900000000003E-15</v>
      </c>
      <c r="X127" s="13">
        <v>4.66294E-15</v>
      </c>
      <c r="Y127">
        <v>0</v>
      </c>
      <c r="Z127">
        <v>0</v>
      </c>
      <c r="AA127">
        <v>0</v>
      </c>
    </row>
    <row r="128" spans="1:27" x14ac:dyDescent="0.2">
      <c r="A128" s="15">
        <f t="shared" si="1"/>
        <v>1.26565E-14</v>
      </c>
      <c r="D128" s="37">
        <v>13</v>
      </c>
      <c r="E128" s="15">
        <v>1.26565E-14</v>
      </c>
      <c r="F128" s="15">
        <v>1.26565E-14</v>
      </c>
      <c r="G128" s="13">
        <v>1.26565E-14</v>
      </c>
      <c r="H128" s="13">
        <v>1.22125E-14</v>
      </c>
      <c r="I128" s="13">
        <v>1.26565E-14</v>
      </c>
      <c r="J128" s="13">
        <v>1.26565E-14</v>
      </c>
      <c r="K128" s="13">
        <v>1.22125E-14</v>
      </c>
      <c r="L128">
        <v>0</v>
      </c>
      <c r="M128">
        <v>0</v>
      </c>
      <c r="N128">
        <v>0</v>
      </c>
      <c r="Q128" s="37">
        <v>1179</v>
      </c>
      <c r="R128" s="13">
        <v>4.5519100000000002E-15</v>
      </c>
      <c r="S128" s="13">
        <v>4.5519100000000002E-15</v>
      </c>
      <c r="T128" s="13">
        <v>4.4408900000000003E-15</v>
      </c>
      <c r="U128" s="13">
        <v>4.3298700000000003E-15</v>
      </c>
      <c r="V128" s="13">
        <v>4.3298700000000003E-15</v>
      </c>
      <c r="W128" s="13">
        <v>4.4408900000000003E-15</v>
      </c>
      <c r="X128" s="13">
        <v>4.5519100000000002E-15</v>
      </c>
      <c r="Y128">
        <v>0</v>
      </c>
      <c r="Z128">
        <v>0</v>
      </c>
      <c r="AA128">
        <v>0</v>
      </c>
    </row>
    <row r="129" spans="1:27" x14ac:dyDescent="0.2">
      <c r="A129" s="15">
        <f t="shared" si="1"/>
        <v>1.26565E-14</v>
      </c>
      <c r="D129" s="37">
        <v>13</v>
      </c>
      <c r="E129" s="15">
        <v>1.26565E-14</v>
      </c>
      <c r="F129" s="15">
        <v>1.26565E-14</v>
      </c>
      <c r="G129" s="13">
        <v>1.26565E-14</v>
      </c>
      <c r="H129" s="13">
        <v>1.22125E-14</v>
      </c>
      <c r="I129" s="13">
        <v>1.26565E-14</v>
      </c>
      <c r="J129" s="13">
        <v>1.26565E-14</v>
      </c>
      <c r="K129" s="13">
        <v>1.22125E-14</v>
      </c>
      <c r="L129">
        <v>0</v>
      </c>
      <c r="M129">
        <v>0</v>
      </c>
      <c r="N129">
        <v>0</v>
      </c>
      <c r="Q129" s="37">
        <v>1179</v>
      </c>
      <c r="R129" s="13">
        <v>4.5519100000000002E-15</v>
      </c>
      <c r="S129" s="13">
        <v>4.5519100000000002E-15</v>
      </c>
      <c r="T129" s="13">
        <v>4.4408900000000003E-15</v>
      </c>
      <c r="U129" s="13">
        <v>4.3298700000000003E-15</v>
      </c>
      <c r="V129" s="13">
        <v>4.3298700000000003E-15</v>
      </c>
      <c r="W129" s="13">
        <v>4.4408900000000003E-15</v>
      </c>
      <c r="X129" s="13">
        <v>4.5519100000000002E-15</v>
      </c>
      <c r="Y129">
        <v>0</v>
      </c>
      <c r="Z129">
        <v>0</v>
      </c>
      <c r="AA129">
        <v>0</v>
      </c>
    </row>
    <row r="130" spans="1:27" x14ac:dyDescent="0.2">
      <c r="A130" s="15">
        <f t="shared" ref="A130:A140" si="2">MAX(E130,R130)</f>
        <v>1.26565E-14</v>
      </c>
      <c r="D130" s="37">
        <v>13</v>
      </c>
      <c r="E130" s="15">
        <v>1.26565E-14</v>
      </c>
      <c r="F130" s="15">
        <v>1.26565E-14</v>
      </c>
      <c r="G130" s="13">
        <v>1.26565E-14</v>
      </c>
      <c r="H130" s="13">
        <v>1.22125E-14</v>
      </c>
      <c r="I130" s="13">
        <v>1.26565E-14</v>
      </c>
      <c r="J130" s="13">
        <v>1.26565E-14</v>
      </c>
      <c r="K130" s="13">
        <v>1.22125E-14</v>
      </c>
      <c r="L130">
        <v>0</v>
      </c>
      <c r="M130">
        <v>0</v>
      </c>
      <c r="N130">
        <v>0</v>
      </c>
      <c r="Q130" s="37">
        <v>1179</v>
      </c>
      <c r="R130" s="13">
        <v>4.5519100000000002E-15</v>
      </c>
      <c r="S130" s="13">
        <v>4.5519100000000002E-15</v>
      </c>
      <c r="T130" s="13">
        <v>4.4408900000000003E-15</v>
      </c>
      <c r="U130" s="13">
        <v>4.3298700000000003E-15</v>
      </c>
      <c r="V130" s="13">
        <v>4.3298700000000003E-15</v>
      </c>
      <c r="W130" s="13">
        <v>4.4408900000000003E-15</v>
      </c>
      <c r="X130" s="13">
        <v>4.5519100000000002E-15</v>
      </c>
      <c r="Y130">
        <v>0</v>
      </c>
      <c r="Z130">
        <v>0</v>
      </c>
      <c r="AA130">
        <v>0</v>
      </c>
    </row>
    <row r="131" spans="1:27" x14ac:dyDescent="0.2">
      <c r="A131" s="15">
        <f t="shared" si="2"/>
        <v>1.26565E-14</v>
      </c>
      <c r="D131" s="37">
        <v>13</v>
      </c>
      <c r="E131" s="15">
        <v>1.26565E-14</v>
      </c>
      <c r="F131" s="15">
        <v>1.26565E-14</v>
      </c>
      <c r="G131" s="13">
        <v>1.26565E-14</v>
      </c>
      <c r="H131" s="13">
        <v>1.22125E-14</v>
      </c>
      <c r="I131" s="13">
        <v>1.26565E-14</v>
      </c>
      <c r="J131" s="13">
        <v>1.26565E-14</v>
      </c>
      <c r="K131" s="13">
        <v>1.22125E-14</v>
      </c>
      <c r="L131">
        <v>0</v>
      </c>
      <c r="M131">
        <v>0</v>
      </c>
      <c r="N131">
        <v>0</v>
      </c>
      <c r="Q131" s="37">
        <v>1179</v>
      </c>
      <c r="R131" s="13">
        <v>4.5519100000000002E-15</v>
      </c>
      <c r="S131" s="13">
        <v>4.5519100000000002E-15</v>
      </c>
      <c r="T131" s="13">
        <v>4.4408900000000003E-15</v>
      </c>
      <c r="U131" s="13">
        <v>4.3298700000000003E-15</v>
      </c>
      <c r="V131" s="13">
        <v>4.3298700000000003E-15</v>
      </c>
      <c r="W131" s="13">
        <v>4.4408900000000003E-15</v>
      </c>
      <c r="X131" s="13">
        <v>4.5519100000000002E-15</v>
      </c>
      <c r="Y131">
        <v>0</v>
      </c>
      <c r="Z131">
        <v>0</v>
      </c>
      <c r="AA131">
        <v>0</v>
      </c>
    </row>
    <row r="132" spans="1:27" x14ac:dyDescent="0.2">
      <c r="A132" s="15">
        <f t="shared" si="2"/>
        <v>1.26565E-14</v>
      </c>
      <c r="D132" s="37">
        <v>13</v>
      </c>
      <c r="E132" s="15">
        <v>1.26565E-14</v>
      </c>
      <c r="F132" s="15">
        <v>1.26565E-14</v>
      </c>
      <c r="G132" s="13">
        <v>1.26565E-14</v>
      </c>
      <c r="H132" s="13">
        <v>1.22125E-14</v>
      </c>
      <c r="I132" s="13">
        <v>1.26565E-14</v>
      </c>
      <c r="J132" s="13">
        <v>1.26565E-14</v>
      </c>
      <c r="K132" s="13">
        <v>1.22125E-14</v>
      </c>
      <c r="L132">
        <v>0</v>
      </c>
      <c r="M132">
        <v>0</v>
      </c>
      <c r="N132">
        <v>0</v>
      </c>
      <c r="Q132" s="37">
        <v>1179</v>
      </c>
      <c r="R132" s="13">
        <v>4.5519100000000002E-15</v>
      </c>
      <c r="S132" s="13">
        <v>4.5519100000000002E-15</v>
      </c>
      <c r="T132" s="13">
        <v>4.4408900000000003E-15</v>
      </c>
      <c r="U132" s="13">
        <v>4.3298700000000003E-15</v>
      </c>
      <c r="V132" s="13">
        <v>4.3298700000000003E-15</v>
      </c>
      <c r="W132" s="13">
        <v>4.4408900000000003E-15</v>
      </c>
      <c r="X132" s="13">
        <v>4.5519100000000002E-15</v>
      </c>
      <c r="Y132">
        <v>0</v>
      </c>
      <c r="Z132">
        <v>0</v>
      </c>
      <c r="AA132">
        <v>0</v>
      </c>
    </row>
    <row r="133" spans="1:27" x14ac:dyDescent="0.2">
      <c r="A133" s="15">
        <f t="shared" si="2"/>
        <v>1.9870100000000002E-2</v>
      </c>
      <c r="D133" s="37">
        <v>1105</v>
      </c>
      <c r="E133" s="15">
        <v>6.5728599999999998E-3</v>
      </c>
      <c r="F133" s="15">
        <v>6.5728599999999998E-3</v>
      </c>
      <c r="G133" s="13">
        <v>-2.7532199999999999E-4</v>
      </c>
      <c r="H133" s="13">
        <v>-3.9549900000000002E-3</v>
      </c>
      <c r="I133" s="13">
        <v>2.1362E-3</v>
      </c>
      <c r="J133" s="13">
        <v>4.0731099999999996E-3</v>
      </c>
      <c r="K133" s="13">
        <v>-3.8667699999999998E-3</v>
      </c>
      <c r="L133" s="13">
        <v>6.4769500000000004E-3</v>
      </c>
      <c r="M133" s="13">
        <v>1.1911300000000001E-3</v>
      </c>
      <c r="N133" s="13">
        <v>1.5028400000000001E-3</v>
      </c>
      <c r="Q133" s="37">
        <v>13517</v>
      </c>
      <c r="R133" s="13">
        <v>1.9870100000000002E-2</v>
      </c>
      <c r="S133" s="13">
        <v>1.9870100000000002E-2</v>
      </c>
      <c r="T133" s="13">
        <v>-2.9072600000000001E-3</v>
      </c>
      <c r="U133" s="13">
        <v>-1.43684E-2</v>
      </c>
      <c r="V133" s="13">
        <v>-8.7671399999999997E-3</v>
      </c>
      <c r="W133" s="13">
        <v>1.7785499999999999E-2</v>
      </c>
      <c r="X133" s="13">
        <v>-6.4239400000000004E-3</v>
      </c>
      <c r="Y133" s="13">
        <v>-4.9715499999999999E-4</v>
      </c>
      <c r="Z133" s="13">
        <v>1.07083E-2</v>
      </c>
      <c r="AA133" s="13">
        <v>2.4495700000000002E-4</v>
      </c>
    </row>
    <row r="134" spans="1:27" s="21" customFormat="1" x14ac:dyDescent="0.2">
      <c r="A134" s="23">
        <f t="shared" si="2"/>
        <v>3.2751600000000002E-15</v>
      </c>
      <c r="C134" s="23"/>
      <c r="D134" s="38">
        <v>15030</v>
      </c>
      <c r="E134" s="23">
        <v>3.2751600000000002E-15</v>
      </c>
      <c r="F134" s="23">
        <v>3.2751600000000002E-15</v>
      </c>
      <c r="G134" s="36">
        <v>3.05311E-15</v>
      </c>
      <c r="H134" s="36">
        <v>2.8865800000000001E-15</v>
      </c>
      <c r="I134" s="36">
        <v>2.94209E-15</v>
      </c>
      <c r="J134" s="36">
        <v>3.2196500000000002E-15</v>
      </c>
      <c r="K134" s="36">
        <v>3.05311E-15</v>
      </c>
      <c r="L134" s="21">
        <v>0</v>
      </c>
      <c r="M134" s="21">
        <v>0</v>
      </c>
      <c r="N134" s="21">
        <v>0</v>
      </c>
      <c r="Q134" s="38">
        <v>16184</v>
      </c>
      <c r="R134" s="36">
        <v>9.9920099999999996E-16</v>
      </c>
      <c r="S134" s="36">
        <v>9.9920099999999996E-16</v>
      </c>
      <c r="T134" s="36">
        <v>9.9920099999999996E-16</v>
      </c>
      <c r="U134" s="36">
        <v>5.55112E-16</v>
      </c>
      <c r="V134" s="36">
        <v>9.9920099999999996E-16</v>
      </c>
      <c r="W134" s="36">
        <v>7.7715600000000002E-16</v>
      </c>
      <c r="X134" s="36">
        <v>7.7715600000000002E-16</v>
      </c>
      <c r="Y134" s="21">
        <v>0</v>
      </c>
      <c r="Z134" s="21">
        <v>0</v>
      </c>
      <c r="AA134" s="21">
        <v>0</v>
      </c>
    </row>
    <row r="135" spans="1:27" s="21" customFormat="1" x14ac:dyDescent="0.2">
      <c r="A135" s="23">
        <f t="shared" si="2"/>
        <v>3.2751600000000002E-15</v>
      </c>
      <c r="C135" s="23"/>
      <c r="D135" s="38">
        <v>15030</v>
      </c>
      <c r="E135" s="23">
        <v>3.2751600000000002E-15</v>
      </c>
      <c r="F135" s="23">
        <v>3.2751600000000002E-15</v>
      </c>
      <c r="G135" s="36">
        <v>3.05311E-15</v>
      </c>
      <c r="H135" s="36">
        <v>2.8865800000000001E-15</v>
      </c>
      <c r="I135" s="36">
        <v>2.94209E-15</v>
      </c>
      <c r="J135" s="36">
        <v>3.2196500000000002E-15</v>
      </c>
      <c r="K135" s="36">
        <v>3.05311E-15</v>
      </c>
      <c r="L135" s="21">
        <v>0</v>
      </c>
      <c r="M135" s="21">
        <v>0</v>
      </c>
      <c r="N135" s="21">
        <v>0</v>
      </c>
      <c r="Q135" s="38">
        <v>16184</v>
      </c>
      <c r="R135" s="36">
        <v>9.9920099999999996E-16</v>
      </c>
      <c r="S135" s="36">
        <v>9.9920099999999996E-16</v>
      </c>
      <c r="T135" s="36">
        <v>8.8817800000000003E-16</v>
      </c>
      <c r="U135" s="36">
        <v>6.6613400000000001E-16</v>
      </c>
      <c r="V135" s="36">
        <v>9.9920099999999996E-16</v>
      </c>
      <c r="W135" s="36">
        <v>7.7715600000000002E-16</v>
      </c>
      <c r="X135" s="36">
        <v>7.7715600000000002E-16</v>
      </c>
      <c r="Y135" s="21">
        <v>0</v>
      </c>
      <c r="Z135" s="21">
        <v>0</v>
      </c>
      <c r="AA135" s="21">
        <v>0</v>
      </c>
    </row>
    <row r="136" spans="1:27" s="21" customFormat="1" x14ac:dyDescent="0.2">
      <c r="A136" s="23">
        <f t="shared" si="2"/>
        <v>3.2751600000000002E-15</v>
      </c>
      <c r="C136" s="23"/>
      <c r="D136" s="38">
        <v>15030</v>
      </c>
      <c r="E136" s="23">
        <v>3.2751600000000002E-15</v>
      </c>
      <c r="F136" s="23">
        <v>3.2751600000000002E-15</v>
      </c>
      <c r="G136" s="36">
        <v>3.05311E-15</v>
      </c>
      <c r="H136" s="36">
        <v>2.8865800000000001E-15</v>
      </c>
      <c r="I136" s="36">
        <v>2.94209E-15</v>
      </c>
      <c r="J136" s="36">
        <v>3.2196500000000002E-15</v>
      </c>
      <c r="K136" s="36">
        <v>3.05311E-15</v>
      </c>
      <c r="L136" s="21">
        <v>0</v>
      </c>
      <c r="M136" s="21">
        <v>0</v>
      </c>
      <c r="N136" s="21">
        <v>0</v>
      </c>
      <c r="Q136" s="38">
        <v>16184</v>
      </c>
      <c r="R136" s="36">
        <v>9.9920099999999996E-16</v>
      </c>
      <c r="S136" s="36">
        <v>9.9920099999999996E-16</v>
      </c>
      <c r="T136" s="36">
        <v>8.8817800000000003E-16</v>
      </c>
      <c r="U136" s="36">
        <v>6.6613400000000001E-16</v>
      </c>
      <c r="V136" s="36">
        <v>9.9920099999999996E-16</v>
      </c>
      <c r="W136" s="36">
        <v>7.7715600000000002E-16</v>
      </c>
      <c r="X136" s="36">
        <v>7.7715600000000002E-16</v>
      </c>
      <c r="Y136" s="21">
        <v>0</v>
      </c>
      <c r="Z136" s="21">
        <v>0</v>
      </c>
      <c r="AA136" s="21">
        <v>0</v>
      </c>
    </row>
    <row r="137" spans="1:27" s="21" customFormat="1" x14ac:dyDescent="0.2">
      <c r="A137" s="23">
        <f t="shared" si="2"/>
        <v>3.2751600000000002E-15</v>
      </c>
      <c r="C137" s="23"/>
      <c r="D137" s="38">
        <v>15030</v>
      </c>
      <c r="E137" s="23">
        <v>3.2751600000000002E-15</v>
      </c>
      <c r="F137" s="23">
        <v>3.2751600000000002E-15</v>
      </c>
      <c r="G137" s="36">
        <v>3.05311E-15</v>
      </c>
      <c r="H137" s="36">
        <v>2.8865800000000001E-15</v>
      </c>
      <c r="I137" s="36">
        <v>2.94209E-15</v>
      </c>
      <c r="J137" s="36">
        <v>3.2196500000000002E-15</v>
      </c>
      <c r="K137" s="36">
        <v>3.05311E-15</v>
      </c>
      <c r="L137" s="21">
        <v>0</v>
      </c>
      <c r="M137" s="21">
        <v>0</v>
      </c>
      <c r="N137" s="21">
        <v>0</v>
      </c>
      <c r="Q137" s="38">
        <v>16184</v>
      </c>
      <c r="R137" s="36">
        <v>9.9920099999999996E-16</v>
      </c>
      <c r="S137" s="36">
        <v>9.9920099999999996E-16</v>
      </c>
      <c r="T137" s="36">
        <v>8.8817800000000003E-16</v>
      </c>
      <c r="U137" s="36">
        <v>6.6613400000000001E-16</v>
      </c>
      <c r="V137" s="36">
        <v>9.9920099999999996E-16</v>
      </c>
      <c r="W137" s="36">
        <v>7.7715600000000002E-16</v>
      </c>
      <c r="X137" s="36">
        <v>7.7715600000000002E-16</v>
      </c>
      <c r="Y137" s="21">
        <v>0</v>
      </c>
      <c r="Z137" s="21">
        <v>0</v>
      </c>
      <c r="AA137" s="21">
        <v>0</v>
      </c>
    </row>
    <row r="138" spans="1:27" s="21" customFormat="1" x14ac:dyDescent="0.2">
      <c r="A138" s="23">
        <f t="shared" si="2"/>
        <v>2.81175E-8</v>
      </c>
      <c r="C138" s="23"/>
      <c r="D138" s="38">
        <v>29056</v>
      </c>
      <c r="E138" s="23">
        <v>2.81175E-8</v>
      </c>
      <c r="F138" s="23">
        <v>2.81175E-8</v>
      </c>
      <c r="G138" s="36">
        <v>3.7521899999999996E-9</v>
      </c>
      <c r="H138" s="36">
        <v>-6.9758699999999998E-9</v>
      </c>
      <c r="I138" s="36">
        <v>6.41607E-10</v>
      </c>
      <c r="J138" s="36">
        <v>4.5650400000000002E-9</v>
      </c>
      <c r="K138" s="36">
        <v>1.9687100000000002E-8</v>
      </c>
      <c r="L138" s="36">
        <v>1.73279E-9</v>
      </c>
      <c r="M138" s="36">
        <v>-2.7432299999999998E-9</v>
      </c>
      <c r="N138" s="36">
        <v>-3.7211699999999998E-10</v>
      </c>
      <c r="Q138" s="38">
        <v>16184</v>
      </c>
      <c r="R138" s="36">
        <v>9.9920099999999996E-16</v>
      </c>
      <c r="S138" s="36">
        <v>9.9920099999999996E-16</v>
      </c>
      <c r="T138" s="36">
        <v>8.8817800000000003E-16</v>
      </c>
      <c r="U138" s="36">
        <v>6.6613400000000001E-16</v>
      </c>
      <c r="V138" s="36">
        <v>9.9920099999999996E-16</v>
      </c>
      <c r="W138" s="36">
        <v>7.7715600000000002E-16</v>
      </c>
      <c r="X138" s="36">
        <v>7.7715600000000002E-16</v>
      </c>
      <c r="Y138" s="21">
        <v>0</v>
      </c>
      <c r="Z138" s="21">
        <v>0</v>
      </c>
      <c r="AA138" s="21">
        <v>0</v>
      </c>
    </row>
    <row r="139" spans="1:27" s="21" customFormat="1" x14ac:dyDescent="0.2">
      <c r="A139" s="23">
        <f t="shared" si="2"/>
        <v>4.5303499999999997E-2</v>
      </c>
      <c r="C139" s="23"/>
      <c r="D139" s="38">
        <v>716</v>
      </c>
      <c r="E139" s="23">
        <v>4.5303499999999997E-2</v>
      </c>
      <c r="F139" s="23">
        <v>-0.15744</v>
      </c>
      <c r="G139" s="36">
        <v>9.0842700000000002E-3</v>
      </c>
      <c r="H139" s="36">
        <v>-0.15744</v>
      </c>
      <c r="I139" s="36">
        <v>4.2620699999999997E-2</v>
      </c>
      <c r="J139" s="36">
        <v>1.1480000000000001E-2</v>
      </c>
      <c r="K139" s="36">
        <v>-0.15715299999999999</v>
      </c>
      <c r="L139" s="36">
        <v>-1.8221399999999999E-2</v>
      </c>
      <c r="M139" s="36">
        <v>1.1593900000000001E-2</v>
      </c>
      <c r="N139" s="36">
        <v>-7.2420799999999997E-3</v>
      </c>
      <c r="Q139" s="38">
        <v>17562</v>
      </c>
      <c r="R139" s="36">
        <v>1.7279099999999999E-10</v>
      </c>
      <c r="S139" s="36">
        <v>-2.1169500000000001E-10</v>
      </c>
      <c r="T139" s="36">
        <v>1.9059100000000001E-11</v>
      </c>
      <c r="U139" s="36">
        <v>-2.1169500000000001E-10</v>
      </c>
      <c r="V139" s="36">
        <v>-6.5445999999999996E-11</v>
      </c>
      <c r="W139" s="36">
        <v>1.8655699999999999E-11</v>
      </c>
      <c r="X139" s="36">
        <v>2.6945500000000001E-11</v>
      </c>
      <c r="Y139" s="36">
        <v>1.7879900000000001E-11</v>
      </c>
      <c r="Z139" s="36">
        <v>-2.98024E-10</v>
      </c>
      <c r="AA139" s="36">
        <v>5.8846899999999996E-12</v>
      </c>
    </row>
    <row r="140" spans="1:27" s="21" customFormat="1" x14ac:dyDescent="0.2">
      <c r="A140" s="23">
        <f t="shared" si="2"/>
        <v>0.108572</v>
      </c>
      <c r="C140" s="23"/>
      <c r="D140" s="38">
        <v>958</v>
      </c>
      <c r="E140" s="23">
        <v>0.108572</v>
      </c>
      <c r="F140" s="23">
        <v>-0.33411200000000002</v>
      </c>
      <c r="G140" s="36">
        <v>2.0782599999999998E-2</v>
      </c>
      <c r="H140" s="36">
        <v>-0.33411200000000002</v>
      </c>
      <c r="I140" s="36">
        <v>0.104529</v>
      </c>
      <c r="J140" s="36">
        <v>2.4269599999999999E-2</v>
      </c>
      <c r="K140" s="36">
        <v>-0.33355499999999999</v>
      </c>
      <c r="L140" s="36">
        <v>-3.48457E-2</v>
      </c>
      <c r="M140" s="36">
        <v>2.91772E-2</v>
      </c>
      <c r="N140" s="36">
        <v>6.3325899999999999E-3</v>
      </c>
      <c r="Q140" s="38">
        <v>12711</v>
      </c>
      <c r="R140" s="36">
        <v>5.0585100000000001E-2</v>
      </c>
      <c r="S140" s="36">
        <v>5.0585100000000001E-2</v>
      </c>
      <c r="T140" s="36">
        <v>-1.3099599999999999E-2</v>
      </c>
      <c r="U140" s="36">
        <v>-2.8201299999999999E-2</v>
      </c>
      <c r="V140" s="36">
        <v>-1.96098E-2</v>
      </c>
      <c r="W140" s="36">
        <v>5.0026599999999997E-2</v>
      </c>
      <c r="X140" s="36">
        <v>-2.1132499999999999E-2</v>
      </c>
      <c r="Y140" s="36">
        <v>3.3806700000000001E-3</v>
      </c>
      <c r="Z140" s="36">
        <v>1.4870599999999999E-2</v>
      </c>
      <c r="AA140" s="36">
        <v>-5.0644000000000002E-3</v>
      </c>
    </row>
    <row r="143" spans="1:27" x14ac:dyDescent="0.2">
      <c r="A143" s="15">
        <f>MAX(A1:A140)</f>
        <v>0.49956600000000001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"/>
    </sheetView>
  </sheetViews>
  <sheetFormatPr defaultRowHeight="12.75" x14ac:dyDescent="0.2"/>
  <sheetData>
    <row r="1" spans="1:9" x14ac:dyDescent="0.2">
      <c r="A1" s="46" t="s">
        <v>80</v>
      </c>
      <c r="F1" s="21" t="s">
        <v>81</v>
      </c>
    </row>
    <row r="2" spans="1:9" x14ac:dyDescent="0.2">
      <c r="A2" s="45">
        <v>7.9527749611613602E-2</v>
      </c>
      <c r="B2" s="45">
        <v>7.7595352912768797E-2</v>
      </c>
      <c r="C2" s="45">
        <v>7.8130435977868798E-2</v>
      </c>
      <c r="D2" s="45">
        <v>6.4834603288455597E-2</v>
      </c>
      <c r="F2" s="47">
        <v>1.2955882980493501E-2</v>
      </c>
      <c r="G2" s="47">
        <v>5.9648727772805702E-3</v>
      </c>
      <c r="H2" s="47">
        <v>6.6251699967713002E-3</v>
      </c>
      <c r="I2" s="47">
        <v>4.20811810770044E-3</v>
      </c>
    </row>
    <row r="3" spans="1:9" x14ac:dyDescent="0.2">
      <c r="A3" s="45">
        <v>1.5413372138154399E-2</v>
      </c>
      <c r="B3" s="45">
        <v>3.5604217205519199E-2</v>
      </c>
      <c r="C3" s="45">
        <v>0.12712999991825</v>
      </c>
      <c r="D3" s="45">
        <v>7.6506495256938797E-2</v>
      </c>
      <c r="F3" s="47">
        <v>2.8074297096845301E-3</v>
      </c>
      <c r="G3" s="47">
        <v>3.4538421857921E-3</v>
      </c>
      <c r="H3" s="47">
        <v>1.19819702271995E-2</v>
      </c>
      <c r="I3" s="47">
        <v>6.2652816911357703E-3</v>
      </c>
    </row>
    <row r="4" spans="1:9" x14ac:dyDescent="0.2">
      <c r="A4" s="45">
        <v>7.6416400298862402E-2</v>
      </c>
      <c r="B4" s="45">
        <v>4.10807960004567E-2</v>
      </c>
      <c r="C4" s="45">
        <v>3.9139545001005298E-2</v>
      </c>
      <c r="D4" s="45">
        <v>5.5201845797297103E-2</v>
      </c>
      <c r="F4" s="47">
        <v>1.3381185940636E-2</v>
      </c>
      <c r="G4" s="47">
        <v>1.6549452193629099E-3</v>
      </c>
      <c r="H4" s="47">
        <v>1.0044414262316E-2</v>
      </c>
      <c r="I4" s="47">
        <v>2.3606926035287901E-3</v>
      </c>
    </row>
    <row r="5" spans="1:9" x14ac:dyDescent="0.2">
      <c r="A5" s="45">
        <v>0.12922432429608299</v>
      </c>
      <c r="B5" s="45">
        <v>5.8752044433789702E-2</v>
      </c>
      <c r="C5" s="45">
        <v>4.1793885480414301E-2</v>
      </c>
      <c r="D5" s="45">
        <v>2.2927050410451899E-2</v>
      </c>
      <c r="F5" s="47">
        <v>8.6960482702638595E-3</v>
      </c>
      <c r="G5" s="47">
        <v>3.48822953571825E-3</v>
      </c>
      <c r="H5" s="47">
        <v>5.6801740540610001E-3</v>
      </c>
      <c r="I5" s="47">
        <v>1.1822966830718901E-3</v>
      </c>
    </row>
    <row r="6" spans="1:9" x14ac:dyDescent="0.2">
      <c r="A6" s="45">
        <v>3.8655600890057699E-2</v>
      </c>
      <c r="B6" s="45">
        <v>8.3473598178833902E-2</v>
      </c>
      <c r="C6" s="45">
        <v>3.8915137557726498E-3</v>
      </c>
      <c r="D6" s="45">
        <v>2.18365884100752E-2</v>
      </c>
      <c r="F6" s="47">
        <v>1.28999047471566E-3</v>
      </c>
      <c r="G6" s="47">
        <v>7.3395863916242204E-3</v>
      </c>
      <c r="H6" s="47">
        <v>2.4635168886089201E-4</v>
      </c>
      <c r="I6" s="47">
        <v>6.0909669546933502E-3</v>
      </c>
    </row>
    <row r="8" spans="1:9" x14ac:dyDescent="0.2">
      <c r="A8" t="s">
        <v>82</v>
      </c>
      <c r="F8" t="s">
        <v>82</v>
      </c>
    </row>
    <row r="9" spans="1:9" x14ac:dyDescent="0.2">
      <c r="A9" t="s">
        <v>84</v>
      </c>
      <c r="F9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13" sqref="J13"/>
    </sheetView>
  </sheetViews>
  <sheetFormatPr defaultRowHeight="12.75" x14ac:dyDescent="0.2"/>
  <sheetData>
    <row r="1" spans="1:6" ht="15.75" x14ac:dyDescent="0.2">
      <c r="A1" s="12"/>
      <c r="B1" s="11" t="s">
        <v>85</v>
      </c>
      <c r="C1" s="11" t="s">
        <v>86</v>
      </c>
      <c r="D1" s="11" t="s">
        <v>87</v>
      </c>
      <c r="E1" s="11" t="s">
        <v>88</v>
      </c>
      <c r="F1" s="11" t="s">
        <v>89</v>
      </c>
    </row>
    <row r="2" spans="1:6" ht="30" x14ac:dyDescent="0.2">
      <c r="A2" s="12"/>
      <c r="B2" s="11"/>
      <c r="C2" s="11" t="s">
        <v>90</v>
      </c>
      <c r="D2" s="11" t="s">
        <v>91</v>
      </c>
      <c r="E2" s="11" t="s">
        <v>92</v>
      </c>
      <c r="F2" s="11" t="s">
        <v>93</v>
      </c>
    </row>
    <row r="3" spans="1:6" ht="31.5" x14ac:dyDescent="0.2">
      <c r="A3" s="12" t="s">
        <v>94</v>
      </c>
      <c r="B3" s="11">
        <v>96.25</v>
      </c>
      <c r="C3" s="11">
        <v>92.5</v>
      </c>
      <c r="D3" s="11">
        <v>100</v>
      </c>
      <c r="E3" s="11">
        <v>92.5</v>
      </c>
      <c r="F3" s="11">
        <v>100</v>
      </c>
    </row>
    <row r="4" spans="1:6" ht="31.5" x14ac:dyDescent="0.2">
      <c r="A4" s="12" t="s">
        <v>95</v>
      </c>
      <c r="B4" s="11">
        <v>40</v>
      </c>
      <c r="C4" s="11">
        <v>60</v>
      </c>
      <c r="D4" s="11">
        <v>20</v>
      </c>
      <c r="E4" s="11">
        <v>20</v>
      </c>
      <c r="F4" s="11">
        <v>60</v>
      </c>
    </row>
    <row r="5" spans="1:6" ht="31.5" x14ac:dyDescent="0.2">
      <c r="A5" s="12" t="s">
        <v>96</v>
      </c>
      <c r="B5" s="11">
        <v>38</v>
      </c>
      <c r="C5" s="11">
        <v>46</v>
      </c>
      <c r="D5" s="11">
        <v>34</v>
      </c>
      <c r="E5" s="11">
        <v>46</v>
      </c>
      <c r="F5" s="11">
        <v>34</v>
      </c>
    </row>
    <row r="6" spans="1:6" ht="31.5" x14ac:dyDescent="0.2">
      <c r="A6" s="12" t="s">
        <v>97</v>
      </c>
      <c r="B6" s="11" t="s">
        <v>98</v>
      </c>
      <c r="C6" s="11" t="s">
        <v>99</v>
      </c>
      <c r="D6" s="11" t="s">
        <v>100</v>
      </c>
      <c r="E6" s="11" t="s">
        <v>101</v>
      </c>
      <c r="F6" s="11" t="s">
        <v>102</v>
      </c>
    </row>
    <row r="7" spans="1:6" ht="31.5" x14ac:dyDescent="0.2">
      <c r="A7" s="12" t="s">
        <v>103</v>
      </c>
      <c r="B7" s="11" t="s">
        <v>104</v>
      </c>
      <c r="C7" s="11" t="s">
        <v>105</v>
      </c>
      <c r="D7" s="11" t="s">
        <v>106</v>
      </c>
      <c r="E7" s="11" t="s">
        <v>107</v>
      </c>
      <c r="F7" s="11" t="s">
        <v>108</v>
      </c>
    </row>
    <row r="8" spans="1:6" ht="31.5" x14ac:dyDescent="0.2">
      <c r="A8" s="12" t="s">
        <v>26</v>
      </c>
      <c r="B8" s="48" t="s">
        <v>109</v>
      </c>
      <c r="C8" s="48" t="s">
        <v>109</v>
      </c>
      <c r="D8" s="48" t="s">
        <v>110</v>
      </c>
      <c r="E8" s="48" t="s">
        <v>111</v>
      </c>
      <c r="F8" s="49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D37" sqref="D37"/>
    </sheetView>
  </sheetViews>
  <sheetFormatPr defaultRowHeight="12.75" x14ac:dyDescent="0.2"/>
  <sheetData>
    <row r="1" spans="1:17" x14ac:dyDescent="0.2">
      <c r="A1" s="37"/>
      <c r="B1" s="37" t="s">
        <v>113</v>
      </c>
      <c r="C1" s="37"/>
      <c r="D1" s="37"/>
      <c r="E1" s="37"/>
      <c r="F1" s="37"/>
      <c r="G1" s="37"/>
      <c r="H1" s="37" t="s">
        <v>114</v>
      </c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50">
        <v>9983</v>
      </c>
      <c r="B2" s="51">
        <v>1.11235E-10</v>
      </c>
      <c r="C2" s="51">
        <v>-8.3053300000000001E-13</v>
      </c>
      <c r="D2" s="51">
        <v>-1.05515E-10</v>
      </c>
      <c r="E2" s="51">
        <v>-3.5202100000000002E-11</v>
      </c>
      <c r="F2" s="38"/>
      <c r="G2" s="52">
        <v>817</v>
      </c>
      <c r="H2" s="47">
        <v>8.4477700000000003E-3</v>
      </c>
      <c r="I2" s="36">
        <v>-2.74585E-2</v>
      </c>
      <c r="J2" s="36">
        <v>9.5380900000000002E-4</v>
      </c>
      <c r="K2" s="36">
        <v>-2.74585E-2</v>
      </c>
      <c r="L2" s="36">
        <v>5.3916299999999997E-3</v>
      </c>
      <c r="M2" s="36">
        <v>3.87046E-3</v>
      </c>
      <c r="N2" s="36">
        <v>-2.7319E-2</v>
      </c>
      <c r="O2" s="36">
        <v>7.4682000000000004E-3</v>
      </c>
      <c r="P2" s="36">
        <v>-1.0733699999999999E-3</v>
      </c>
      <c r="Q2" s="36">
        <v>3.2874E-4</v>
      </c>
    </row>
    <row r="3" spans="1:17" x14ac:dyDescent="0.2">
      <c r="A3" s="50">
        <v>16369</v>
      </c>
      <c r="B3" s="51">
        <v>5.3687700000000003E-9</v>
      </c>
      <c r="C3" s="51">
        <v>2.2949499999999998E-9</v>
      </c>
      <c r="D3" s="51">
        <v>8.5919999999999999E-10</v>
      </c>
      <c r="E3" s="51">
        <v>4.77689E-9</v>
      </c>
      <c r="F3" s="38"/>
      <c r="G3" s="52">
        <v>687</v>
      </c>
      <c r="H3" s="47">
        <v>9.4402400000000008E-3</v>
      </c>
      <c r="I3" s="36">
        <v>-2.8835199999999998E-2</v>
      </c>
      <c r="J3" s="36">
        <v>1.34869E-3</v>
      </c>
      <c r="K3" s="36">
        <v>-2.8835199999999998E-2</v>
      </c>
      <c r="L3" s="36">
        <v>6.6343399999999999E-3</v>
      </c>
      <c r="M3" s="36">
        <v>4.1135199999999999E-3</v>
      </c>
      <c r="N3" s="36">
        <v>-2.8794199999999999E-2</v>
      </c>
      <c r="O3" s="36">
        <v>-7.6363300000000002E-3</v>
      </c>
      <c r="P3" s="36">
        <v>1.4919899999999999E-3</v>
      </c>
      <c r="Q3" s="36">
        <v>-1.8933800000000001E-3</v>
      </c>
    </row>
    <row r="4" spans="1:17" x14ac:dyDescent="0.2">
      <c r="A4" s="50">
        <v>15749</v>
      </c>
      <c r="B4" s="51">
        <v>2.4410900000000001E-8</v>
      </c>
      <c r="C4" s="51">
        <v>1.13033E-8</v>
      </c>
      <c r="D4" s="51">
        <v>-7.9060599999999999E-10</v>
      </c>
      <c r="E4" s="51">
        <v>2.1621900000000001E-8</v>
      </c>
      <c r="F4" s="38"/>
      <c r="G4" s="52">
        <v>696</v>
      </c>
      <c r="H4" s="47">
        <v>3.4103099999999997E-2</v>
      </c>
      <c r="I4" s="36">
        <v>-0.110856</v>
      </c>
      <c r="J4" s="36">
        <v>5.5065000000000001E-3</v>
      </c>
      <c r="K4" s="36">
        <v>-0.110856</v>
      </c>
      <c r="L4" s="36">
        <v>2.8284500000000001E-2</v>
      </c>
      <c r="M4" s="36">
        <v>1.1312600000000001E-2</v>
      </c>
      <c r="N4" s="36">
        <v>-0.110844</v>
      </c>
      <c r="O4" s="36">
        <v>-2.3010599999999999E-2</v>
      </c>
      <c r="P4" s="36">
        <v>5.8085299999999998E-5</v>
      </c>
      <c r="Q4" s="36">
        <v>-2.29283E-3</v>
      </c>
    </row>
    <row r="5" spans="1:17" x14ac:dyDescent="0.2">
      <c r="A5" s="50">
        <v>18477</v>
      </c>
      <c r="B5" s="51">
        <v>0.54180499999999998</v>
      </c>
      <c r="C5" s="51">
        <v>2.1257499999999999E-2</v>
      </c>
      <c r="D5" s="51">
        <v>0.36904900000000002</v>
      </c>
      <c r="E5" s="51">
        <v>0.39611000000000002</v>
      </c>
      <c r="F5" s="38"/>
      <c r="G5" s="52">
        <v>700</v>
      </c>
      <c r="H5" s="47">
        <v>6.1647399999999998E-2</v>
      </c>
      <c r="I5" s="36">
        <v>-0.208646</v>
      </c>
      <c r="J5" s="36">
        <v>8.55998E-3</v>
      </c>
      <c r="K5" s="36">
        <v>-0.208646</v>
      </c>
      <c r="L5" s="36">
        <v>5.2248999999999997E-2</v>
      </c>
      <c r="M5" s="36">
        <v>1.79204E-2</v>
      </c>
      <c r="N5" s="36">
        <v>-0.20860799999999999</v>
      </c>
      <c r="O5" s="36">
        <v>-4.0511900000000003E-2</v>
      </c>
      <c r="P5" s="36">
        <v>3.6037100000000001E-4</v>
      </c>
      <c r="Q5" s="36">
        <v>-5.2522200000000002E-3</v>
      </c>
    </row>
    <row r="6" spans="1:17" x14ac:dyDescent="0.2">
      <c r="A6" s="50">
        <v>18601</v>
      </c>
      <c r="B6" s="51">
        <v>1.91066</v>
      </c>
      <c r="C6" s="51">
        <v>-0.17577100000000001</v>
      </c>
      <c r="D6" s="51">
        <v>1.27643</v>
      </c>
      <c r="E6" s="51">
        <v>1.41083</v>
      </c>
      <c r="F6" s="38"/>
      <c r="G6" s="52">
        <v>967</v>
      </c>
      <c r="H6" s="47">
        <v>7.6009199999999999E-2</v>
      </c>
      <c r="I6" s="36">
        <v>-0.231042</v>
      </c>
      <c r="J6" s="36">
        <v>1.3854399999999999E-2</v>
      </c>
      <c r="K6" s="36">
        <v>-0.231042</v>
      </c>
      <c r="L6" s="36">
        <v>6.9321800000000003E-2</v>
      </c>
      <c r="M6" s="36">
        <v>2.01631E-2</v>
      </c>
      <c r="N6" s="36">
        <v>-0.23066300000000001</v>
      </c>
      <c r="O6" s="36">
        <v>-3.7757600000000002E-2</v>
      </c>
      <c r="P6" s="36">
        <v>-2.0164700000000001E-2</v>
      </c>
      <c r="Q6" s="36">
        <v>-2.8822000000000001E-3</v>
      </c>
    </row>
    <row r="7" spans="1:17" x14ac:dyDescent="0.2">
      <c r="A7" s="50">
        <v>18539</v>
      </c>
      <c r="B7" s="51">
        <v>3.31745</v>
      </c>
      <c r="C7" s="51">
        <v>-0.45034600000000002</v>
      </c>
      <c r="D7" s="51">
        <v>2.11334</v>
      </c>
      <c r="E7" s="51">
        <v>2.5172300000000001</v>
      </c>
      <c r="F7" s="38"/>
      <c r="G7" s="52">
        <v>960</v>
      </c>
      <c r="H7" s="47">
        <v>0.100406</v>
      </c>
      <c r="I7" s="36">
        <v>-0.31672400000000001</v>
      </c>
      <c r="J7" s="36">
        <v>2.3660500000000001E-2</v>
      </c>
      <c r="K7" s="36">
        <v>-0.31672400000000001</v>
      </c>
      <c r="L7" s="36">
        <v>9.63001E-2</v>
      </c>
      <c r="M7" s="36">
        <v>2.7716500000000002E-2</v>
      </c>
      <c r="N7" s="36">
        <v>-0.31667400000000001</v>
      </c>
      <c r="O7" s="36">
        <v>-3.4476399999999997E-2</v>
      </c>
      <c r="P7" s="36">
        <v>2.7380199999999999E-3</v>
      </c>
      <c r="Q7" s="36">
        <v>-1.7892800000000001E-3</v>
      </c>
    </row>
    <row r="8" spans="1:17" x14ac:dyDescent="0.2">
      <c r="A8" s="50">
        <v>18477</v>
      </c>
      <c r="B8" s="51">
        <v>4.8541299999999996</v>
      </c>
      <c r="C8" s="51">
        <v>-0.85186799999999996</v>
      </c>
      <c r="D8" s="51">
        <v>2.9523000000000001</v>
      </c>
      <c r="E8" s="51">
        <v>3.7577600000000002</v>
      </c>
      <c r="F8" s="38"/>
      <c r="G8" s="52">
        <v>1199</v>
      </c>
      <c r="H8" s="47">
        <v>0.236711</v>
      </c>
      <c r="I8" s="36">
        <v>0.236711</v>
      </c>
      <c r="J8" s="36">
        <v>6.0432300000000001E-3</v>
      </c>
      <c r="K8" s="36">
        <v>-0.17136499999999999</v>
      </c>
      <c r="L8" s="36">
        <v>1.6627599999999999E-2</v>
      </c>
      <c r="M8" s="36">
        <v>0.22609899999999999</v>
      </c>
      <c r="N8" s="36">
        <v>-0.17133599999999999</v>
      </c>
      <c r="O8" s="36">
        <v>-9.6561599999999997E-2</v>
      </c>
      <c r="P8" s="36">
        <v>1.1207700000000001E-3</v>
      </c>
      <c r="Q8" s="36">
        <v>6.0641799999999997E-3</v>
      </c>
    </row>
    <row r="9" spans="1:17" x14ac:dyDescent="0.2">
      <c r="A9" s="53">
        <v>17299</v>
      </c>
      <c r="B9" s="54">
        <v>0.77736799999999995</v>
      </c>
      <c r="C9" s="54">
        <v>0.17745900000000001</v>
      </c>
      <c r="D9" s="54">
        <v>0.31801200000000002</v>
      </c>
      <c r="E9" s="54">
        <v>0.68678799999999995</v>
      </c>
      <c r="F9" s="37"/>
      <c r="G9" s="55">
        <v>1182</v>
      </c>
      <c r="H9" s="56">
        <v>2.27913E-2</v>
      </c>
      <c r="I9" s="13">
        <v>2.27913E-2</v>
      </c>
      <c r="J9" s="13">
        <v>-1.0779699999999999E-3</v>
      </c>
      <c r="K9" s="13">
        <v>-1.39861E-2</v>
      </c>
      <c r="L9" s="13">
        <v>1.9822899999999998E-3</v>
      </c>
      <c r="M9" s="13">
        <v>1.95257E-2</v>
      </c>
      <c r="N9" s="13">
        <v>-1.37807E-2</v>
      </c>
      <c r="O9" s="13">
        <v>-1.5877800000000001E-2</v>
      </c>
      <c r="P9" s="13">
        <v>2.1154500000000001E-3</v>
      </c>
      <c r="Q9" s="13">
        <v>-5.0504E-3</v>
      </c>
    </row>
    <row r="10" spans="1:17" x14ac:dyDescent="0.2">
      <c r="A10" s="53">
        <v>17299</v>
      </c>
      <c r="B10" s="54">
        <v>1.3855599999999999</v>
      </c>
      <c r="C10" s="54">
        <v>0.28593600000000002</v>
      </c>
      <c r="D10" s="54">
        <v>0.562137</v>
      </c>
      <c r="E10" s="54">
        <v>1.2337100000000001</v>
      </c>
      <c r="F10" s="37"/>
      <c r="G10" s="55">
        <v>1182</v>
      </c>
      <c r="H10" s="56">
        <v>8.8433399999999995E-2</v>
      </c>
      <c r="I10" s="13">
        <v>8.8433399999999995E-2</v>
      </c>
      <c r="J10" s="13">
        <v>-1.5736700000000001E-3</v>
      </c>
      <c r="K10" s="13">
        <v>-5.8707799999999997E-2</v>
      </c>
      <c r="L10" s="13">
        <v>9.6767199999999998E-3</v>
      </c>
      <c r="M10" s="13">
        <v>7.6988000000000001E-2</v>
      </c>
      <c r="N10" s="13">
        <v>-5.8512799999999997E-2</v>
      </c>
      <c r="O10" s="13">
        <v>-5.9461699999999999E-2</v>
      </c>
      <c r="P10" s="13">
        <v>4.6117299999999996E-3</v>
      </c>
      <c r="Q10" s="13">
        <v>-9.5876699999999995E-3</v>
      </c>
    </row>
    <row r="11" spans="1:17" x14ac:dyDescent="0.2">
      <c r="A11" s="53">
        <v>17361</v>
      </c>
      <c r="B11" s="54">
        <v>1.9978100000000001</v>
      </c>
      <c r="C11" s="54">
        <v>0.38749</v>
      </c>
      <c r="D11" s="54">
        <v>0.84919</v>
      </c>
      <c r="E11" s="54">
        <v>1.7663500000000001</v>
      </c>
      <c r="F11" s="37"/>
      <c r="G11" s="55">
        <v>1182</v>
      </c>
      <c r="H11" s="56">
        <v>0.37934299999999999</v>
      </c>
      <c r="I11" s="13">
        <v>-0.73084199999999999</v>
      </c>
      <c r="J11" s="13">
        <v>3.7816599999999999E-2</v>
      </c>
      <c r="K11" s="13">
        <v>-0.73084199999999999</v>
      </c>
      <c r="L11" s="13">
        <v>7.9203999999999997E-2</v>
      </c>
      <c r="M11" s="13">
        <v>0.32075700000000001</v>
      </c>
      <c r="N11" s="13">
        <v>-0.71364399999999995</v>
      </c>
      <c r="O11" s="13">
        <v>-0.216862</v>
      </c>
      <c r="P11" s="13">
        <v>8.9520799999999998E-2</v>
      </c>
      <c r="Q11" s="13">
        <v>-0.25643300000000002</v>
      </c>
    </row>
    <row r="12" spans="1:17" x14ac:dyDescent="0.2">
      <c r="A12" s="53" t="s">
        <v>23</v>
      </c>
      <c r="B12" s="54"/>
      <c r="C12" s="54"/>
      <c r="D12" s="54"/>
      <c r="E12" s="54"/>
      <c r="F12" s="37"/>
      <c r="G12" s="55" t="s">
        <v>23</v>
      </c>
      <c r="H12" s="56"/>
      <c r="I12" s="13"/>
      <c r="J12" s="13"/>
      <c r="K12" s="13"/>
      <c r="L12" s="13"/>
      <c r="M12" s="13"/>
      <c r="N12" s="13"/>
      <c r="O12" s="13"/>
      <c r="P12" s="13"/>
    </row>
    <row r="13" spans="1:17" x14ac:dyDescent="0.2">
      <c r="A13" s="53" t="s">
        <v>23</v>
      </c>
      <c r="B13" s="54"/>
      <c r="C13" s="54"/>
      <c r="D13" s="54"/>
      <c r="E13" s="54"/>
      <c r="F13" s="37"/>
      <c r="G13" s="55" t="s">
        <v>23</v>
      </c>
      <c r="H13" s="56"/>
      <c r="I13" s="13"/>
      <c r="J13" s="13"/>
      <c r="K13" s="13"/>
      <c r="L13" s="13"/>
      <c r="M13" s="13"/>
      <c r="N13" s="13"/>
      <c r="O13" s="13"/>
      <c r="P13" s="13"/>
    </row>
    <row r="14" spans="1:17" x14ac:dyDescent="0.2">
      <c r="A14" s="53" t="s">
        <v>23</v>
      </c>
      <c r="B14" s="54"/>
      <c r="C14" s="54"/>
      <c r="D14" s="54"/>
      <c r="E14" s="54"/>
      <c r="F14" s="37"/>
      <c r="G14" s="55" t="s">
        <v>23</v>
      </c>
      <c r="H14" s="56"/>
      <c r="I14" s="13"/>
      <c r="J14" s="13"/>
      <c r="K14" s="13"/>
      <c r="L14" s="13"/>
      <c r="M14" s="13"/>
      <c r="N14" s="13"/>
      <c r="O14" s="13"/>
      <c r="P14" s="13"/>
    </row>
    <row r="15" spans="1:17" x14ac:dyDescent="0.2">
      <c r="A15" s="53" t="s">
        <v>23</v>
      </c>
      <c r="B15" s="54"/>
      <c r="C15" s="54"/>
      <c r="D15" s="54"/>
      <c r="E15" s="54"/>
      <c r="F15" s="37"/>
      <c r="G15" s="55" t="s">
        <v>23</v>
      </c>
      <c r="H15" s="56"/>
      <c r="I15" s="13"/>
      <c r="J15" s="13"/>
      <c r="K15" s="13"/>
      <c r="L15" s="13"/>
      <c r="M15" s="13"/>
      <c r="N15" s="13"/>
      <c r="O15" s="13"/>
      <c r="P15" s="13"/>
    </row>
    <row r="16" spans="1:17" x14ac:dyDescent="0.2">
      <c r="A16" s="50">
        <v>9921</v>
      </c>
      <c r="B16" s="51">
        <v>9.1009899999999998E-11</v>
      </c>
      <c r="C16" s="51">
        <v>-1.5549600000000001E-12</v>
      </c>
      <c r="D16" s="51">
        <v>-8.5825399999999997E-11</v>
      </c>
      <c r="E16" s="51">
        <v>-3.0238700000000003E-11</v>
      </c>
      <c r="F16" s="38"/>
      <c r="G16" s="52">
        <v>815</v>
      </c>
      <c r="H16" s="47">
        <v>8.7148499999999997E-3</v>
      </c>
      <c r="I16" s="36">
        <v>-2.8066199999999999E-2</v>
      </c>
      <c r="J16" s="36">
        <v>9.1701800000000002E-4</v>
      </c>
      <c r="K16" s="36">
        <v>-2.8066199999999999E-2</v>
      </c>
      <c r="L16" s="36">
        <v>5.6615399999999996E-3</v>
      </c>
      <c r="M16" s="36">
        <v>3.7854500000000001E-3</v>
      </c>
      <c r="N16" s="36">
        <v>-2.7881300000000001E-2</v>
      </c>
      <c r="O16" s="36">
        <v>7.7376600000000004E-3</v>
      </c>
      <c r="P16" s="36">
        <v>-1.44074E-4</v>
      </c>
      <c r="Q16" s="36">
        <v>2.7011599999999999E-4</v>
      </c>
    </row>
    <row r="17" spans="1:17" x14ac:dyDescent="0.2">
      <c r="A17" s="50">
        <v>18105</v>
      </c>
      <c r="B17" s="51">
        <v>0.52667399999999998</v>
      </c>
      <c r="C17" s="51">
        <v>5.6012100000000002E-2</v>
      </c>
      <c r="D17" s="51">
        <v>0.32004500000000002</v>
      </c>
      <c r="E17" s="51">
        <v>0.41451100000000002</v>
      </c>
      <c r="F17" s="38"/>
      <c r="G17" s="52">
        <v>811</v>
      </c>
      <c r="H17" s="47">
        <v>7.0704499999999998E-3</v>
      </c>
      <c r="I17" s="36">
        <v>-2.4852200000000001E-2</v>
      </c>
      <c r="J17" s="36">
        <v>9.5564200000000004E-4</v>
      </c>
      <c r="K17" s="36">
        <v>-2.4852200000000001E-2</v>
      </c>
      <c r="L17" s="36">
        <v>4.5083800000000002E-3</v>
      </c>
      <c r="M17" s="36">
        <v>3.23653E-3</v>
      </c>
      <c r="N17" s="36">
        <v>-2.4570999999999999E-2</v>
      </c>
      <c r="O17" s="36">
        <v>6.1470700000000001E-3</v>
      </c>
      <c r="P17" s="36">
        <v>-3.7159900000000002E-3</v>
      </c>
      <c r="Q17" s="36">
        <v>4.2665800000000001E-4</v>
      </c>
    </row>
    <row r="18" spans="1:17" x14ac:dyDescent="0.2">
      <c r="A18" s="50">
        <v>18229</v>
      </c>
      <c r="B18" s="51">
        <v>1.52163</v>
      </c>
      <c r="C18" s="51">
        <v>5.1880200000000001E-2</v>
      </c>
      <c r="D18" s="51">
        <v>0.94523199999999996</v>
      </c>
      <c r="E18" s="51">
        <v>1.1913100000000001</v>
      </c>
      <c r="F18" s="38"/>
      <c r="G18" s="52">
        <v>1197</v>
      </c>
      <c r="H18" s="47">
        <v>3.2740699999999998E-2</v>
      </c>
      <c r="I18" s="36">
        <v>3.2740699999999998E-2</v>
      </c>
      <c r="J18" s="36">
        <v>-9.981460000000001E-4</v>
      </c>
      <c r="K18" s="36">
        <v>-2.0458899999999999E-2</v>
      </c>
      <c r="L18" s="36">
        <v>7.0805800000000002E-4</v>
      </c>
      <c r="M18" s="36">
        <v>3.0694900000000001E-2</v>
      </c>
      <c r="N18" s="36">
        <v>-2.01193E-2</v>
      </c>
      <c r="O18" s="36">
        <v>-1.4700700000000001E-2</v>
      </c>
      <c r="P18" s="36">
        <v>2.0460999999999999E-3</v>
      </c>
      <c r="Q18" s="36">
        <v>-8.2197999999999993E-3</v>
      </c>
    </row>
    <row r="19" spans="1:17" x14ac:dyDescent="0.2">
      <c r="A19" s="50">
        <v>18291</v>
      </c>
      <c r="B19" s="51">
        <v>2.62154</v>
      </c>
      <c r="C19" s="51">
        <v>-5.8347700000000002E-2</v>
      </c>
      <c r="D19" s="51">
        <v>1.6305099999999999</v>
      </c>
      <c r="E19" s="51">
        <v>2.0519599999999998</v>
      </c>
      <c r="F19" s="38"/>
      <c r="G19" s="52">
        <v>1197</v>
      </c>
      <c r="H19" s="47">
        <v>0.106391</v>
      </c>
      <c r="I19" s="36">
        <v>0.106391</v>
      </c>
      <c r="J19" s="36">
        <v>-1.4478900000000001E-3</v>
      </c>
      <c r="K19" s="36">
        <v>-7.0645799999999995E-2</v>
      </c>
      <c r="L19" s="36">
        <v>4.4975400000000004E-3</v>
      </c>
      <c r="M19" s="36">
        <v>0.100075</v>
      </c>
      <c r="N19" s="36">
        <v>-7.0274699999999996E-2</v>
      </c>
      <c r="O19" s="36">
        <v>-4.91329E-2</v>
      </c>
      <c r="P19" s="36">
        <v>4.5281399999999999E-3</v>
      </c>
      <c r="Q19" s="36">
        <v>-1.55148E-2</v>
      </c>
    </row>
    <row r="20" spans="1:17" x14ac:dyDescent="0.2">
      <c r="A20" s="50">
        <v>18291</v>
      </c>
      <c r="B20" s="51">
        <v>3.8108300000000002</v>
      </c>
      <c r="C20" s="51">
        <v>-0.223611</v>
      </c>
      <c r="D20" s="51">
        <v>2.3431000000000002</v>
      </c>
      <c r="E20" s="51">
        <v>2.9970599999999998</v>
      </c>
      <c r="F20" s="38"/>
      <c r="G20" s="52">
        <v>1196</v>
      </c>
      <c r="H20" s="47">
        <v>0.39388200000000001</v>
      </c>
      <c r="I20" s="36">
        <v>-0.58587800000000001</v>
      </c>
      <c r="J20" s="36">
        <v>2.58602E-2</v>
      </c>
      <c r="K20" s="36">
        <v>-0.58587800000000001</v>
      </c>
      <c r="L20" s="36">
        <v>4.54781E-2</v>
      </c>
      <c r="M20" s="36">
        <v>0.37413099999999999</v>
      </c>
      <c r="N20" s="36">
        <v>-0.58574499999999996</v>
      </c>
      <c r="O20" s="36">
        <v>-0.165489</v>
      </c>
      <c r="P20" s="36">
        <v>-1.3860900000000001E-2</v>
      </c>
      <c r="Q20" s="36">
        <v>1.6078599999999998E-2</v>
      </c>
    </row>
    <row r="21" spans="1:17" x14ac:dyDescent="0.2">
      <c r="A21" s="50">
        <v>18353</v>
      </c>
      <c r="B21" s="51">
        <v>3.91953</v>
      </c>
      <c r="C21" s="51">
        <v>-0.28845700000000002</v>
      </c>
      <c r="D21" s="51">
        <v>2.46069</v>
      </c>
      <c r="E21" s="51">
        <v>3.0371899999999998</v>
      </c>
      <c r="F21" s="38"/>
      <c r="G21" s="52">
        <v>1196</v>
      </c>
      <c r="H21" s="47">
        <v>0.50657799999999997</v>
      </c>
      <c r="I21" s="36">
        <v>-0.768675</v>
      </c>
      <c r="J21" s="36">
        <v>3.7453500000000001E-2</v>
      </c>
      <c r="K21" s="36">
        <v>-0.768675</v>
      </c>
      <c r="L21" s="36">
        <v>6.2036599999999997E-2</v>
      </c>
      <c r="M21" s="36">
        <v>0.47747800000000001</v>
      </c>
      <c r="N21" s="36">
        <v>-0.76415900000000003</v>
      </c>
      <c r="O21" s="36">
        <v>-0.20823800000000001</v>
      </c>
      <c r="P21" s="36">
        <v>2.2900199999999999E-2</v>
      </c>
      <c r="Q21" s="36">
        <v>-0.14879700000000001</v>
      </c>
    </row>
    <row r="22" spans="1:17" x14ac:dyDescent="0.2">
      <c r="A22" s="50" t="s">
        <v>23</v>
      </c>
      <c r="B22" s="51"/>
      <c r="C22" s="51"/>
      <c r="D22" s="51"/>
      <c r="E22" s="51"/>
      <c r="F22" s="38"/>
      <c r="G22" s="52" t="s">
        <v>23</v>
      </c>
      <c r="H22" s="47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53">
        <v>9921</v>
      </c>
      <c r="B23" s="54">
        <v>9.5430599999999998E-11</v>
      </c>
      <c r="C23" s="54">
        <v>-1.6229899999999999E-12</v>
      </c>
      <c r="D23" s="54">
        <v>-8.9997999999999995E-11</v>
      </c>
      <c r="E23" s="54">
        <v>-3.1697500000000002E-11</v>
      </c>
      <c r="F23" s="37"/>
      <c r="G23" s="55">
        <v>824</v>
      </c>
      <c r="H23" s="56">
        <v>8.59591E-3</v>
      </c>
      <c r="I23" s="13">
        <v>-2.7607699999999999E-2</v>
      </c>
      <c r="J23" s="13">
        <v>7.5199100000000003E-4</v>
      </c>
      <c r="K23" s="13">
        <v>-2.7607699999999999E-2</v>
      </c>
      <c r="L23" s="13">
        <v>5.0503099999999997E-3</v>
      </c>
      <c r="M23" s="13">
        <v>4.1649599999999997E-3</v>
      </c>
      <c r="N23" s="13">
        <v>-2.7475099999999999E-2</v>
      </c>
      <c r="O23" s="13">
        <v>7.9207199999999992E-3</v>
      </c>
      <c r="P23" s="13">
        <v>-5.1275099999999998E-4</v>
      </c>
      <c r="Q23" s="13">
        <v>3.2556700000000002E-4</v>
      </c>
    </row>
    <row r="24" spans="1:17" x14ac:dyDescent="0.2">
      <c r="A24" s="53">
        <v>17733</v>
      </c>
      <c r="B24" s="54">
        <v>2.4981300000000001E-10</v>
      </c>
      <c r="C24" s="54">
        <v>7.2889399999999996E-11</v>
      </c>
      <c r="D24" s="54">
        <v>1.3792799999999999E-10</v>
      </c>
      <c r="E24" s="54">
        <v>1.95115E-10</v>
      </c>
      <c r="F24" s="37"/>
      <c r="G24" s="55">
        <v>686</v>
      </c>
      <c r="H24" s="56">
        <v>1.01672E-2</v>
      </c>
      <c r="I24" s="13">
        <v>-3.2950800000000002E-2</v>
      </c>
      <c r="J24" s="13">
        <v>2.0291599999999999E-3</v>
      </c>
      <c r="K24" s="13">
        <v>-3.2950800000000002E-2</v>
      </c>
      <c r="L24" s="13">
        <v>7.7806999999999998E-3</v>
      </c>
      <c r="M24" s="13">
        <v>4.3896500000000001E-3</v>
      </c>
      <c r="N24" s="13">
        <v>-3.29249E-2</v>
      </c>
      <c r="O24" s="13">
        <v>-7.3606100000000001E-3</v>
      </c>
      <c r="P24" s="13">
        <v>1.3924199999999999E-3</v>
      </c>
      <c r="Q24" s="13">
        <v>-1.2825899999999999E-3</v>
      </c>
    </row>
    <row r="25" spans="1:17" x14ac:dyDescent="0.2">
      <c r="A25" s="53">
        <v>17423</v>
      </c>
      <c r="B25" s="54">
        <v>1.00125E-9</v>
      </c>
      <c r="C25" s="54">
        <v>3.2932299999999998E-10</v>
      </c>
      <c r="D25" s="54">
        <v>4.7020200000000001E-10</v>
      </c>
      <c r="E25" s="54">
        <v>8.2033600000000005E-10</v>
      </c>
      <c r="F25" s="37"/>
      <c r="G25" s="55">
        <v>695</v>
      </c>
      <c r="H25" s="56">
        <v>2.82571E-2</v>
      </c>
      <c r="I25" s="13">
        <v>-9.0359999999999996E-2</v>
      </c>
      <c r="J25" s="13">
        <v>4.3303899999999999E-3</v>
      </c>
      <c r="K25" s="13">
        <v>-9.0359999999999996E-2</v>
      </c>
      <c r="L25" s="13">
        <v>2.3596099999999998E-2</v>
      </c>
      <c r="M25" s="13">
        <v>8.9837500000000004E-3</v>
      </c>
      <c r="N25" s="13">
        <v>-9.0352399999999999E-2</v>
      </c>
      <c r="O25" s="13">
        <v>-1.8930700000000002E-2</v>
      </c>
      <c r="P25" s="13">
        <v>1.1583100000000001E-3</v>
      </c>
      <c r="Q25" s="13">
        <v>-1.32891E-3</v>
      </c>
    </row>
    <row r="26" spans="1:17" x14ac:dyDescent="0.2">
      <c r="A26" s="53">
        <v>18601</v>
      </c>
      <c r="B26" s="54">
        <v>0.54512799999999995</v>
      </c>
      <c r="C26" s="54">
        <v>1.17681E-2</v>
      </c>
      <c r="D26" s="54">
        <v>0.38586399999999998</v>
      </c>
      <c r="E26" s="54">
        <v>0.384884</v>
      </c>
      <c r="F26" s="37"/>
      <c r="G26" s="55">
        <v>699</v>
      </c>
      <c r="H26" s="56">
        <v>4.6313500000000001E-2</v>
      </c>
      <c r="I26" s="13">
        <v>-0.15207200000000001</v>
      </c>
      <c r="J26" s="13">
        <v>6.1053100000000001E-3</v>
      </c>
      <c r="K26" s="13">
        <v>-0.15207200000000001</v>
      </c>
      <c r="L26" s="13">
        <v>3.9677499999999997E-2</v>
      </c>
      <c r="M26" s="13">
        <v>1.2725E-2</v>
      </c>
      <c r="N26" s="13">
        <v>-0.152056</v>
      </c>
      <c r="O26" s="13">
        <v>-2.9822700000000001E-2</v>
      </c>
      <c r="P26" s="13">
        <v>1.31767E-3</v>
      </c>
      <c r="Q26" s="13">
        <v>-2.91457E-3</v>
      </c>
    </row>
    <row r="27" spans="1:17" x14ac:dyDescent="0.2">
      <c r="A27" s="53">
        <v>18539</v>
      </c>
      <c r="B27" s="54">
        <v>1.88087</v>
      </c>
      <c r="C27" s="54">
        <v>-0.139347</v>
      </c>
      <c r="D27" s="54">
        <v>1.2379899999999999</v>
      </c>
      <c r="E27" s="54">
        <v>1.40913</v>
      </c>
      <c r="F27" s="37"/>
      <c r="G27" s="55">
        <v>707</v>
      </c>
      <c r="H27" s="56">
        <v>4.8746699999999997E-2</v>
      </c>
      <c r="I27" s="13">
        <v>-0.15920999999999999</v>
      </c>
      <c r="J27" s="13">
        <v>5.5032199999999996E-3</v>
      </c>
      <c r="K27" s="13">
        <v>-0.15920999999999999</v>
      </c>
      <c r="L27" s="13">
        <v>4.3714500000000003E-2</v>
      </c>
      <c r="M27" s="13">
        <v>1.0527699999999999E-2</v>
      </c>
      <c r="N27" s="13">
        <v>-0.15920300000000001</v>
      </c>
      <c r="O27" s="13">
        <v>-2.7712899999999999E-2</v>
      </c>
      <c r="P27" s="13">
        <v>1.0457999999999999E-3</v>
      </c>
      <c r="Q27" s="13">
        <v>-1.83343E-3</v>
      </c>
    </row>
    <row r="28" spans="1:17" x14ac:dyDescent="0.2">
      <c r="A28" s="53">
        <v>18539</v>
      </c>
      <c r="B28" s="54">
        <v>3.2651699999999999</v>
      </c>
      <c r="C28" s="54">
        <v>-0.42896099999999998</v>
      </c>
      <c r="D28" s="54">
        <v>2.0935700000000002</v>
      </c>
      <c r="E28" s="54">
        <v>2.4686599999999999</v>
      </c>
      <c r="F28" s="37"/>
      <c r="G28" s="55">
        <v>1199</v>
      </c>
      <c r="H28" s="56">
        <v>9.7404199999999996E-2</v>
      </c>
      <c r="I28" s="13">
        <v>9.7404199999999996E-2</v>
      </c>
      <c r="J28" s="13">
        <v>1.5313E-3</v>
      </c>
      <c r="K28" s="13">
        <v>-6.55583E-2</v>
      </c>
      <c r="L28" s="13">
        <v>6.3099599999999999E-3</v>
      </c>
      <c r="M28" s="13">
        <v>9.2045199999999994E-2</v>
      </c>
      <c r="N28" s="13">
        <v>-6.4977999999999994E-2</v>
      </c>
      <c r="O28" s="13">
        <v>-4.1606200000000003E-2</v>
      </c>
      <c r="P28" s="13">
        <v>5.1322399999999997E-3</v>
      </c>
      <c r="Q28" s="13">
        <v>-1.8698200000000002E-2</v>
      </c>
    </row>
    <row r="29" spans="1:17" x14ac:dyDescent="0.2">
      <c r="A29" s="53">
        <v>18415</v>
      </c>
      <c r="B29" s="54">
        <v>4.7636000000000003</v>
      </c>
      <c r="C29" s="54">
        <v>-0.74821400000000005</v>
      </c>
      <c r="D29" s="54">
        <v>2.8892199999999999</v>
      </c>
      <c r="E29" s="54">
        <v>3.7127400000000002</v>
      </c>
      <c r="F29" s="37"/>
      <c r="G29" s="55">
        <v>1167</v>
      </c>
      <c r="H29" s="56">
        <v>0.39261800000000002</v>
      </c>
      <c r="I29" s="13">
        <v>-0.74150799999999994</v>
      </c>
      <c r="J29" s="13">
        <v>3.6641800000000002E-2</v>
      </c>
      <c r="K29" s="13">
        <v>-0.74150799999999994</v>
      </c>
      <c r="L29" s="13">
        <v>0.123142</v>
      </c>
      <c r="M29" s="13">
        <v>0.300035</v>
      </c>
      <c r="N29" s="13">
        <v>-0.735425</v>
      </c>
      <c r="O29" s="13">
        <v>-0.30216900000000002</v>
      </c>
      <c r="P29" s="13">
        <v>8.6981299999999998E-2</v>
      </c>
      <c r="Q29" s="13">
        <v>-0.13881599999999999</v>
      </c>
    </row>
    <row r="31" spans="1:17" x14ac:dyDescent="0.2">
      <c r="A31" s="37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SegVsPar</vt:lpstr>
      <vt:lpstr>Sheet1</vt:lpstr>
      <vt:lpstr>PU</vt:lpstr>
      <vt:lpstr>SU</vt:lpstr>
      <vt:lpstr>PE</vt:lpstr>
      <vt:lpstr>SE</vt:lpstr>
      <vt:lpstr>Errors</vt:lpstr>
      <vt:lpstr>FemurPar</vt:lpstr>
      <vt:lpstr>FResult</vt:lpstr>
      <vt:lpstr>LabPar</vt:lpstr>
      <vt:lpstr>LResult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Leeds</dc:creator>
  <cp:lastModifiedBy>Robert Cooper</cp:lastModifiedBy>
  <cp:lastPrinted>2015-11-05T12:14:10Z</cp:lastPrinted>
  <dcterms:created xsi:type="dcterms:W3CDTF">2015-06-22T08:31:02Z</dcterms:created>
  <dcterms:modified xsi:type="dcterms:W3CDTF">2018-02-12T14:27:38Z</dcterms:modified>
</cp:coreProperties>
</file>