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mrgroup/Dropbox/Leeds/Papers/2025/Tommi/submitted/database/"/>
    </mc:Choice>
  </mc:AlternateContent>
  <xr:revisionPtr revIDLastSave="0" documentId="13_ncr:1_{B547E8CF-BC39-814B-AB91-92797D6F82C0}" xr6:coauthVersionLast="47" xr6:coauthVersionMax="47" xr10:uidLastSave="{00000000-0000-0000-0000-000000000000}"/>
  <bookViews>
    <workbookView xWindow="2280" yWindow="1300" windowWidth="33900" windowHeight="18400" xr2:uid="{F5DF2C3D-3BC7-AD4E-A9FD-662E72EE5389}"/>
  </bookViews>
  <sheets>
    <sheet name="Figure 5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O2" i="1"/>
  <c r="R16" i="1"/>
  <c r="R19" i="1"/>
  <c r="R20" i="1"/>
  <c r="R21" i="1"/>
  <c r="R22" i="1"/>
  <c r="R23" i="1"/>
  <c r="R24" i="1"/>
  <c r="R25" i="1"/>
  <c r="R3" i="1"/>
  <c r="R4" i="1"/>
  <c r="R5" i="1"/>
  <c r="R6" i="1"/>
  <c r="R7" i="1"/>
  <c r="R8" i="1"/>
  <c r="R9" i="1"/>
  <c r="R10" i="1"/>
  <c r="R11" i="1"/>
  <c r="R12" i="1"/>
  <c r="R13" i="1"/>
  <c r="R14" i="1"/>
  <c r="R18" i="1"/>
  <c r="Q3" i="1"/>
  <c r="Q4" i="1"/>
  <c r="Q5" i="1"/>
  <c r="Q6" i="1"/>
  <c r="Q7" i="1"/>
  <c r="Q8" i="1"/>
  <c r="Q9" i="1"/>
  <c r="Q10" i="1"/>
  <c r="Q11" i="1"/>
  <c r="Q12" i="1"/>
  <c r="Q13" i="1"/>
  <c r="Q14" i="1"/>
  <c r="Q16" i="1"/>
  <c r="Q18" i="1"/>
  <c r="Q19" i="1"/>
  <c r="Q20" i="1"/>
  <c r="Q21" i="1"/>
  <c r="Q22" i="1"/>
  <c r="Q23" i="1"/>
  <c r="Q24" i="1"/>
  <c r="Q25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6" i="1"/>
  <c r="P18" i="1"/>
  <c r="P19" i="1"/>
  <c r="P20" i="1"/>
  <c r="P21" i="1"/>
  <c r="P22" i="1"/>
  <c r="P23" i="1"/>
  <c r="P24" i="1"/>
  <c r="P25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6" i="1"/>
  <c r="O18" i="1"/>
  <c r="O19" i="1"/>
  <c r="O20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<sst xmlns="http://schemas.openxmlformats.org/spreadsheetml/2006/main" count="15" uniqueCount="9">
  <si>
    <t>Res Num</t>
  </si>
  <si>
    <t>Pos F1</t>
  </si>
  <si>
    <t>Pos F2</t>
  </si>
  <si>
    <t>CSP1</t>
  </si>
  <si>
    <t>CSP2</t>
  </si>
  <si>
    <t>D1H</t>
  </si>
  <si>
    <t>D13C</t>
  </si>
  <si>
    <t>N/A</t>
  </si>
  <si>
    <t>Final plot: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</si>
</sst>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5B'!$P$1</c:f>
              <c:strCache>
                <c:ptCount val="1"/>
                <c:pt idx="0">
                  <c:v>CSP2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25-344C-B347-B08C9F7EC52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25-344C-B347-B08C9F7EC52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25-344C-B347-B08C9F7EC52A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25-344C-B347-B08C9F7EC52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25-344C-B347-B08C9F7EC52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25-344C-B347-B08C9F7EC52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7C0-3E47-B4A7-7CFE4DCDAB8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7C0-3E47-B4A7-7CFE4DCDAB89}"/>
              </c:ext>
            </c:extLst>
          </c:dPt>
          <c:cat>
            <c:numRef>
              <c:f>'Figure 5B'!$A$2:$A$25</c:f>
              <c:numCache>
                <c:formatCode>General</c:formatCode>
                <c:ptCount val="24"/>
                <c:pt idx="0">
                  <c:v>33</c:v>
                </c:pt>
                <c:pt idx="1">
                  <c:v>52</c:v>
                </c:pt>
                <c:pt idx="2">
                  <c:v>53</c:v>
                </c:pt>
                <c:pt idx="3">
                  <c:v>61</c:v>
                </c:pt>
                <c:pt idx="4">
                  <c:v>76</c:v>
                </c:pt>
                <c:pt idx="5">
                  <c:v>99</c:v>
                </c:pt>
                <c:pt idx="6">
                  <c:v>112</c:v>
                </c:pt>
                <c:pt idx="7">
                  <c:v>128</c:v>
                </c:pt>
                <c:pt idx="8">
                  <c:v>132</c:v>
                </c:pt>
                <c:pt idx="9">
                  <c:v>145</c:v>
                </c:pt>
                <c:pt idx="10">
                  <c:v>190</c:v>
                </c:pt>
                <c:pt idx="11">
                  <c:v>198</c:v>
                </c:pt>
                <c:pt idx="12">
                  <c:v>199</c:v>
                </c:pt>
                <c:pt idx="13">
                  <c:v>207</c:v>
                </c:pt>
                <c:pt idx="14">
                  <c:v>220</c:v>
                </c:pt>
                <c:pt idx="15">
                  <c:v>237</c:v>
                </c:pt>
                <c:pt idx="16">
                  <c:v>267</c:v>
                </c:pt>
                <c:pt idx="17">
                  <c:v>307</c:v>
                </c:pt>
                <c:pt idx="18">
                  <c:v>309</c:v>
                </c:pt>
                <c:pt idx="19">
                  <c:v>356</c:v>
                </c:pt>
                <c:pt idx="20">
                  <c:v>359</c:v>
                </c:pt>
                <c:pt idx="21">
                  <c:v>368</c:v>
                </c:pt>
                <c:pt idx="22">
                  <c:v>371</c:v>
                </c:pt>
                <c:pt idx="23">
                  <c:v>388</c:v>
                </c:pt>
              </c:numCache>
            </c:numRef>
          </c:cat>
          <c:val>
            <c:numRef>
              <c:f>'Figure 5B'!$P$2:$P$25</c:f>
              <c:numCache>
                <c:formatCode>General</c:formatCode>
                <c:ptCount val="24"/>
                <c:pt idx="0">
                  <c:v>9.940270556890618E-3</c:v>
                </c:pt>
                <c:pt idx="1">
                  <c:v>1.0347803962988008E-2</c:v>
                </c:pt>
                <c:pt idx="2">
                  <c:v>3.828622094285198E-2</c:v>
                </c:pt>
                <c:pt idx="3">
                  <c:v>8.0356471606950943E-3</c:v>
                </c:pt>
                <c:pt idx="4">
                  <c:v>4.0929631636327643E-3</c:v>
                </c:pt>
                <c:pt idx="5">
                  <c:v>3.9654529079477113E-3</c:v>
                </c:pt>
                <c:pt idx="6">
                  <c:v>1.187928520770791E-2</c:v>
                </c:pt>
                <c:pt idx="7">
                  <c:v>5.5402970268799475E-3</c:v>
                </c:pt>
                <c:pt idx="8">
                  <c:v>2.2600956067173228E-3</c:v>
                </c:pt>
                <c:pt idx="9">
                  <c:v>1.1411413913932405E-3</c:v>
                </c:pt>
                <c:pt idx="10">
                  <c:v>9.4111860185456513E-3</c:v>
                </c:pt>
                <c:pt idx="11">
                  <c:v>8.8212156615022491E-2</c:v>
                </c:pt>
                <c:pt idx="12">
                  <c:v>6.0967634841412092E-2</c:v>
                </c:pt>
                <c:pt idx="13">
                  <c:v>0.15</c:v>
                </c:pt>
                <c:pt idx="14">
                  <c:v>0.1009484000300697</c:v>
                </c:pt>
                <c:pt idx="15">
                  <c:v>0.15</c:v>
                </c:pt>
                <c:pt idx="16">
                  <c:v>7.5703471963381227E-3</c:v>
                </c:pt>
                <c:pt idx="17">
                  <c:v>4.8176036289812891E-3</c:v>
                </c:pt>
                <c:pt idx="18">
                  <c:v>6.6725608413834838E-4</c:v>
                </c:pt>
                <c:pt idx="19">
                  <c:v>2.3819659612943841E-2</c:v>
                </c:pt>
                <c:pt idx="20">
                  <c:v>1.2176973037686355E-2</c:v>
                </c:pt>
                <c:pt idx="21">
                  <c:v>2.5907234460610788E-3</c:v>
                </c:pt>
                <c:pt idx="22">
                  <c:v>7.0079946526031079E-3</c:v>
                </c:pt>
                <c:pt idx="23">
                  <c:v>0.11505379753899679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25-344C-B347-B08C9F7EC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6994815"/>
        <c:axId val="26014399"/>
      </c:barChart>
      <c:catAx>
        <c:axId val="26994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1"/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14399"/>
        <c:crosses val="autoZero"/>
        <c:auto val="1"/>
        <c:lblAlgn val="ctr"/>
        <c:lblOffset val="100"/>
        <c:tickLblSkip val="1"/>
        <c:noMultiLvlLbl val="0"/>
      </c:catAx>
      <c:valAx>
        <c:axId val="26014399"/>
        <c:scaling>
          <c:orientation val="minMax"/>
          <c:max val="0.15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CSP</a:t>
                </a:r>
                <a:r>
                  <a:rPr lang="en-US" sz="1400" b="1" baseline="0"/>
                  <a:t> (ppm)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9481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63501</xdr:colOff>
      <xdr:row>27</xdr:row>
      <xdr:rowOff>152400</xdr:rowOff>
    </xdr:from>
    <xdr:to>
      <xdr:col>13</xdr:col>
      <xdr:colOff>38100</xdr:colOff>
      <xdr:row>38</xdr:row>
      <xdr:rowOff>12700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45BE722-9185-E44F-98E0-3F5C02365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2EEA-37E8-E04D-86B2-EE92DEA32898}">
  <dimension ref="A1:T29"/>
  <sheetViews>
    <sheetView tabSelected="1" workbookViewId="0">
      <selection activeCell="O37" sqref="O37"/>
    </sheetView>
  </sheetViews>
  <sheetFormatPr defaultColWidth="11" defaultRowHeight="15.95"/>
  <cols>
    <col min="17" max="17" width="12.125" bestFit="1" customWidth="1"/>
  </cols>
  <sheetData>
    <row r="1" spans="1:20">
      <c r="A1" s="1" t="s">
        <v>0</v>
      </c>
      <c r="B1" s="2" t="s">
        <v>1</v>
      </c>
      <c r="C1" s="2" t="s">
        <v>2</v>
      </c>
      <c r="D1" s="2"/>
      <c r="E1" s="2"/>
      <c r="F1" s="2"/>
      <c r="H1" t="s">
        <v>0</v>
      </c>
      <c r="I1" s="2" t="s">
        <v>1</v>
      </c>
      <c r="J1" s="2" t="s">
        <v>2</v>
      </c>
      <c r="K1" s="2"/>
      <c r="L1" s="2"/>
      <c r="M1" s="2"/>
      <c r="O1" s="3" t="s">
        <v>3</v>
      </c>
      <c r="P1" s="3" t="s">
        <v>4</v>
      </c>
      <c r="Q1" s="3" t="s">
        <v>5</v>
      </c>
      <c r="R1" s="3" t="s">
        <v>6</v>
      </c>
    </row>
    <row r="2" spans="1:20">
      <c r="A2">
        <v>33</v>
      </c>
      <c r="B2">
        <v>0.44652460598131238</v>
      </c>
      <c r="C2">
        <v>11.18479237881545</v>
      </c>
      <c r="H2">
        <v>33</v>
      </c>
      <c r="I2">
        <v>0.45400000000000001</v>
      </c>
      <c r="J2">
        <v>11.211</v>
      </c>
      <c r="O2">
        <f t="shared" ref="O2:O25" si="0">SQRT((B2-I2)*(B2-I2)+0.2*0.2*(C2-J2)*(C2-J2))</f>
        <v>9.1299009885511071E-3</v>
      </c>
      <c r="P2">
        <f>SQRT((B2-I2)*(B2-I2)+0.25*0.25*(C2-J2)*(C2-J2))</f>
        <v>9.940270556890618E-3</v>
      </c>
      <c r="Q2">
        <f>SQRT((B2-I2)*(B2-I2))</f>
        <v>7.4753940186876311E-3</v>
      </c>
      <c r="R2">
        <f t="shared" ref="R2:R25" si="1">SQRT((C2-J2)*(C2-J2))*0.25</f>
        <v>6.5519052961375834E-3</v>
      </c>
    </row>
    <row r="3" spans="1:20">
      <c r="A3">
        <v>52</v>
      </c>
      <c r="B3">
        <v>0.4425094254755102</v>
      </c>
      <c r="C3">
        <v>5.3386023593190011</v>
      </c>
      <c r="H3">
        <v>52</v>
      </c>
      <c r="I3">
        <v>0.43250036716287532</v>
      </c>
      <c r="J3">
        <v>5.3280984183056823</v>
      </c>
      <c r="O3">
        <f t="shared" si="0"/>
        <v>1.0227148154699654E-2</v>
      </c>
      <c r="P3">
        <f t="shared" ref="P3:P25" si="2">SQRT((B3-I3)*(B3-I3)+0.25*0.25*(C3-J3)*(C3-J3))</f>
        <v>1.0347803962988008E-2</v>
      </c>
      <c r="Q3">
        <f t="shared" ref="Q3:Q25" si="3">SQRT((B3-I3)*(B3-I3))</f>
        <v>1.0009058312634878E-2</v>
      </c>
      <c r="R3">
        <f t="shared" si="1"/>
        <v>2.6259852533296879E-3</v>
      </c>
    </row>
    <row r="4" spans="1:20" s="4" customFormat="1">
      <c r="A4" s="4">
        <v>53</v>
      </c>
      <c r="B4" s="4">
        <v>0.48532179185967189</v>
      </c>
      <c r="C4" s="4">
        <v>10.62811453053969</v>
      </c>
      <c r="H4" s="4">
        <v>53</v>
      </c>
      <c r="I4" s="4">
        <v>0.49471462784935749</v>
      </c>
      <c r="J4" s="4">
        <v>10.776579171240741</v>
      </c>
      <c r="O4" s="4">
        <f t="shared" si="0"/>
        <v>3.1143142896451696E-2</v>
      </c>
      <c r="P4" s="4">
        <f t="shared" si="2"/>
        <v>3.828622094285198E-2</v>
      </c>
      <c r="Q4" s="4">
        <f t="shared" si="3"/>
        <v>9.3928359896855995E-3</v>
      </c>
      <c r="R4" s="4">
        <f t="shared" si="1"/>
        <v>3.7116160175262536E-2</v>
      </c>
      <c r="T4"/>
    </row>
    <row r="5" spans="1:20">
      <c r="A5">
        <v>61</v>
      </c>
      <c r="B5">
        <v>-6.2025469046170123E-2</v>
      </c>
      <c r="C5">
        <v>9.0706193406594338</v>
      </c>
      <c r="H5">
        <v>61</v>
      </c>
      <c r="I5">
        <v>-5.4606318068950437E-2</v>
      </c>
      <c r="J5">
        <v>9.0829662101045407</v>
      </c>
      <c r="O5">
        <f t="shared" si="0"/>
        <v>7.8193099840433797E-3</v>
      </c>
      <c r="P5">
        <f t="shared" si="2"/>
        <v>8.0356471606950943E-3</v>
      </c>
      <c r="Q5">
        <f t="shared" si="3"/>
        <v>7.4191509772196865E-3</v>
      </c>
      <c r="R5">
        <f t="shared" si="1"/>
        <v>3.0867173612767473E-3</v>
      </c>
    </row>
    <row r="6" spans="1:20">
      <c r="A6">
        <v>76</v>
      </c>
      <c r="B6">
        <v>0.67321275425940375</v>
      </c>
      <c r="C6">
        <v>11.240507077312159</v>
      </c>
      <c r="H6">
        <v>76</v>
      </c>
      <c r="I6">
        <v>0.67112193109928153</v>
      </c>
      <c r="J6">
        <v>11.226432529520091</v>
      </c>
      <c r="O6">
        <f t="shared" si="0"/>
        <v>3.5064593693571104E-3</v>
      </c>
      <c r="P6">
        <f t="shared" si="2"/>
        <v>4.0929631636327643E-3</v>
      </c>
      <c r="Q6">
        <f t="shared" si="3"/>
        <v>2.0908231601222127E-3</v>
      </c>
      <c r="R6">
        <f t="shared" si="1"/>
        <v>3.5186369480171287E-3</v>
      </c>
    </row>
    <row r="7" spans="1:20">
      <c r="A7">
        <v>99</v>
      </c>
      <c r="B7">
        <v>0.69805724691907756</v>
      </c>
      <c r="C7">
        <v>9.8595906642266407</v>
      </c>
      <c r="H7">
        <v>99</v>
      </c>
      <c r="I7">
        <v>0.70198608593484657</v>
      </c>
      <c r="J7">
        <v>9.8617411646458812</v>
      </c>
      <c r="O7">
        <f t="shared" si="0"/>
        <v>3.9523109814328878E-3</v>
      </c>
      <c r="P7">
        <f t="shared" si="2"/>
        <v>3.9654529079477113E-3</v>
      </c>
      <c r="Q7">
        <f t="shared" si="3"/>
        <v>3.9288390157690145E-3</v>
      </c>
      <c r="R7">
        <f t="shared" si="1"/>
        <v>5.3762510481014658E-4</v>
      </c>
    </row>
    <row r="8" spans="1:20">
      <c r="A8">
        <v>112</v>
      </c>
      <c r="B8">
        <v>0.40681330397598803</v>
      </c>
      <c r="C8">
        <v>11.537541505416939</v>
      </c>
      <c r="H8">
        <v>112</v>
      </c>
      <c r="I8">
        <v>0.41862418363742382</v>
      </c>
      <c r="J8">
        <v>11.542633520608041</v>
      </c>
      <c r="O8">
        <f t="shared" si="0"/>
        <v>1.1854704683170047E-2</v>
      </c>
      <c r="P8">
        <f t="shared" si="2"/>
        <v>1.187928520770791E-2</v>
      </c>
      <c r="Q8">
        <f t="shared" si="3"/>
        <v>1.1810879661435791E-2</v>
      </c>
      <c r="R8">
        <f t="shared" si="1"/>
        <v>1.2730037977752851E-3</v>
      </c>
    </row>
    <row r="9" spans="1:20">
      <c r="A9">
        <v>128</v>
      </c>
      <c r="B9">
        <v>0.65336977856340006</v>
      </c>
      <c r="C9">
        <v>12.249213595689559</v>
      </c>
      <c r="H9">
        <v>128</v>
      </c>
      <c r="I9">
        <v>0.65287546570125965</v>
      </c>
      <c r="J9">
        <v>12.27128640101752</v>
      </c>
      <c r="O9">
        <f t="shared" si="0"/>
        <v>4.4421497731975393E-3</v>
      </c>
      <c r="P9">
        <f t="shared" si="2"/>
        <v>5.5402970268799475E-3</v>
      </c>
      <c r="Q9">
        <f t="shared" si="3"/>
        <v>4.9431286214041137E-4</v>
      </c>
      <c r="R9">
        <f t="shared" si="1"/>
        <v>5.5182013319901024E-3</v>
      </c>
    </row>
    <row r="10" spans="1:20">
      <c r="A10">
        <v>132</v>
      </c>
      <c r="B10">
        <v>0.64609771897751767</v>
      </c>
      <c r="C10">
        <v>11.63563229212664</v>
      </c>
      <c r="H10">
        <v>132</v>
      </c>
      <c r="I10">
        <v>0.6444468446266427</v>
      </c>
      <c r="J10">
        <v>11.64180662095381</v>
      </c>
      <c r="O10">
        <f t="shared" si="0"/>
        <v>2.0616206200505332E-3</v>
      </c>
      <c r="P10">
        <f t="shared" si="2"/>
        <v>2.2600956067173228E-3</v>
      </c>
      <c r="Q10">
        <f t="shared" si="3"/>
        <v>1.6508743508749646E-3</v>
      </c>
      <c r="R10">
        <f t="shared" si="1"/>
        <v>1.5435822067924043E-3</v>
      </c>
    </row>
    <row r="11" spans="1:20">
      <c r="A11">
        <v>145</v>
      </c>
      <c r="B11">
        <v>0.1647616960286129</v>
      </c>
      <c r="C11">
        <v>4.3060038009541373</v>
      </c>
      <c r="H11">
        <v>145</v>
      </c>
      <c r="I11">
        <v>0.16424224943102581</v>
      </c>
      <c r="J11">
        <v>4.3019395590176259</v>
      </c>
      <c r="O11">
        <f t="shared" si="0"/>
        <v>9.6464877985964878E-4</v>
      </c>
      <c r="P11">
        <f t="shared" si="2"/>
        <v>1.1411413913932405E-3</v>
      </c>
      <c r="Q11">
        <f t="shared" si="3"/>
        <v>5.1944659758709766E-4</v>
      </c>
      <c r="R11">
        <f t="shared" si="1"/>
        <v>1.0160604841278342E-3</v>
      </c>
    </row>
    <row r="12" spans="1:20" s="6" customFormat="1">
      <c r="A12" s="6">
        <v>190</v>
      </c>
      <c r="B12" s="6">
        <v>0.6298933033162788</v>
      </c>
      <c r="C12" s="6">
        <v>10.90889413674951</v>
      </c>
      <c r="H12" s="6">
        <v>190</v>
      </c>
      <c r="I12" s="6">
        <v>0.63028929821042201</v>
      </c>
      <c r="J12" s="6">
        <v>10.94650554147084</v>
      </c>
      <c r="O12" s="6">
        <f t="shared" si="0"/>
        <v>7.5326968982334453E-3</v>
      </c>
      <c r="P12" s="6">
        <f t="shared" si="2"/>
        <v>9.4111860185456513E-3</v>
      </c>
      <c r="Q12" s="6">
        <f t="shared" si="3"/>
        <v>3.9599489414321454E-4</v>
      </c>
      <c r="R12" s="6">
        <f t="shared" si="1"/>
        <v>9.4028511803325721E-3</v>
      </c>
      <c r="T12"/>
    </row>
    <row r="13" spans="1:20" s="4" customFormat="1">
      <c r="A13" s="4">
        <v>198</v>
      </c>
      <c r="B13" s="4">
        <v>0.637087817014657</v>
      </c>
      <c r="C13" s="4">
        <v>9.9048484516127608</v>
      </c>
      <c r="H13" s="4">
        <v>198</v>
      </c>
      <c r="I13" s="4">
        <v>0.63700000000000001</v>
      </c>
      <c r="J13" s="4">
        <v>9.5519999999999996</v>
      </c>
      <c r="O13" s="4">
        <f t="shared" si="0"/>
        <v>7.0569744962334868E-2</v>
      </c>
      <c r="P13" s="4">
        <f t="shared" si="2"/>
        <v>8.8212156615022491E-2</v>
      </c>
      <c r="Q13" s="4">
        <f t="shared" si="3"/>
        <v>8.781701465698788E-5</v>
      </c>
      <c r="R13" s="4">
        <f t="shared" si="1"/>
        <v>8.821211290319031E-2</v>
      </c>
      <c r="T13"/>
    </row>
    <row r="14" spans="1:20" s="4" customFormat="1">
      <c r="A14" s="4">
        <v>199</v>
      </c>
      <c r="B14" s="4">
        <v>0.40647280571917399</v>
      </c>
      <c r="C14" s="4">
        <v>10.467686591273241</v>
      </c>
      <c r="H14" s="4">
        <v>199</v>
      </c>
      <c r="I14" s="4">
        <v>0.43102294691338461</v>
      </c>
      <c r="J14" s="4">
        <v>10.690911789331169</v>
      </c>
      <c r="O14" s="4">
        <f t="shared" si="0"/>
        <v>5.0949867463770053E-2</v>
      </c>
      <c r="P14" s="4">
        <f t="shared" si="2"/>
        <v>6.0967634841412092E-2</v>
      </c>
      <c r="Q14" s="4">
        <f t="shared" si="3"/>
        <v>2.4550141194210617E-2</v>
      </c>
      <c r="R14" s="4">
        <f t="shared" si="1"/>
        <v>5.5806299514482127E-2</v>
      </c>
      <c r="T14"/>
    </row>
    <row r="15" spans="1:20" s="5" customFormat="1">
      <c r="A15" s="5">
        <v>207</v>
      </c>
      <c r="B15" s="5">
        <v>0.48348353502861402</v>
      </c>
      <c r="C15" s="5">
        <v>10.99593593627278</v>
      </c>
      <c r="H15" s="5">
        <v>207</v>
      </c>
      <c r="I15" s="5" t="s">
        <v>7</v>
      </c>
      <c r="J15" s="5" t="s">
        <v>7</v>
      </c>
      <c r="O15" s="5">
        <v>0.15</v>
      </c>
      <c r="P15" s="5">
        <v>0.15</v>
      </c>
      <c r="Q15" s="5">
        <v>0.15</v>
      </c>
      <c r="R15" s="5">
        <v>0.15</v>
      </c>
      <c r="T15"/>
    </row>
    <row r="16" spans="1:20" s="4" customFormat="1">
      <c r="A16" s="4">
        <v>220</v>
      </c>
      <c r="B16" s="4">
        <v>0.64827476313996701</v>
      </c>
      <c r="C16" s="4">
        <v>11.465378500786651</v>
      </c>
      <c r="H16" s="4">
        <v>220</v>
      </c>
      <c r="I16" s="4">
        <v>0.67173403274268928</v>
      </c>
      <c r="J16" s="4">
        <v>11.858117439795</v>
      </c>
      <c r="O16" s="4">
        <f t="shared" si="0"/>
        <v>8.197616909095827E-2</v>
      </c>
      <c r="P16" s="4">
        <f t="shared" si="2"/>
        <v>0.1009484000300697</v>
      </c>
      <c r="Q16" s="4">
        <f t="shared" si="3"/>
        <v>2.3459269602722266E-2</v>
      </c>
      <c r="R16" s="4">
        <f>SQRT((C16-J16)*(C16-J16))*0.25</f>
        <v>9.8184734752087444E-2</v>
      </c>
      <c r="T16"/>
    </row>
    <row r="17" spans="1:20" s="5" customFormat="1">
      <c r="A17" s="5">
        <v>237</v>
      </c>
      <c r="B17" s="5">
        <v>-6.1580146485241023E-2</v>
      </c>
      <c r="C17" s="5">
        <v>11.161835974602029</v>
      </c>
      <c r="H17" s="5">
        <v>237</v>
      </c>
      <c r="I17" s="5" t="s">
        <v>7</v>
      </c>
      <c r="J17" s="5" t="s">
        <v>7</v>
      </c>
      <c r="O17" s="5">
        <v>0.15</v>
      </c>
      <c r="P17" s="5">
        <v>0.15</v>
      </c>
      <c r="Q17" s="5">
        <v>0.15</v>
      </c>
      <c r="R17" s="5">
        <v>0.15</v>
      </c>
      <c r="T17"/>
    </row>
    <row r="18" spans="1:20">
      <c r="A18">
        <v>267</v>
      </c>
      <c r="B18">
        <v>0.67157566370208155</v>
      </c>
      <c r="C18">
        <v>10.50808348951116</v>
      </c>
      <c r="H18">
        <v>267</v>
      </c>
      <c r="I18">
        <v>0.66984524336778506</v>
      </c>
      <c r="J18">
        <v>10.478603787439461</v>
      </c>
      <c r="O18">
        <f t="shared" si="0"/>
        <v>6.1446291916430326E-3</v>
      </c>
      <c r="P18">
        <f t="shared" si="2"/>
        <v>7.5703471963381227E-3</v>
      </c>
      <c r="Q18">
        <f t="shared" si="3"/>
        <v>1.7304203342964897E-3</v>
      </c>
      <c r="R18">
        <f t="shared" si="1"/>
        <v>7.3699255179247025E-3</v>
      </c>
    </row>
    <row r="19" spans="1:20">
      <c r="A19">
        <v>307</v>
      </c>
      <c r="B19">
        <v>0.45370017901232629</v>
      </c>
      <c r="C19">
        <v>12.45267761766665</v>
      </c>
      <c r="H19">
        <v>307</v>
      </c>
      <c r="I19">
        <v>0.45455650923555169</v>
      </c>
      <c r="J19">
        <v>12.43371407231257</v>
      </c>
      <c r="O19">
        <f t="shared" si="0"/>
        <v>3.8881799787379304E-3</v>
      </c>
      <c r="P19">
        <f t="shared" si="2"/>
        <v>4.8176036289812891E-3</v>
      </c>
      <c r="Q19">
        <f t="shared" si="3"/>
        <v>8.5633022322539887E-4</v>
      </c>
      <c r="R19">
        <f t="shared" si="1"/>
        <v>4.7408863385198785E-3</v>
      </c>
    </row>
    <row r="20" spans="1:20">
      <c r="A20">
        <v>309</v>
      </c>
      <c r="B20">
        <v>-2.4305491453453069E-2</v>
      </c>
      <c r="C20">
        <v>11.423256695926071</v>
      </c>
      <c r="H20">
        <v>309</v>
      </c>
      <c r="I20">
        <v>-2.3640495707164529E-2</v>
      </c>
      <c r="J20">
        <v>11.423476198608981</v>
      </c>
      <c r="O20">
        <f t="shared" si="0"/>
        <v>6.6644324566615416E-4</v>
      </c>
      <c r="P20">
        <f t="shared" si="2"/>
        <v>6.6725608413834838E-4</v>
      </c>
      <c r="Q20">
        <f t="shared" si="3"/>
        <v>6.6499574628853947E-4</v>
      </c>
      <c r="R20">
        <f t="shared" si="1"/>
        <v>5.4875670727483339E-5</v>
      </c>
    </row>
    <row r="21" spans="1:20" s="4" customFormat="1">
      <c r="A21" s="4">
        <v>356</v>
      </c>
      <c r="B21" s="4">
        <v>0.45650204831992452</v>
      </c>
      <c r="C21" s="4">
        <v>6.8534841656215306</v>
      </c>
      <c r="H21" s="4">
        <v>356</v>
      </c>
      <c r="I21" s="4">
        <v>0.45226088107297541</v>
      </c>
      <c r="J21" s="4">
        <v>6.7597279980838234</v>
      </c>
      <c r="O21" s="4">
        <f t="shared" si="0"/>
        <v>1.9224886415033483E-2</v>
      </c>
      <c r="P21" s="4">
        <f t="shared" si="2"/>
        <v>2.3819659612943841E-2</v>
      </c>
      <c r="Q21" s="4">
        <f t="shared" si="3"/>
        <v>4.241167246949118E-3</v>
      </c>
      <c r="R21" s="4">
        <f t="shared" si="1"/>
        <v>2.3439041884426803E-2</v>
      </c>
      <c r="T21"/>
    </row>
    <row r="22" spans="1:20" s="6" customFormat="1">
      <c r="A22" s="6">
        <v>359</v>
      </c>
      <c r="B22" s="6">
        <v>-3.621285766975646E-2</v>
      </c>
      <c r="C22" s="6">
        <v>12.532273878362361</v>
      </c>
      <c r="H22" s="6">
        <v>359</v>
      </c>
      <c r="I22" s="6">
        <v>-3.0003306869399889E-2</v>
      </c>
      <c r="J22" s="6">
        <v>12.49037492348884</v>
      </c>
      <c r="O22" s="6">
        <f t="shared" si="0"/>
        <v>1.0429737193330478E-2</v>
      </c>
      <c r="P22" s="6">
        <f t="shared" si="2"/>
        <v>1.2176973037686355E-2</v>
      </c>
      <c r="Q22" s="6">
        <f t="shared" si="3"/>
        <v>6.2095508003565704E-3</v>
      </c>
      <c r="R22" s="6">
        <f t="shared" si="1"/>
        <v>1.0474738718380117E-2</v>
      </c>
      <c r="T22"/>
    </row>
    <row r="23" spans="1:20">
      <c r="A23">
        <v>368</v>
      </c>
      <c r="B23">
        <v>0.96572741175597043</v>
      </c>
      <c r="C23">
        <v>11.504252828276231</v>
      </c>
      <c r="H23">
        <v>368</v>
      </c>
      <c r="I23">
        <v>0.96328035464464534</v>
      </c>
      <c r="J23">
        <v>11.507655790439721</v>
      </c>
      <c r="O23">
        <f t="shared" si="0"/>
        <v>2.5399398743931696E-3</v>
      </c>
      <c r="P23">
        <f t="shared" si="2"/>
        <v>2.5907234460610788E-3</v>
      </c>
      <c r="Q23">
        <f t="shared" si="3"/>
        <v>2.4470571113250905E-3</v>
      </c>
      <c r="R23">
        <f t="shared" si="1"/>
        <v>8.507405408724189E-4</v>
      </c>
    </row>
    <row r="24" spans="1:20">
      <c r="A24">
        <v>371</v>
      </c>
      <c r="B24">
        <v>0.36479451781783018</v>
      </c>
      <c r="C24">
        <v>7.0625136647121094</v>
      </c>
      <c r="H24">
        <v>371</v>
      </c>
      <c r="I24">
        <v>0.36437579894235839</v>
      </c>
      <c r="J24">
        <v>7.0345317666909279</v>
      </c>
      <c r="O24">
        <f t="shared" si="0"/>
        <v>5.6120219325469772E-3</v>
      </c>
      <c r="P24">
        <f t="shared" si="2"/>
        <v>7.0079946526031079E-3</v>
      </c>
      <c r="Q24">
        <f t="shared" si="3"/>
        <v>4.1871887547179076E-4</v>
      </c>
      <c r="R24">
        <f t="shared" si="1"/>
        <v>6.9954745052953626E-3</v>
      </c>
    </row>
    <row r="25" spans="1:20" s="4" customFormat="1" ht="15" customHeight="1">
      <c r="A25" s="4">
        <v>388</v>
      </c>
      <c r="B25" s="4">
        <v>-0.64362203507933646</v>
      </c>
      <c r="C25" s="4">
        <v>7.8026109053686374</v>
      </c>
      <c r="H25" s="4">
        <v>388</v>
      </c>
      <c r="I25" s="4">
        <v>-0.53187296514194937</v>
      </c>
      <c r="J25" s="4">
        <v>7.6931013298038726</v>
      </c>
      <c r="O25" s="4">
        <f t="shared" si="0"/>
        <v>0.11387514442355728</v>
      </c>
      <c r="P25" s="4">
        <f t="shared" si="2"/>
        <v>0.11505379753899679</v>
      </c>
      <c r="Q25" s="4">
        <f t="shared" si="3"/>
        <v>0.11174906993738709</v>
      </c>
      <c r="R25" s="4">
        <f t="shared" si="1"/>
        <v>2.7377393891191204E-2</v>
      </c>
      <c r="T25"/>
    </row>
    <row r="29" spans="1:20">
      <c r="G29" s="1" t="s">
        <v>8</v>
      </c>
    </row>
  </sheetData>
  <sortState xmlns:xlrd2="http://schemas.microsoft.com/office/spreadsheetml/2017/richdata2" ref="A2:F25">
    <sortCondition ref="A2:A25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03bc7ff3d261b9269115ab92327f9b33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283654d55d0e069f80b78e85b3a5a47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FACB1-98E9-43F8-BC82-8B445C1F92DA}"/>
</file>

<file path=customXml/itemProps2.xml><?xml version="1.0" encoding="utf-8"?>
<ds:datastoreItem xmlns:ds="http://schemas.openxmlformats.org/officeDocument/2006/customXml" ds:itemID="{6FC856D8-C065-49B3-BED2-4100537BA19E}"/>
</file>

<file path=customXml/itemProps3.xml><?xml version="1.0" encoding="utf-8"?>
<ds:datastoreItem xmlns:ds="http://schemas.openxmlformats.org/officeDocument/2006/customXml" ds:itemID="{B6E3499F-B1B1-4E21-A368-DC6C8E71D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Anastasia Zhuravleva</cp:lastModifiedBy>
  <cp:revision/>
  <dcterms:created xsi:type="dcterms:W3CDTF">2025-11-05T11:37:45Z</dcterms:created>
  <dcterms:modified xsi:type="dcterms:W3CDTF">2026-04-01T09:11:44Z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  <property fmtid="{D5CDD505-2E9C-101B-9397-08002B2CF9AE}" pid="3" name="MediaServiceImageTags">
    <vt:lpwstr/>
  </property>
</Properties>
</file>