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/Users/nmrgroup/Dropbox/Leeds/Papers/2025/Tommi/submitted/database/"/>
    </mc:Choice>
  </mc:AlternateContent>
  <xr:revisionPtr revIDLastSave="0" documentId="13_ncr:1_{48E40C07-2CFE-7848-942E-17BA1F5F9FC2}" xr6:coauthVersionLast="47" xr6:coauthVersionMax="47" xr10:uidLastSave="{00000000-0000-0000-0000-000000000000}"/>
  <bookViews>
    <workbookView xWindow="2700" yWindow="500" windowWidth="35520" windowHeight="18680" xr2:uid="{6EBFEC93-A72F-094C-BE5D-75306BAADAB7}"/>
  </bookViews>
  <sheets>
    <sheet name="Figure 5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8" i="1"/>
  <c r="Z19" i="1"/>
  <c r="Z20" i="1"/>
  <c r="Z21" i="1"/>
  <c r="Z22" i="1"/>
  <c r="Z23" i="1"/>
  <c r="Z24" i="1"/>
  <c r="Z25" i="1"/>
  <c r="Z2" i="1"/>
  <c r="W2" i="1"/>
  <c r="Y3" i="1"/>
  <c r="Y4" i="1"/>
  <c r="Y5" i="1"/>
  <c r="Y6" i="1"/>
  <c r="Y7" i="1"/>
  <c r="Y8" i="1"/>
  <c r="Y9" i="1"/>
  <c r="Y10" i="1"/>
  <c r="Y11" i="1"/>
  <c r="Y12" i="1"/>
  <c r="Y13" i="1"/>
  <c r="Y18" i="1"/>
  <c r="Y19" i="1"/>
  <c r="Y20" i="1"/>
  <c r="Y21" i="1"/>
  <c r="Y22" i="1"/>
  <c r="Y23" i="1"/>
  <c r="Y24" i="1"/>
  <c r="Y2" i="1"/>
  <c r="X2" i="1"/>
  <c r="X7" i="1"/>
  <c r="X3" i="1"/>
  <c r="X4" i="1"/>
  <c r="X5" i="1"/>
  <c r="X6" i="1"/>
  <c r="Y25" i="1"/>
  <c r="X8" i="1"/>
  <c r="X9" i="1"/>
  <c r="X10" i="1"/>
  <c r="X11" i="1"/>
  <c r="X12" i="1"/>
  <c r="X13" i="1"/>
  <c r="X18" i="1"/>
  <c r="X19" i="1"/>
  <c r="X20" i="1"/>
  <c r="X21" i="1"/>
  <c r="X22" i="1"/>
  <c r="X23" i="1"/>
  <c r="X24" i="1"/>
  <c r="X25" i="1"/>
  <c r="W3" i="1"/>
  <c r="W4" i="1"/>
  <c r="W5" i="1"/>
  <c r="W6" i="1"/>
  <c r="W7" i="1"/>
  <c r="W8" i="1"/>
  <c r="W9" i="1"/>
  <c r="W10" i="1"/>
  <c r="W11" i="1"/>
  <c r="W12" i="1"/>
  <c r="W13" i="1"/>
  <c r="W18" i="1"/>
  <c r="W19" i="1"/>
  <c r="W20" i="1"/>
  <c r="W21" i="1"/>
  <c r="W22" i="1"/>
  <c r="W23" i="1"/>
  <c r="W24" i="1"/>
  <c r="W25" i="1"/>
</calcChain>
</file>

<file path=xl/sharedStrings.xml><?xml version="1.0" encoding="utf-8"?>
<sst xmlns="http://schemas.openxmlformats.org/spreadsheetml/2006/main" count="21" uniqueCount="12">
  <si>
    <t>res num</t>
  </si>
  <si>
    <t>Pos F2</t>
  </si>
  <si>
    <t>Pos F1</t>
  </si>
  <si>
    <t>Res Num</t>
  </si>
  <si>
    <t>CSP1</t>
  </si>
  <si>
    <t>CSP2</t>
  </si>
  <si>
    <t>D1H</t>
  </si>
  <si>
    <t>D13C</t>
  </si>
  <si>
    <t>N/A</t>
  </si>
  <si>
    <t>apo</t>
  </si>
  <si>
    <t>CDNF</t>
  </si>
  <si>
    <t xml:space="preserve">Final plot: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</si>
</sst>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7D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C8E8"/>
      <color rgb="FF8FAADC"/>
      <color rgb="FF7030A0"/>
      <color rgb="FFF9CCAD"/>
      <color rgb="FFEE7D31"/>
      <color rgb="FFF4B2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5A'!$X$1</c:f>
              <c:strCache>
                <c:ptCount val="1"/>
                <c:pt idx="0">
                  <c:v>CSP2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1-6340-8D2C-431829FCF29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1-6340-8D2C-431829FCF291}"/>
              </c:ext>
            </c:extLst>
          </c:dPt>
          <c:dPt>
            <c:idx val="11"/>
            <c:invertIfNegative val="0"/>
            <c:bubble3D val="0"/>
            <c:spPr>
              <a:solidFill>
                <a:srgbClr val="EE7D3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1-6340-8D2C-431829FCF291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1-6340-8D2C-431829FCF291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51-6340-8D2C-431829FCF291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351-6340-8D2C-431829FCF291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1-6340-8D2C-431829FCF291}"/>
              </c:ext>
            </c:extLst>
          </c:dPt>
          <c:dPt>
            <c:idx val="19"/>
            <c:invertIfNegative val="0"/>
            <c:bubble3D val="0"/>
            <c:spPr>
              <a:solidFill>
                <a:srgbClr val="EE7D3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351-6340-8D2C-431829FCF291}"/>
              </c:ext>
            </c:extLst>
          </c:dPt>
          <c:dPt>
            <c:idx val="23"/>
            <c:invertIfNegative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351-6340-8D2C-431829FCF291}"/>
              </c:ext>
            </c:extLst>
          </c:dPt>
          <c:cat>
            <c:strRef>
              <c:f>'Figure 5A'!$A$2:$A$27</c:f>
              <c:strCache>
                <c:ptCount val="26"/>
                <c:pt idx="0">
                  <c:v>33</c:v>
                </c:pt>
                <c:pt idx="1">
                  <c:v>52</c:v>
                </c:pt>
                <c:pt idx="2">
                  <c:v>53</c:v>
                </c:pt>
                <c:pt idx="3">
                  <c:v>61</c:v>
                </c:pt>
                <c:pt idx="4">
                  <c:v>76</c:v>
                </c:pt>
                <c:pt idx="5">
                  <c:v>99</c:v>
                </c:pt>
                <c:pt idx="6">
                  <c:v>112</c:v>
                </c:pt>
                <c:pt idx="7">
                  <c:v>128</c:v>
                </c:pt>
                <c:pt idx="8">
                  <c:v>132</c:v>
                </c:pt>
                <c:pt idx="9">
                  <c:v>145</c:v>
                </c:pt>
                <c:pt idx="10">
                  <c:v>190</c:v>
                </c:pt>
                <c:pt idx="11">
                  <c:v>198</c:v>
                </c:pt>
                <c:pt idx="12">
                  <c:v>199</c:v>
                </c:pt>
                <c:pt idx="13">
                  <c:v>207</c:v>
                </c:pt>
                <c:pt idx="14">
                  <c:v>220</c:v>
                </c:pt>
                <c:pt idx="15">
                  <c:v>237</c:v>
                </c:pt>
                <c:pt idx="16">
                  <c:v>267</c:v>
                </c:pt>
                <c:pt idx="17">
                  <c:v>307</c:v>
                </c:pt>
                <c:pt idx="18">
                  <c:v>309</c:v>
                </c:pt>
                <c:pt idx="19">
                  <c:v>356</c:v>
                </c:pt>
                <c:pt idx="20">
                  <c:v>359</c:v>
                </c:pt>
                <c:pt idx="21">
                  <c:v>368</c:v>
                </c:pt>
                <c:pt idx="22">
                  <c:v>371</c:v>
                </c:pt>
                <c:pt idx="23">
                  <c:v>388</c:v>
                </c:pt>
                <c:pt idx="25">
                  <c:v>apo</c:v>
                </c:pt>
              </c:strCache>
            </c:strRef>
          </c:cat>
          <c:val>
            <c:numRef>
              <c:f>'Figure 5A'!$X$2:$X$27</c:f>
              <c:numCache>
                <c:formatCode>General</c:formatCode>
                <c:ptCount val="26"/>
                <c:pt idx="0">
                  <c:v>1.7465103293841457E-2</c:v>
                </c:pt>
                <c:pt idx="1">
                  <c:v>4.16292103734359E-3</c:v>
                </c:pt>
                <c:pt idx="2">
                  <c:v>3.8713225184173583E-2</c:v>
                </c:pt>
                <c:pt idx="3">
                  <c:v>2.4088027618181209E-2</c:v>
                </c:pt>
                <c:pt idx="4">
                  <c:v>4.6288106774155079E-3</c:v>
                </c:pt>
                <c:pt idx="5">
                  <c:v>4.9961797299307035E-3</c:v>
                </c:pt>
                <c:pt idx="6">
                  <c:v>6.6391579687268823E-3</c:v>
                </c:pt>
                <c:pt idx="7">
                  <c:v>4.4582590400162594E-3</c:v>
                </c:pt>
                <c:pt idx="8">
                  <c:v>8.1588852453057612E-3</c:v>
                </c:pt>
                <c:pt idx="9">
                  <c:v>4.4478717667366767E-3</c:v>
                </c:pt>
                <c:pt idx="10">
                  <c:v>7.690853602359507E-3</c:v>
                </c:pt>
                <c:pt idx="11">
                  <c:v>9.8666977281079205E-2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4.1412666921267988E-3</c:v>
                </c:pt>
                <c:pt idx="17">
                  <c:v>4.0115382721863891E-3</c:v>
                </c:pt>
                <c:pt idx="18">
                  <c:v>5.0207986586139125E-3</c:v>
                </c:pt>
                <c:pt idx="19">
                  <c:v>2.93263868330517E-2</c:v>
                </c:pt>
                <c:pt idx="20">
                  <c:v>1.0121030427530195E-2</c:v>
                </c:pt>
                <c:pt idx="21">
                  <c:v>4.5294767699748852E-3</c:v>
                </c:pt>
                <c:pt idx="22">
                  <c:v>1.5597887570576363E-2</c:v>
                </c:pt>
                <c:pt idx="23">
                  <c:v>0.12154678893220014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351-6340-8D2C-431829FCF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579167"/>
        <c:axId val="56346719"/>
      </c:barChart>
      <c:catAx>
        <c:axId val="545791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1"/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46719"/>
        <c:crosses val="autoZero"/>
        <c:auto val="1"/>
        <c:lblAlgn val="ctr"/>
        <c:lblOffset val="100"/>
        <c:tickLblSkip val="1"/>
        <c:noMultiLvlLbl val="0"/>
      </c:catAx>
      <c:valAx>
        <c:axId val="56346719"/>
        <c:scaling>
          <c:orientation val="minMax"/>
          <c:max val="0.15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1"/>
                  <a:t>CSP</a:t>
                </a:r>
                <a:r>
                  <a:rPr lang="en-US" sz="1300" b="1" baseline="0"/>
                  <a:t> (ppm)</a:t>
                </a:r>
                <a:endParaRPr lang="en-US" sz="13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7916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1855</xdr:colOff>
      <xdr:row>27</xdr:row>
      <xdr:rowOff>152507</xdr:rowOff>
    </xdr:from>
    <xdr:to>
      <xdr:col>17</xdr:col>
      <xdr:colOff>796451</xdr:colOff>
      <xdr:row>37</xdr:row>
      <xdr:rowOff>161914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6DA8E1-C7C8-FB42-B33C-ECF6A8A1E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E72E-F2E1-9B4A-A044-4C7919BA1F8C}">
  <dimension ref="A1:Z28"/>
  <sheetViews>
    <sheetView tabSelected="1" zoomScale="71" zoomScaleNormal="71" workbookViewId="0">
      <selection activeCell="T59" sqref="T59"/>
    </sheetView>
  </sheetViews>
  <sheetFormatPr defaultColWidth="11" defaultRowHeight="15.95"/>
  <sheetData>
    <row r="1" spans="1:26">
      <c r="A1" t="s">
        <v>0</v>
      </c>
      <c r="B1" s="1" t="s">
        <v>1</v>
      </c>
      <c r="C1" s="1" t="s">
        <v>2</v>
      </c>
      <c r="D1" s="1"/>
      <c r="F1" s="1"/>
      <c r="G1" s="1"/>
      <c r="I1" t="s">
        <v>3</v>
      </c>
      <c r="J1" s="1" t="s">
        <v>1</v>
      </c>
      <c r="K1" s="1" t="s">
        <v>2</v>
      </c>
      <c r="W1" t="s">
        <v>4</v>
      </c>
      <c r="X1" t="s">
        <v>5</v>
      </c>
      <c r="Y1" t="s">
        <v>6</v>
      </c>
      <c r="Z1" t="s">
        <v>7</v>
      </c>
    </row>
    <row r="2" spans="1:26">
      <c r="A2">
        <v>33</v>
      </c>
      <c r="B2">
        <v>11.193636414611611</v>
      </c>
      <c r="C2">
        <v>0.45073945871329713</v>
      </c>
      <c r="I2">
        <v>33</v>
      </c>
      <c r="J2">
        <v>11.226165739879381</v>
      </c>
      <c r="K2">
        <v>0.46619568789172311</v>
      </c>
      <c r="W2">
        <f>SQRT(0.2*0.2*(J2-B2)*(J2-B2)+(K2-C2)*(K2-C2))</f>
        <v>1.6769654155977181E-2</v>
      </c>
      <c r="X2">
        <f>SQRT(0.25*0.25*(J2-B2)*(J2-B2)+(K2-C2)*(K2-C2))</f>
        <v>1.7465103293841457E-2</v>
      </c>
      <c r="Y2">
        <f>SQRT((K2-C2)*(K2-C2))</f>
        <v>1.5456229178425984E-2</v>
      </c>
      <c r="Z2">
        <f>SQRT(0.2*0.2*(J2-B2)*(J2-B2))</f>
        <v>6.5058650535540609E-3</v>
      </c>
    </row>
    <row r="3" spans="1:26">
      <c r="A3">
        <v>52</v>
      </c>
      <c r="B3">
        <v>5.1934019157452429</v>
      </c>
      <c r="C3">
        <v>0.4317883812112937</v>
      </c>
      <c r="I3">
        <v>52</v>
      </c>
      <c r="J3">
        <v>5.1915685095276007</v>
      </c>
      <c r="K3">
        <v>0.42765077013535541</v>
      </c>
      <c r="W3">
        <f t="shared" ref="W3:W25" si="0">SQRT(0.2*0.2*(J3-B3)*(J3-B3)+(K3-C3)*(K3-C3))</f>
        <v>4.1538272171676603E-3</v>
      </c>
      <c r="X3">
        <f t="shared" ref="X3:X25" si="1">SQRT(0.25*0.25*(J3-B3)*(J3-B3)+(K3-C3)*(K3-C3))</f>
        <v>4.16292103734359E-3</v>
      </c>
      <c r="Y3">
        <f t="shared" ref="Y3:Y24" si="2">SQRT((K3-C3)*(K3-C3))</f>
        <v>4.1376110759382967E-3</v>
      </c>
      <c r="Z3">
        <f t="shared" ref="Z3:Z25" si="3">SQRT(0.2*0.2*(J3-B3)*(J3-B3))</f>
        <v>3.6668124352843282E-4</v>
      </c>
    </row>
    <row r="4" spans="1:26" s="5" customFormat="1">
      <c r="A4" s="5">
        <v>53</v>
      </c>
      <c r="B4" s="5">
        <v>10.654552846354081</v>
      </c>
      <c r="C4" s="5">
        <v>0.47600756204930139</v>
      </c>
      <c r="I4" s="5">
        <v>53</v>
      </c>
      <c r="J4" s="5">
        <v>10.77279472351074</v>
      </c>
      <c r="K4" s="5">
        <v>0.50100541114807129</v>
      </c>
      <c r="W4" s="5">
        <f t="shared" si="0"/>
        <v>3.4411308026666088E-2</v>
      </c>
      <c r="X4" s="5">
        <f t="shared" si="1"/>
        <v>3.8713225184173583E-2</v>
      </c>
      <c r="Y4" s="5">
        <f t="shared" si="2"/>
        <v>2.4997849098769898E-2</v>
      </c>
      <c r="Z4" s="5">
        <f t="shared" si="3"/>
        <v>2.3648375431331917E-2</v>
      </c>
    </row>
    <row r="5" spans="1:26" s="5" customFormat="1">
      <c r="A5" s="5">
        <v>61</v>
      </c>
      <c r="B5" s="5">
        <v>9.9279619500069813</v>
      </c>
      <c r="C5" s="5">
        <v>0.1159370895112426</v>
      </c>
      <c r="I5" s="5">
        <v>61</v>
      </c>
      <c r="J5" s="5">
        <v>9.9462541457348213</v>
      </c>
      <c r="K5" s="5">
        <v>9.2287136065196229E-2</v>
      </c>
      <c r="W5" s="5">
        <f t="shared" si="0"/>
        <v>2.3931244743681527E-2</v>
      </c>
      <c r="X5" s="5">
        <f t="shared" si="1"/>
        <v>2.4088027618181209E-2</v>
      </c>
      <c r="Y5" s="5">
        <f t="shared" si="2"/>
        <v>2.3649953446046368E-2</v>
      </c>
      <c r="Z5" s="5">
        <f t="shared" si="3"/>
        <v>3.6584391455679825E-3</v>
      </c>
    </row>
    <row r="6" spans="1:26">
      <c r="A6">
        <v>76</v>
      </c>
      <c r="B6">
        <v>11.217074830622799</v>
      </c>
      <c r="C6">
        <v>0.67183536290333379</v>
      </c>
      <c r="I6">
        <v>76</v>
      </c>
      <c r="J6">
        <v>11.20231435929928</v>
      </c>
      <c r="K6">
        <v>0.67462980715605703</v>
      </c>
      <c r="W6">
        <f t="shared" si="0"/>
        <v>4.064945169282826E-3</v>
      </c>
      <c r="X6">
        <f t="shared" si="1"/>
        <v>4.6288106774155079E-3</v>
      </c>
      <c r="Y6">
        <f t="shared" si="2"/>
        <v>2.7944442527232383E-3</v>
      </c>
      <c r="Z6">
        <f t="shared" si="3"/>
        <v>2.9520942647039308E-3</v>
      </c>
    </row>
    <row r="7" spans="1:26">
      <c r="A7">
        <v>99</v>
      </c>
      <c r="B7">
        <v>9.8342082859621947</v>
      </c>
      <c r="C7">
        <v>0.69710346623933717</v>
      </c>
      <c r="I7">
        <v>99</v>
      </c>
      <c r="J7">
        <v>9.8471689224243164</v>
      </c>
      <c r="K7">
        <v>0.70090651512145996</v>
      </c>
      <c r="W7">
        <f t="shared" si="0"/>
        <v>4.6024237853490458E-3</v>
      </c>
      <c r="X7">
        <f>SQRT(0.25*0.25*(J7-B7)*(J7-B7)+(K7-C7)*(K7-C7))</f>
        <v>4.9961797299307035E-3</v>
      </c>
      <c r="Y7">
        <f t="shared" si="2"/>
        <v>3.8030488821227948E-3</v>
      </c>
      <c r="Z7">
        <f t="shared" si="3"/>
        <v>2.5921272924243513E-3</v>
      </c>
    </row>
    <row r="8" spans="1:26">
      <c r="A8">
        <v>112</v>
      </c>
      <c r="B8">
        <v>11.54529476165771</v>
      </c>
      <c r="C8">
        <v>0.38232827186584473</v>
      </c>
      <c r="I8">
        <v>112</v>
      </c>
      <c r="J8">
        <v>11.57180489070336</v>
      </c>
      <c r="K8">
        <v>0.38193554466072133</v>
      </c>
      <c r="W8">
        <f t="shared" si="0"/>
        <v>5.3165507933552215E-3</v>
      </c>
      <c r="X8">
        <f t="shared" si="1"/>
        <v>6.6391579687268823E-3</v>
      </c>
      <c r="Y8">
        <f t="shared" si="2"/>
        <v>3.9272720512339987E-4</v>
      </c>
      <c r="Z8">
        <f t="shared" si="3"/>
        <v>5.3020258091301294E-3</v>
      </c>
    </row>
    <row r="9" spans="1:26">
      <c r="A9">
        <v>128</v>
      </c>
      <c r="B9">
        <v>12.201488303093059</v>
      </c>
      <c r="C9">
        <v>0.65288428540133037</v>
      </c>
      <c r="I9">
        <v>128</v>
      </c>
      <c r="J9">
        <v>12.219027472738111</v>
      </c>
      <c r="K9">
        <v>0.65207826481969544</v>
      </c>
      <c r="W9">
        <f t="shared" si="0"/>
        <v>3.5992454836443664E-3</v>
      </c>
      <c r="X9">
        <f t="shared" si="1"/>
        <v>4.4582590400162594E-3</v>
      </c>
      <c r="Y9">
        <f t="shared" si="2"/>
        <v>8.0602058163492529E-4</v>
      </c>
      <c r="Z9">
        <f t="shared" si="3"/>
        <v>3.5078339290102183E-3</v>
      </c>
    </row>
    <row r="10" spans="1:26">
      <c r="A10">
        <v>132</v>
      </c>
      <c r="B10">
        <v>11.645412445068359</v>
      </c>
      <c r="C10">
        <v>0.6374555230140686</v>
      </c>
      <c r="I10">
        <v>132</v>
      </c>
      <c r="J10">
        <v>11.638566218185581</v>
      </c>
      <c r="K10">
        <v>0.64543286480428375</v>
      </c>
      <c r="W10">
        <f t="shared" si="0"/>
        <v>8.0939986989826112E-3</v>
      </c>
      <c r="X10">
        <f t="shared" si="1"/>
        <v>8.1588852453057612E-3</v>
      </c>
      <c r="Y10">
        <f t="shared" si="2"/>
        <v>7.9773417902151422E-3</v>
      </c>
      <c r="Z10">
        <f t="shared" si="3"/>
        <v>1.3692453765557389E-3</v>
      </c>
    </row>
    <row r="11" spans="1:26">
      <c r="A11">
        <v>145</v>
      </c>
      <c r="B11">
        <v>4.3261805233309634</v>
      </c>
      <c r="C11">
        <v>0.16647329618325021</v>
      </c>
      <c r="I11">
        <v>145</v>
      </c>
      <c r="J11">
        <v>4.3399830286177021</v>
      </c>
      <c r="K11">
        <v>0.16927984945041441</v>
      </c>
      <c r="W11">
        <f t="shared" si="0"/>
        <v>3.9366365502860549E-3</v>
      </c>
      <c r="X11">
        <f t="shared" si="1"/>
        <v>4.4478717667366767E-3</v>
      </c>
      <c r="Y11">
        <f t="shared" si="2"/>
        <v>2.8065532671641968E-3</v>
      </c>
      <c r="Z11">
        <f t="shared" si="3"/>
        <v>2.7605010573477531E-3</v>
      </c>
    </row>
    <row r="12" spans="1:26">
      <c r="A12">
        <v>190</v>
      </c>
      <c r="B12">
        <v>10.935813838488439</v>
      </c>
      <c r="C12">
        <v>0.61498213039732441</v>
      </c>
      <c r="I12">
        <v>190</v>
      </c>
      <c r="J12">
        <v>10.96592710309011</v>
      </c>
      <c r="K12">
        <v>0.61655492570259707</v>
      </c>
      <c r="W12">
        <f t="shared" si="0"/>
        <v>6.2246311755072168E-3</v>
      </c>
      <c r="X12">
        <f t="shared" si="1"/>
        <v>7.690853602359507E-3</v>
      </c>
      <c r="Y12">
        <f t="shared" si="2"/>
        <v>1.5727953052726562E-3</v>
      </c>
      <c r="Z12">
        <f t="shared" si="3"/>
        <v>6.0226529203340822E-3</v>
      </c>
    </row>
    <row r="13" spans="1:26" s="5" customFormat="1">
      <c r="A13" s="5">
        <v>198</v>
      </c>
      <c r="B13" s="5">
        <v>9.8342082859621947</v>
      </c>
      <c r="C13" s="5">
        <v>0.6276161820653261</v>
      </c>
      <c r="I13" s="5">
        <v>198</v>
      </c>
      <c r="J13" s="5">
        <v>9.4395542144775391</v>
      </c>
      <c r="K13" s="5">
        <v>0.62844240665435791</v>
      </c>
      <c r="W13" s="5">
        <f t="shared" si="0"/>
        <v>7.8935138516684364E-2</v>
      </c>
      <c r="X13" s="5">
        <f t="shared" si="1"/>
        <v>9.8666977281079205E-2</v>
      </c>
      <c r="Y13" s="5">
        <f t="shared" si="2"/>
        <v>8.2622458903180984E-4</v>
      </c>
      <c r="Z13" s="5">
        <f t="shared" si="3"/>
        <v>7.8930814296931134E-2</v>
      </c>
    </row>
    <row r="14" spans="1:26" s="2" customFormat="1">
      <c r="A14" s="2">
        <v>199</v>
      </c>
      <c r="B14" s="2">
        <v>10.420168686242111</v>
      </c>
      <c r="C14" s="2">
        <v>0.41283730370929123</v>
      </c>
      <c r="I14" s="2">
        <v>199</v>
      </c>
      <c r="J14" s="2" t="s">
        <v>8</v>
      </c>
      <c r="K14" s="2" t="s">
        <v>8</v>
      </c>
      <c r="W14" s="2">
        <v>0.15</v>
      </c>
      <c r="X14" s="2">
        <v>0.15</v>
      </c>
      <c r="Y14" s="3">
        <v>0.15</v>
      </c>
      <c r="Z14" s="3">
        <v>0.15</v>
      </c>
    </row>
    <row r="15" spans="1:26" s="2" customFormat="1">
      <c r="A15" s="2">
        <v>207</v>
      </c>
      <c r="B15" s="2">
        <v>10.982690670510831</v>
      </c>
      <c r="C15" s="2">
        <v>0.50127566538530566</v>
      </c>
      <c r="I15" s="2">
        <v>207</v>
      </c>
      <c r="J15" s="2" t="s">
        <v>8</v>
      </c>
      <c r="K15" s="2" t="s">
        <v>8</v>
      </c>
      <c r="W15" s="2">
        <v>0.15</v>
      </c>
      <c r="X15" s="2">
        <v>0.15</v>
      </c>
      <c r="Y15" s="3">
        <v>0.15</v>
      </c>
      <c r="Z15" s="3">
        <v>0.15</v>
      </c>
    </row>
    <row r="16" spans="1:26" s="2" customFormat="1">
      <c r="A16" s="2">
        <v>220</v>
      </c>
      <c r="B16" s="2">
        <v>11.66409873962402</v>
      </c>
      <c r="C16" s="2">
        <v>0.66701608896255493</v>
      </c>
      <c r="I16" s="2">
        <v>220</v>
      </c>
      <c r="J16" s="2" t="s">
        <v>8</v>
      </c>
      <c r="K16" s="2" t="s">
        <v>8</v>
      </c>
      <c r="W16" s="2">
        <v>0.15</v>
      </c>
      <c r="X16" s="2">
        <v>0.15</v>
      </c>
      <c r="Y16" s="3">
        <v>0.15</v>
      </c>
      <c r="Z16" s="3">
        <v>0.15</v>
      </c>
    </row>
    <row r="17" spans="1:26" s="2" customFormat="1">
      <c r="A17" s="2">
        <v>237</v>
      </c>
      <c r="B17" s="2">
        <v>10.982690670510831</v>
      </c>
      <c r="C17" s="2">
        <v>-4.8305582172784689E-2</v>
      </c>
      <c r="I17" s="2">
        <v>237</v>
      </c>
      <c r="J17" s="2" t="s">
        <v>8</v>
      </c>
      <c r="K17" s="2" t="s">
        <v>8</v>
      </c>
      <c r="W17" s="2">
        <v>0.15</v>
      </c>
      <c r="X17" s="2">
        <v>0.15</v>
      </c>
      <c r="Y17" s="3">
        <v>0.15</v>
      </c>
      <c r="Z17" s="3">
        <v>0.15</v>
      </c>
    </row>
    <row r="18" spans="1:26">
      <c r="A18">
        <v>267</v>
      </c>
      <c r="B18">
        <v>10.513922350286901</v>
      </c>
      <c r="C18">
        <v>0.66551833706933206</v>
      </c>
      <c r="I18">
        <v>267</v>
      </c>
      <c r="J18">
        <v>10.521914472029881</v>
      </c>
      <c r="K18">
        <v>0.66914572789376159</v>
      </c>
      <c r="W18">
        <f t="shared" si="0"/>
        <v>3.9639531520112674E-3</v>
      </c>
      <c r="X18">
        <f t="shared" si="1"/>
        <v>4.1412666921267988E-3</v>
      </c>
      <c r="Y18">
        <f t="shared" si="2"/>
        <v>3.6273908244295328E-3</v>
      </c>
      <c r="Z18">
        <f t="shared" si="3"/>
        <v>1.5984243485959839E-3</v>
      </c>
    </row>
    <row r="19" spans="1:26">
      <c r="A19">
        <v>307</v>
      </c>
      <c r="B19">
        <v>12.506187711238621</v>
      </c>
      <c r="C19">
        <v>0.45073945871329713</v>
      </c>
      <c r="I19">
        <v>307</v>
      </c>
      <c r="J19">
        <v>12.51646335381489</v>
      </c>
      <c r="K19">
        <v>0.45382055225488482</v>
      </c>
      <c r="W19">
        <f t="shared" si="0"/>
        <v>3.7036050850790202E-3</v>
      </c>
      <c r="X19">
        <f t="shared" si="1"/>
        <v>4.0115382721863891E-3</v>
      </c>
      <c r="Y19">
        <f t="shared" si="2"/>
        <v>3.0810935415876983E-3</v>
      </c>
      <c r="Z19">
        <f t="shared" si="3"/>
        <v>2.0551285152539127E-3</v>
      </c>
    </row>
    <row r="20" spans="1:26">
      <c r="A20">
        <v>309</v>
      </c>
      <c r="B20">
        <v>11.42802057472357</v>
      </c>
      <c r="C20">
        <v>-2.9354504670781271E-2</v>
      </c>
      <c r="I20">
        <v>309</v>
      </c>
      <c r="J20">
        <v>11.43614817566829</v>
      </c>
      <c r="K20">
        <v>-2.4763230272474068E-2</v>
      </c>
      <c r="W20">
        <f t="shared" si="0"/>
        <v>4.8705355439844136E-3</v>
      </c>
      <c r="X20">
        <f t="shared" si="1"/>
        <v>5.0207986586139125E-3</v>
      </c>
      <c r="Y20">
        <f t="shared" si="2"/>
        <v>4.5912743983072025E-3</v>
      </c>
      <c r="Z20">
        <f t="shared" si="3"/>
        <v>1.6255201889439519E-3</v>
      </c>
    </row>
    <row r="21" spans="1:26" s="5" customFormat="1">
      <c r="A21" s="5">
        <v>356</v>
      </c>
      <c r="B21" s="5">
        <v>6.8809678685514077</v>
      </c>
      <c r="C21" s="5">
        <v>0.45705648454729803</v>
      </c>
      <c r="I21" s="5">
        <v>356</v>
      </c>
      <c r="J21" s="5">
        <v>6.768549919128418</v>
      </c>
      <c r="K21" s="5">
        <v>0.44867944717407232</v>
      </c>
      <c r="W21" s="5">
        <f t="shared" si="0"/>
        <v>2.3993469304192251E-2</v>
      </c>
      <c r="X21" s="5">
        <f t="shared" si="1"/>
        <v>2.93263868330517E-2</v>
      </c>
      <c r="Y21" s="5">
        <f t="shared" si="2"/>
        <v>8.3770373732257042E-3</v>
      </c>
      <c r="Z21" s="5">
        <f t="shared" si="3"/>
        <v>2.2483589884597956E-2</v>
      </c>
    </row>
    <row r="22" spans="1:26">
      <c r="A22">
        <v>359</v>
      </c>
      <c r="B22">
        <v>12.506187711238621</v>
      </c>
      <c r="C22">
        <v>-4.1988556338783838E-2</v>
      </c>
      <c r="I22">
        <v>359</v>
      </c>
      <c r="J22">
        <v>12.48757776190703</v>
      </c>
      <c r="K22">
        <v>-3.3000251797202118E-2</v>
      </c>
      <c r="W22">
        <f t="shared" si="0"/>
        <v>9.7284545071246332E-3</v>
      </c>
      <c r="X22">
        <f t="shared" si="1"/>
        <v>1.0121030427530195E-2</v>
      </c>
      <c r="Y22">
        <f t="shared" si="2"/>
        <v>8.9883045415817195E-3</v>
      </c>
      <c r="Z22">
        <f t="shared" si="3"/>
        <v>3.7219898663181541E-3</v>
      </c>
    </row>
    <row r="23" spans="1:26">
      <c r="A23">
        <v>368</v>
      </c>
      <c r="B23">
        <v>11.779596814891519</v>
      </c>
      <c r="C23">
        <v>1.246684713797428</v>
      </c>
      <c r="I23">
        <v>368</v>
      </c>
      <c r="J23">
        <v>11.79326725006104</v>
      </c>
      <c r="K23">
        <v>1.2496572732925411</v>
      </c>
      <c r="W23">
        <f t="shared" si="0"/>
        <v>4.0387302287910121E-3</v>
      </c>
      <c r="X23">
        <f t="shared" si="1"/>
        <v>4.5294767699748852E-3</v>
      </c>
      <c r="Y23">
        <f t="shared" si="2"/>
        <v>2.9725594951131029E-3</v>
      </c>
      <c r="Z23">
        <f t="shared" si="3"/>
        <v>2.7340870339042315E-3</v>
      </c>
    </row>
    <row r="24" spans="1:26" s="4" customFormat="1">
      <c r="A24" s="4">
        <v>371</v>
      </c>
      <c r="B24" s="4">
        <v>6.2481306362490958</v>
      </c>
      <c r="C24" s="4">
        <v>0.26122868369326652</v>
      </c>
      <c r="I24" s="4">
        <v>371</v>
      </c>
      <c r="J24" s="4">
        <v>6.299995320274971</v>
      </c>
      <c r="K24" s="4">
        <v>0.26989889165474867</v>
      </c>
      <c r="W24" s="4">
        <f t="shared" si="0"/>
        <v>1.3519257526192166E-2</v>
      </c>
      <c r="X24" s="4">
        <f t="shared" si="1"/>
        <v>1.5597887570576363E-2</v>
      </c>
      <c r="Y24" s="4">
        <f t="shared" si="2"/>
        <v>8.670207961482157E-3</v>
      </c>
      <c r="Z24" s="4">
        <f t="shared" si="3"/>
        <v>1.0372936805175039E-2</v>
      </c>
    </row>
    <row r="25" spans="1:26" s="5" customFormat="1">
      <c r="A25" s="5">
        <v>388</v>
      </c>
      <c r="B25" s="5">
        <v>8.0763270851224398</v>
      </c>
      <c r="C25" s="5">
        <v>-0.7115932947428929</v>
      </c>
      <c r="I25" s="5">
        <v>388</v>
      </c>
      <c r="J25" s="5">
        <v>7.9118986129760742</v>
      </c>
      <c r="K25" s="5">
        <v>-0.59720873832702637</v>
      </c>
      <c r="W25" s="5">
        <f t="shared" si="0"/>
        <v>0.11901804755813331</v>
      </c>
      <c r="X25" s="5">
        <f t="shared" si="1"/>
        <v>0.12154678893220014</v>
      </c>
      <c r="Y25" s="5">
        <f t="shared" ref="Y25" si="4">SQRT(0.25*0.25*(J25-B25)*(J25-B25))</f>
        <v>4.1107118036591395E-2</v>
      </c>
      <c r="Z25" s="5">
        <f t="shared" si="3"/>
        <v>3.2885694429273124E-2</v>
      </c>
    </row>
    <row r="27" spans="1:26">
      <c r="A27" s="6" t="s">
        <v>9</v>
      </c>
      <c r="I27" s="6" t="s">
        <v>10</v>
      </c>
    </row>
    <row r="28" spans="1:26">
      <c r="L28" s="6" t="s">
        <v>11</v>
      </c>
    </row>
  </sheetData>
  <sortState xmlns:xlrd2="http://schemas.microsoft.com/office/spreadsheetml/2017/richdata2" ref="A2:F25">
    <sortCondition ref="A2:A25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03bc7ff3d261b9269115ab92327f9b33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283654d55d0e069f80b78e85b3a5a47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7BD14-2434-4BE6-939D-7E9FDEC89AAB}"/>
</file>

<file path=customXml/itemProps2.xml><?xml version="1.0" encoding="utf-8"?>
<ds:datastoreItem xmlns:ds="http://schemas.openxmlformats.org/officeDocument/2006/customXml" ds:itemID="{B1360F58-AAF1-4EA9-8E89-6AF70748B9CA}"/>
</file>

<file path=customXml/itemProps3.xml><?xml version="1.0" encoding="utf-8"?>
<ds:datastoreItem xmlns:ds="http://schemas.openxmlformats.org/officeDocument/2006/customXml" ds:itemID="{A81BF726-3473-4C07-BBA6-6284FE03F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Anastasia Zhuravleva</cp:lastModifiedBy>
  <cp:revision/>
  <dcterms:created xsi:type="dcterms:W3CDTF">2025-11-05T15:11:30Z</dcterms:created>
  <dcterms:modified xsi:type="dcterms:W3CDTF">2026-04-01T09:11:45Z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  <property fmtid="{D5CDD505-2E9C-101B-9397-08002B2CF9AE}" pid="3" name="MediaServiceImageTags">
    <vt:lpwstr/>
  </property>
</Properties>
</file>