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ds365-my.sharepoint.com/personal/eefhd_leeds_ac_uk/Documents/2024-25/second chapter/second review/Accepted/"/>
    </mc:Choice>
  </mc:AlternateContent>
  <xr:revisionPtr revIDLastSave="1" documentId="8_{083B23C9-E23E-465B-AD39-C2AF375AB6FA}" xr6:coauthVersionLast="47" xr6:coauthVersionMax="47" xr10:uidLastSave="{80847CC6-E6FD-4E68-9AB3-F9D80CFBB84D}"/>
  <bookViews>
    <workbookView minimized="1" xWindow="3075" yWindow="3075" windowWidth="21600" windowHeight="11295" xr2:uid="{A7DAED87-F63A-49CB-B93B-FECF31452A27}"/>
  </bookViews>
  <sheets>
    <sheet name="metadata" sheetId="3" r:id="rId1"/>
    <sheet name="Data" sheetId="1" r:id="rId2"/>
    <sheet name="VegetationHeight" sheetId="4" r:id="rId3"/>
    <sheet name="MossDepth" sheetId="5" r:id="rId4"/>
    <sheet name="Background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5" l="1"/>
  <c r="V5" i="5"/>
  <c r="V4" i="5"/>
  <c r="V3" i="5"/>
  <c r="V2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2" i="4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2" i="1"/>
  <c r="V34" i="1" l="1"/>
  <c r="V10" i="1"/>
  <c r="V108" i="1"/>
  <c r="V72" i="1"/>
  <c r="V130" i="1"/>
  <c r="V127" i="1"/>
  <c r="V79" i="1"/>
  <c r="V55" i="1"/>
  <c r="V137" i="1"/>
  <c r="V77" i="1"/>
  <c r="V5" i="1"/>
  <c r="V124" i="1"/>
  <c r="V112" i="1"/>
  <c r="V88" i="1"/>
  <c r="V76" i="1"/>
  <c r="V132" i="1"/>
  <c r="V118" i="1"/>
  <c r="V58" i="1"/>
  <c r="V92" i="1"/>
  <c r="V91" i="1"/>
  <c r="V43" i="1"/>
  <c r="V19" i="1"/>
  <c r="V90" i="1"/>
  <c r="V99" i="1"/>
  <c r="V63" i="1"/>
  <c r="T3" i="1"/>
  <c r="U3" i="1" s="1"/>
  <c r="V3" i="1" s="1"/>
  <c r="T4" i="1"/>
  <c r="U4" i="1" s="1"/>
  <c r="V4" i="1" s="1"/>
  <c r="T5" i="1"/>
  <c r="U5" i="1" s="1"/>
  <c r="T6" i="1"/>
  <c r="U6" i="1" s="1"/>
  <c r="V6" i="1" s="1"/>
  <c r="T7" i="1"/>
  <c r="U7" i="1" s="1"/>
  <c r="V7" i="1" s="1"/>
  <c r="T8" i="1"/>
  <c r="U8" i="1" s="1"/>
  <c r="V8" i="1" s="1"/>
  <c r="T9" i="1"/>
  <c r="U9" i="1" s="1"/>
  <c r="V9" i="1" s="1"/>
  <c r="T10" i="1"/>
  <c r="U10" i="1" s="1"/>
  <c r="T11" i="1"/>
  <c r="U11" i="1" s="1"/>
  <c r="V11" i="1" s="1"/>
  <c r="T12" i="1"/>
  <c r="U12" i="1" s="1"/>
  <c r="V12" i="1" s="1"/>
  <c r="T13" i="1"/>
  <c r="U13" i="1" s="1"/>
  <c r="V13" i="1" s="1"/>
  <c r="T14" i="1"/>
  <c r="U14" i="1" s="1"/>
  <c r="V14" i="1" s="1"/>
  <c r="T15" i="1"/>
  <c r="U15" i="1" s="1"/>
  <c r="V15" i="1" s="1"/>
  <c r="T16" i="1"/>
  <c r="U16" i="1" s="1"/>
  <c r="V16" i="1" s="1"/>
  <c r="T17" i="1"/>
  <c r="U17" i="1" s="1"/>
  <c r="V17" i="1" s="1"/>
  <c r="T18" i="1"/>
  <c r="U18" i="1" s="1"/>
  <c r="V18" i="1" s="1"/>
  <c r="T19" i="1"/>
  <c r="U19" i="1" s="1"/>
  <c r="T20" i="1"/>
  <c r="U20" i="1" s="1"/>
  <c r="V20" i="1" s="1"/>
  <c r="T21" i="1"/>
  <c r="U21" i="1" s="1"/>
  <c r="V21" i="1" s="1"/>
  <c r="T22" i="1"/>
  <c r="U22" i="1" s="1"/>
  <c r="V22" i="1" s="1"/>
  <c r="T23" i="1"/>
  <c r="U23" i="1" s="1"/>
  <c r="V23" i="1" s="1"/>
  <c r="T24" i="1"/>
  <c r="U24" i="1" s="1"/>
  <c r="V24" i="1" s="1"/>
  <c r="T25" i="1"/>
  <c r="U25" i="1" s="1"/>
  <c r="V25" i="1" s="1"/>
  <c r="T26" i="1"/>
  <c r="U26" i="1" s="1"/>
  <c r="V26" i="1" s="1"/>
  <c r="T27" i="1"/>
  <c r="U27" i="1" s="1"/>
  <c r="V27" i="1" s="1"/>
  <c r="T28" i="1"/>
  <c r="U28" i="1" s="1"/>
  <c r="V28" i="1" s="1"/>
  <c r="T29" i="1"/>
  <c r="U29" i="1" s="1"/>
  <c r="V29" i="1" s="1"/>
  <c r="T30" i="1"/>
  <c r="U30" i="1" s="1"/>
  <c r="V30" i="1" s="1"/>
  <c r="T31" i="1"/>
  <c r="U31" i="1" s="1"/>
  <c r="V31" i="1" s="1"/>
  <c r="T32" i="1"/>
  <c r="U32" i="1" s="1"/>
  <c r="V32" i="1" s="1"/>
  <c r="T33" i="1"/>
  <c r="U33" i="1" s="1"/>
  <c r="V33" i="1" s="1"/>
  <c r="T34" i="1"/>
  <c r="U34" i="1" s="1"/>
  <c r="T35" i="1"/>
  <c r="U35" i="1" s="1"/>
  <c r="V35" i="1" s="1"/>
  <c r="T36" i="1"/>
  <c r="U36" i="1" s="1"/>
  <c r="V36" i="1" s="1"/>
  <c r="T37" i="1"/>
  <c r="U37" i="1" s="1"/>
  <c r="V37" i="1" s="1"/>
  <c r="T38" i="1"/>
  <c r="U38" i="1" s="1"/>
  <c r="V38" i="1" s="1"/>
  <c r="T39" i="1"/>
  <c r="U39" i="1" s="1"/>
  <c r="V39" i="1" s="1"/>
  <c r="T40" i="1"/>
  <c r="U40" i="1" s="1"/>
  <c r="V40" i="1" s="1"/>
  <c r="T41" i="1"/>
  <c r="U41" i="1" s="1"/>
  <c r="V41" i="1" s="1"/>
  <c r="T42" i="1"/>
  <c r="U42" i="1" s="1"/>
  <c r="V42" i="1" s="1"/>
  <c r="T43" i="1"/>
  <c r="U43" i="1" s="1"/>
  <c r="T44" i="1"/>
  <c r="U44" i="1" s="1"/>
  <c r="V44" i="1" s="1"/>
  <c r="T45" i="1"/>
  <c r="U45" i="1" s="1"/>
  <c r="V45" i="1" s="1"/>
  <c r="T46" i="1"/>
  <c r="U46" i="1" s="1"/>
  <c r="V46" i="1" s="1"/>
  <c r="T47" i="1"/>
  <c r="U47" i="1" s="1"/>
  <c r="V47" i="1" s="1"/>
  <c r="T48" i="1"/>
  <c r="U48" i="1" s="1"/>
  <c r="V48" i="1" s="1"/>
  <c r="T49" i="1"/>
  <c r="U49" i="1" s="1"/>
  <c r="V49" i="1" s="1"/>
  <c r="T50" i="1"/>
  <c r="U50" i="1" s="1"/>
  <c r="V50" i="1" s="1"/>
  <c r="T51" i="1"/>
  <c r="U51" i="1" s="1"/>
  <c r="V51" i="1" s="1"/>
  <c r="T52" i="1"/>
  <c r="U52" i="1" s="1"/>
  <c r="V52" i="1" s="1"/>
  <c r="T53" i="1"/>
  <c r="U53" i="1" s="1"/>
  <c r="V53" i="1" s="1"/>
  <c r="T54" i="1"/>
  <c r="U54" i="1" s="1"/>
  <c r="V54" i="1" s="1"/>
  <c r="T55" i="1"/>
  <c r="U55" i="1" s="1"/>
  <c r="T56" i="1"/>
  <c r="U56" i="1" s="1"/>
  <c r="V56" i="1" s="1"/>
  <c r="T57" i="1"/>
  <c r="U57" i="1" s="1"/>
  <c r="V57" i="1" s="1"/>
  <c r="T58" i="1"/>
  <c r="U58" i="1" s="1"/>
  <c r="T59" i="1"/>
  <c r="U59" i="1" s="1"/>
  <c r="V59" i="1" s="1"/>
  <c r="T60" i="1"/>
  <c r="U60" i="1" s="1"/>
  <c r="V60" i="1" s="1"/>
  <c r="T61" i="1"/>
  <c r="U61" i="1" s="1"/>
  <c r="V61" i="1" s="1"/>
  <c r="T62" i="1"/>
  <c r="U62" i="1" s="1"/>
  <c r="V62" i="1" s="1"/>
  <c r="T63" i="1"/>
  <c r="U63" i="1" s="1"/>
  <c r="T64" i="1"/>
  <c r="U64" i="1" s="1"/>
  <c r="V64" i="1" s="1"/>
  <c r="T65" i="1"/>
  <c r="U65" i="1" s="1"/>
  <c r="V65" i="1" s="1"/>
  <c r="T66" i="1"/>
  <c r="U66" i="1" s="1"/>
  <c r="V66" i="1" s="1"/>
  <c r="T67" i="1"/>
  <c r="U67" i="1" s="1"/>
  <c r="V67" i="1" s="1"/>
  <c r="T68" i="1"/>
  <c r="U68" i="1" s="1"/>
  <c r="V68" i="1" s="1"/>
  <c r="T69" i="1"/>
  <c r="U69" i="1" s="1"/>
  <c r="V69" i="1" s="1"/>
  <c r="T70" i="1"/>
  <c r="U70" i="1" s="1"/>
  <c r="V70" i="1" s="1"/>
  <c r="T71" i="1"/>
  <c r="U71" i="1" s="1"/>
  <c r="V71" i="1" s="1"/>
  <c r="T72" i="1"/>
  <c r="U72" i="1" s="1"/>
  <c r="T73" i="1"/>
  <c r="U73" i="1" s="1"/>
  <c r="V73" i="1" s="1"/>
  <c r="T74" i="1"/>
  <c r="U74" i="1" s="1"/>
  <c r="V74" i="1" s="1"/>
  <c r="T75" i="1"/>
  <c r="U75" i="1" s="1"/>
  <c r="V75" i="1" s="1"/>
  <c r="T76" i="1"/>
  <c r="U76" i="1" s="1"/>
  <c r="T77" i="1"/>
  <c r="U77" i="1" s="1"/>
  <c r="T78" i="1"/>
  <c r="U78" i="1" s="1"/>
  <c r="V78" i="1" s="1"/>
  <c r="T79" i="1"/>
  <c r="U79" i="1" s="1"/>
  <c r="T80" i="1"/>
  <c r="U80" i="1" s="1"/>
  <c r="V80" i="1" s="1"/>
  <c r="T81" i="1"/>
  <c r="U81" i="1" s="1"/>
  <c r="V81" i="1" s="1"/>
  <c r="T82" i="1"/>
  <c r="U82" i="1" s="1"/>
  <c r="V82" i="1" s="1"/>
  <c r="T83" i="1"/>
  <c r="U83" i="1" s="1"/>
  <c r="V83" i="1" s="1"/>
  <c r="T84" i="1"/>
  <c r="U84" i="1" s="1"/>
  <c r="V84" i="1" s="1"/>
  <c r="T85" i="1"/>
  <c r="U85" i="1" s="1"/>
  <c r="V85" i="1" s="1"/>
  <c r="T86" i="1"/>
  <c r="U86" i="1" s="1"/>
  <c r="V86" i="1" s="1"/>
  <c r="T87" i="1"/>
  <c r="U87" i="1" s="1"/>
  <c r="V87" i="1" s="1"/>
  <c r="T88" i="1"/>
  <c r="U88" i="1" s="1"/>
  <c r="T89" i="1"/>
  <c r="U89" i="1" s="1"/>
  <c r="V89" i="1" s="1"/>
  <c r="T90" i="1"/>
  <c r="U90" i="1" s="1"/>
  <c r="T91" i="1"/>
  <c r="U91" i="1" s="1"/>
  <c r="T92" i="1"/>
  <c r="U92" i="1" s="1"/>
  <c r="T93" i="1"/>
  <c r="U93" i="1" s="1"/>
  <c r="V93" i="1" s="1"/>
  <c r="T94" i="1"/>
  <c r="U94" i="1" s="1"/>
  <c r="V94" i="1" s="1"/>
  <c r="T95" i="1"/>
  <c r="U95" i="1" s="1"/>
  <c r="V95" i="1" s="1"/>
  <c r="T96" i="1"/>
  <c r="U96" i="1" s="1"/>
  <c r="V96" i="1" s="1"/>
  <c r="T97" i="1"/>
  <c r="U97" i="1" s="1"/>
  <c r="V97" i="1" s="1"/>
  <c r="T98" i="1"/>
  <c r="U98" i="1" s="1"/>
  <c r="V98" i="1" s="1"/>
  <c r="T99" i="1"/>
  <c r="U99" i="1" s="1"/>
  <c r="T100" i="1"/>
  <c r="U100" i="1" s="1"/>
  <c r="V100" i="1" s="1"/>
  <c r="T101" i="1"/>
  <c r="U101" i="1" s="1"/>
  <c r="V101" i="1" s="1"/>
  <c r="T102" i="1"/>
  <c r="U102" i="1" s="1"/>
  <c r="V102" i="1" s="1"/>
  <c r="T103" i="1"/>
  <c r="U103" i="1" s="1"/>
  <c r="V103" i="1" s="1"/>
  <c r="T104" i="1"/>
  <c r="U104" i="1" s="1"/>
  <c r="V104" i="1" s="1"/>
  <c r="T105" i="1"/>
  <c r="U105" i="1" s="1"/>
  <c r="V105" i="1" s="1"/>
  <c r="T106" i="1"/>
  <c r="U106" i="1" s="1"/>
  <c r="V106" i="1" s="1"/>
  <c r="T107" i="1"/>
  <c r="U107" i="1" s="1"/>
  <c r="V107" i="1" s="1"/>
  <c r="T108" i="1"/>
  <c r="U108" i="1" s="1"/>
  <c r="T109" i="1"/>
  <c r="U109" i="1" s="1"/>
  <c r="V109" i="1" s="1"/>
  <c r="T110" i="1"/>
  <c r="U110" i="1" s="1"/>
  <c r="V110" i="1" s="1"/>
  <c r="T111" i="1"/>
  <c r="U111" i="1" s="1"/>
  <c r="V111" i="1" s="1"/>
  <c r="T112" i="1"/>
  <c r="U112" i="1" s="1"/>
  <c r="T113" i="1"/>
  <c r="U113" i="1" s="1"/>
  <c r="V113" i="1" s="1"/>
  <c r="T114" i="1"/>
  <c r="U114" i="1" s="1"/>
  <c r="V114" i="1" s="1"/>
  <c r="T115" i="1"/>
  <c r="U115" i="1" s="1"/>
  <c r="V115" i="1" s="1"/>
  <c r="T116" i="1"/>
  <c r="U116" i="1" s="1"/>
  <c r="V116" i="1" s="1"/>
  <c r="T117" i="1"/>
  <c r="U117" i="1" s="1"/>
  <c r="V117" i="1" s="1"/>
  <c r="T118" i="1"/>
  <c r="U118" i="1" s="1"/>
  <c r="T119" i="1"/>
  <c r="U119" i="1" s="1"/>
  <c r="V119" i="1" s="1"/>
  <c r="T120" i="1"/>
  <c r="U120" i="1" s="1"/>
  <c r="V120" i="1" s="1"/>
  <c r="T121" i="1"/>
  <c r="U121" i="1" s="1"/>
  <c r="V121" i="1" s="1"/>
  <c r="T122" i="1"/>
  <c r="U122" i="1" s="1"/>
  <c r="V122" i="1" s="1"/>
  <c r="T123" i="1"/>
  <c r="U123" i="1" s="1"/>
  <c r="V123" i="1" s="1"/>
  <c r="T124" i="1"/>
  <c r="U124" i="1" s="1"/>
  <c r="T125" i="1"/>
  <c r="U125" i="1" s="1"/>
  <c r="V125" i="1" s="1"/>
  <c r="T126" i="1"/>
  <c r="U126" i="1" s="1"/>
  <c r="V126" i="1" s="1"/>
  <c r="T127" i="1"/>
  <c r="U127" i="1" s="1"/>
  <c r="T128" i="1"/>
  <c r="U128" i="1" s="1"/>
  <c r="V128" i="1" s="1"/>
  <c r="T129" i="1"/>
  <c r="U129" i="1" s="1"/>
  <c r="V129" i="1" s="1"/>
  <c r="T130" i="1"/>
  <c r="U130" i="1" s="1"/>
  <c r="T131" i="1"/>
  <c r="U131" i="1" s="1"/>
  <c r="V131" i="1" s="1"/>
  <c r="T132" i="1"/>
  <c r="U132" i="1" s="1"/>
  <c r="T133" i="1"/>
  <c r="U133" i="1" s="1"/>
  <c r="V133" i="1" s="1"/>
  <c r="T134" i="1"/>
  <c r="U134" i="1" s="1"/>
  <c r="V134" i="1" s="1"/>
  <c r="T135" i="1"/>
  <c r="U135" i="1" s="1"/>
  <c r="V135" i="1" s="1"/>
  <c r="T136" i="1"/>
  <c r="U136" i="1" s="1"/>
  <c r="V136" i="1" s="1"/>
  <c r="T137" i="1"/>
  <c r="U137" i="1" s="1"/>
  <c r="T138" i="1"/>
  <c r="U138" i="1" s="1"/>
  <c r="V138" i="1" s="1"/>
  <c r="T139" i="1"/>
  <c r="U139" i="1" s="1"/>
  <c r="V139" i="1" s="1"/>
  <c r="T140" i="1"/>
  <c r="U140" i="1" s="1"/>
  <c r="V140" i="1" s="1"/>
  <c r="T141" i="1"/>
  <c r="U141" i="1" s="1"/>
  <c r="V141" i="1" s="1"/>
  <c r="T2" i="1"/>
  <c r="U2" i="1" s="1"/>
  <c r="V2" i="1" s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2" i="1"/>
</calcChain>
</file>

<file path=xl/sharedStrings.xml><?xml version="1.0" encoding="utf-8"?>
<sst xmlns="http://schemas.openxmlformats.org/spreadsheetml/2006/main" count="1270" uniqueCount="319">
  <si>
    <t>sample_id</t>
  </si>
  <si>
    <t>sample_plot</t>
  </si>
  <si>
    <t>plot_id</t>
  </si>
  <si>
    <t>pair_plot_id</t>
  </si>
  <si>
    <t>woodland_density</t>
  </si>
  <si>
    <t>elevation</t>
  </si>
  <si>
    <t>slope_angle</t>
  </si>
  <si>
    <t>sampling_type</t>
  </si>
  <si>
    <t>distance_from_tree</t>
  </si>
  <si>
    <t>bulk_density</t>
  </si>
  <si>
    <t>grav_sm</t>
  </si>
  <si>
    <t>loi_som</t>
  </si>
  <si>
    <t>loi_cat</t>
  </si>
  <si>
    <t>organic_carbon_content</t>
  </si>
  <si>
    <t>vegetation_height</t>
  </si>
  <si>
    <t>moss_depth</t>
  </si>
  <si>
    <t>sphagnum_presence</t>
  </si>
  <si>
    <t>hd1.1a</t>
  </si>
  <si>
    <t>hd1</t>
  </si>
  <si>
    <t>a</t>
  </si>
  <si>
    <t>High Density</t>
  </si>
  <si>
    <t>tree</t>
  </si>
  <si>
    <t>na</t>
  </si>
  <si>
    <t>Humus-Mineral</t>
  </si>
  <si>
    <t>N</t>
  </si>
  <si>
    <t>hd1.2a</t>
  </si>
  <si>
    <t>hd1.3a</t>
  </si>
  <si>
    <t>hd1.4a</t>
  </si>
  <si>
    <t>hd1.5a</t>
  </si>
  <si>
    <t>hd1.1b</t>
  </si>
  <si>
    <t>random</t>
  </si>
  <si>
    <t>Organo-Mineral</t>
  </si>
  <si>
    <t>hd1.2b</t>
  </si>
  <si>
    <t>hd1.3b</t>
  </si>
  <si>
    <t>hd1.4b</t>
  </si>
  <si>
    <t>hd1.5b</t>
  </si>
  <si>
    <t>hd2.1a</t>
  </si>
  <si>
    <t>hd2</t>
  </si>
  <si>
    <t>b</t>
  </si>
  <si>
    <t>hd2.2a</t>
  </si>
  <si>
    <t>hd2.3a</t>
  </si>
  <si>
    <t>hd2.4a</t>
  </si>
  <si>
    <t>hd2.5a</t>
  </si>
  <si>
    <t>hd2.1b</t>
  </si>
  <si>
    <t>hd2.2b</t>
  </si>
  <si>
    <t>hd2.3b</t>
  </si>
  <si>
    <t>hd2.4b</t>
  </si>
  <si>
    <t>hd2.5b</t>
  </si>
  <si>
    <t>hd3.1a</t>
  </si>
  <si>
    <t>hd3</t>
  </si>
  <si>
    <t>c</t>
  </si>
  <si>
    <t>hd3.2a</t>
  </si>
  <si>
    <t>hd3.3a</t>
  </si>
  <si>
    <t>Mineral</t>
  </si>
  <si>
    <t>hd3.4a</t>
  </si>
  <si>
    <t>hd3.5a</t>
  </si>
  <si>
    <t>hd3.1b</t>
  </si>
  <si>
    <t>hd3.2b</t>
  </si>
  <si>
    <t>hd3.3b</t>
  </si>
  <si>
    <t>hd3.4b</t>
  </si>
  <si>
    <t>hd3.5b</t>
  </si>
  <si>
    <t>hd4.1a</t>
  </si>
  <si>
    <t>hd4</t>
  </si>
  <si>
    <t>d</t>
  </si>
  <si>
    <t>hd4.2a</t>
  </si>
  <si>
    <t>hd4.3a</t>
  </si>
  <si>
    <t>hd4.4a</t>
  </si>
  <si>
    <t>hd4.5a</t>
  </si>
  <si>
    <t>hd4.1b</t>
  </si>
  <si>
    <t>hd4.2b</t>
  </si>
  <si>
    <t>hd4.3b</t>
  </si>
  <si>
    <t>hd4.4b</t>
  </si>
  <si>
    <t>hd4.5b</t>
  </si>
  <si>
    <t>hd5.1a</t>
  </si>
  <si>
    <t>hd5</t>
  </si>
  <si>
    <t>e</t>
  </si>
  <si>
    <t>hd5.2a</t>
  </si>
  <si>
    <t>hd5.3a</t>
  </si>
  <si>
    <t>hd5.4a</t>
  </si>
  <si>
    <t>hd5.5a</t>
  </si>
  <si>
    <t>hd5.1b</t>
  </si>
  <si>
    <t>hd5.2b</t>
  </si>
  <si>
    <t>hd5.3b</t>
  </si>
  <si>
    <t>hd5.4b</t>
  </si>
  <si>
    <t>hd5.5b</t>
  </si>
  <si>
    <t>ld1.1a</t>
  </si>
  <si>
    <t>ld1</t>
  </si>
  <si>
    <t>f</t>
  </si>
  <si>
    <t>Low Density</t>
  </si>
  <si>
    <t>ld1.2a</t>
  </si>
  <si>
    <t>ld1.3a</t>
  </si>
  <si>
    <t>ld1.4a</t>
  </si>
  <si>
    <t>ld1.5a</t>
  </si>
  <si>
    <t>ld1.1b</t>
  </si>
  <si>
    <t>ld1.2b</t>
  </si>
  <si>
    <t>ld1.3b</t>
  </si>
  <si>
    <t>ld1.4b</t>
  </si>
  <si>
    <t>ld1.5b</t>
  </si>
  <si>
    <t>ld2.1a</t>
  </si>
  <si>
    <t>ld2</t>
  </si>
  <si>
    <t>g</t>
  </si>
  <si>
    <t>ld2.2a</t>
  </si>
  <si>
    <t>ld2.3a</t>
  </si>
  <si>
    <t>ld2.4a</t>
  </si>
  <si>
    <t>ld2.5a</t>
  </si>
  <si>
    <t>ld2.1b</t>
  </si>
  <si>
    <t>ld2.2b</t>
  </si>
  <si>
    <t>ld2.3b</t>
  </si>
  <si>
    <t>ld2.4b</t>
  </si>
  <si>
    <t>ld2.5b</t>
  </si>
  <si>
    <t>ld3.1a</t>
  </si>
  <si>
    <t>ld3</t>
  </si>
  <si>
    <t>h</t>
  </si>
  <si>
    <t>Y</t>
  </si>
  <si>
    <t>ld3.2a</t>
  </si>
  <si>
    <t>Organic</t>
  </si>
  <si>
    <t>ld3.3a</t>
  </si>
  <si>
    <t>ld3.4a</t>
  </si>
  <si>
    <t>ld3.5a</t>
  </si>
  <si>
    <t>ld3.1b</t>
  </si>
  <si>
    <t>ld3.2b</t>
  </si>
  <si>
    <t>ld3.3b</t>
  </si>
  <si>
    <t>ld3.4b</t>
  </si>
  <si>
    <t>ld3.5b</t>
  </si>
  <si>
    <t>ld4.1a</t>
  </si>
  <si>
    <t>ld4</t>
  </si>
  <si>
    <t>i</t>
  </si>
  <si>
    <t>ld4.2a</t>
  </si>
  <si>
    <t>ld4.3a</t>
  </si>
  <si>
    <t>ld4.4a</t>
  </si>
  <si>
    <t>ld4.5a</t>
  </si>
  <si>
    <t>ld4.1b</t>
  </si>
  <si>
    <t>ld4.2b</t>
  </si>
  <si>
    <t>ld4.3b</t>
  </si>
  <si>
    <t>ld4.4b</t>
  </si>
  <si>
    <t>ld4.5b</t>
  </si>
  <si>
    <t>ld5.1a</t>
  </si>
  <si>
    <t>ld5</t>
  </si>
  <si>
    <t>j</t>
  </si>
  <si>
    <t>ld5.2a</t>
  </si>
  <si>
    <t>ld5.3a</t>
  </si>
  <si>
    <t>ld5.4a</t>
  </si>
  <si>
    <t>ld5.5a</t>
  </si>
  <si>
    <t>ld5.1b</t>
  </si>
  <si>
    <t>ld5.2b</t>
  </si>
  <si>
    <t>ld5.3b</t>
  </si>
  <si>
    <t>ld5.4b</t>
  </si>
  <si>
    <t>ld5.5b</t>
  </si>
  <si>
    <t>up1.1</t>
  </si>
  <si>
    <t>up1</t>
  </si>
  <si>
    <t>Unplanted</t>
  </si>
  <si>
    <t>up1.2</t>
  </si>
  <si>
    <t>up1.3</t>
  </si>
  <si>
    <t>up1.4</t>
  </si>
  <si>
    <t>up1.5</t>
  </si>
  <si>
    <t>up2.1</t>
  </si>
  <si>
    <t>up2</t>
  </si>
  <si>
    <t>up2.2</t>
  </si>
  <si>
    <t>up2.3</t>
  </si>
  <si>
    <t>up2.4</t>
  </si>
  <si>
    <t>up2.5</t>
  </si>
  <si>
    <t>up3.1</t>
  </si>
  <si>
    <t>up3</t>
  </si>
  <si>
    <t>up3.2</t>
  </si>
  <si>
    <t>up3.3</t>
  </si>
  <si>
    <t>up3.4</t>
  </si>
  <si>
    <t>up3.5</t>
  </si>
  <si>
    <t>up4.1</t>
  </si>
  <si>
    <t>up4</t>
  </si>
  <si>
    <t>up4.2</t>
  </si>
  <si>
    <t>up4.3</t>
  </si>
  <si>
    <t>up4.4</t>
  </si>
  <si>
    <t>up4.5</t>
  </si>
  <si>
    <t>up5.1</t>
  </si>
  <si>
    <t>up5</t>
  </si>
  <si>
    <t>up5.2</t>
  </si>
  <si>
    <t>up5.3</t>
  </si>
  <si>
    <t>up5.4</t>
  </si>
  <si>
    <t>up5.5</t>
  </si>
  <si>
    <t>up6.1</t>
  </si>
  <si>
    <t>up6</t>
  </si>
  <si>
    <t>up6.2</t>
  </si>
  <si>
    <t>up6.3</t>
  </si>
  <si>
    <t>up6.4</t>
  </si>
  <si>
    <t>up6.5</t>
  </si>
  <si>
    <t>up7.1</t>
  </si>
  <si>
    <t>up7</t>
  </si>
  <si>
    <t>up7.2</t>
  </si>
  <si>
    <t>up7.3</t>
  </si>
  <si>
    <t>up7.4</t>
  </si>
  <si>
    <t>up7.5</t>
  </si>
  <si>
    <t>up8.1</t>
  </si>
  <si>
    <t>up8</t>
  </si>
  <si>
    <t>up8.2</t>
  </si>
  <si>
    <t>up8.3</t>
  </si>
  <si>
    <t>up8.4</t>
  </si>
  <si>
    <t>up8.5</t>
  </si>
  <si>
    <t>SHEET 2: Data</t>
  </si>
  <si>
    <t>Variable</t>
  </si>
  <si>
    <t>Format</t>
  </si>
  <si>
    <t>Definition</t>
  </si>
  <si>
    <t>Individual number</t>
  </si>
  <si>
    <t>plot</t>
  </si>
  <si>
    <t>5 digit code</t>
  </si>
  <si>
    <t>One unique number assigned to each sample</t>
  </si>
  <si>
    <t xml:space="preserve">plot_id followed by .#(a or b). .# is the sample replicate within the plot. a= sample taken within &lt;20 cm of a tree. b= random sample taken &gt;20 cm from tree. </t>
  </si>
  <si>
    <t>3 digit code</t>
  </si>
  <si>
    <t xml:space="preserve">Sharing the same letter indicates the plots were matched as paired plots for the study and share elevation, slope and aspect. </t>
  </si>
  <si>
    <t>Name of treatment</t>
  </si>
  <si>
    <t>Description of the planting treatment: High Density / Low Density / Unplanted.</t>
  </si>
  <si>
    <t>Metres</t>
  </si>
  <si>
    <t>Degrees</t>
  </si>
  <si>
    <t>Average incline of land within each study plot.</t>
  </si>
  <si>
    <t>The vertical distance above sea level of each study plot.</t>
  </si>
  <si>
    <t xml:space="preserve">tree = sample from within &lt;20 cm of nearest tree. random = sample taken beyond &gt; 20 cm of nearest tree. </t>
  </si>
  <si>
    <t>Centimetres</t>
  </si>
  <si>
    <t>Distance of sampling point from nearest tree in the plot</t>
  </si>
  <si>
    <t>Grams per cubic centimetre</t>
  </si>
  <si>
    <t xml:space="preserve">Percentage </t>
  </si>
  <si>
    <t xml:space="preserve">Amount of water in topsoil core expressed as a percentage of dry weight of soil. </t>
  </si>
  <si>
    <t>core_volume</t>
  </si>
  <si>
    <t>mass_roots</t>
  </si>
  <si>
    <t>mass_stones</t>
  </si>
  <si>
    <t>mass_fine_soil</t>
  </si>
  <si>
    <t>fine_soil_stock</t>
  </si>
  <si>
    <t>Percentage of the topsoil layer that is organic matter, determined by loss-on-ignition.</t>
  </si>
  <si>
    <t>Loss-on-ignition category as described in and detremined by soil organic matter content.</t>
  </si>
  <si>
    <t>Percentage of the topsoil layer that is carbon, determined by loss-on-ignition using conversion factor 0.58 (Pribyl, 2010).</t>
  </si>
  <si>
    <t>Loss-on_ignition category</t>
  </si>
  <si>
    <t>Descriptive name</t>
  </si>
  <si>
    <t>Letter</t>
  </si>
  <si>
    <t xml:space="preserve">Grams </t>
  </si>
  <si>
    <t>Oven dry soil,_g</t>
  </si>
  <si>
    <t>The mass of the total topsoil sample after oven drying at 105 degrees in grams.</t>
  </si>
  <si>
    <t>Cubic centimetres</t>
  </si>
  <si>
    <t>Corrected topsoil core volume, total core volume was deducted using intact core indentention measurements.</t>
  </si>
  <si>
    <t>Grams</t>
  </si>
  <si>
    <t>The mass of stones per topsoil core</t>
  </si>
  <si>
    <t>The mass of roots per topsoil core</t>
  </si>
  <si>
    <t>The mass of oven dry soil minus the mass of roots and stones (coarse fragments).</t>
  </si>
  <si>
    <t>SOC_fraction</t>
  </si>
  <si>
    <t>soc_stock_tC/ha</t>
  </si>
  <si>
    <t>The bulk density of  the total 15 cm topsoil core corrected for roots and stones</t>
  </si>
  <si>
    <t>Tonnes of Carbon per hetare</t>
  </si>
  <si>
    <t>Calculated by dividing mass of fine soil in grams by corrected core volume in centimetres cubed</t>
  </si>
  <si>
    <t>Calculated by multiplying SOC concentration by fine soil stock (g/cm³) and depth of core (cm). Conversion from g/cm² to tC/ha by multiplying by 100</t>
  </si>
  <si>
    <t>Average depth of moss layer in plot.</t>
  </si>
  <si>
    <t>Average maximum height of vegetation in plot.</t>
  </si>
  <si>
    <t>Y = Yes presence of Sphagnum moss recorded in plot. N = Absence of Sphagnum moss in plot.</t>
  </si>
  <si>
    <t>average</t>
  </si>
  <si>
    <t>SHEET 3: VegetationHeight</t>
  </si>
  <si>
    <t>Three digit code</t>
  </si>
  <si>
    <t>hd# = high density planted plot and replicate number /ld# = low density planted plot and replicate number /up# = unplanted plot and replicate number</t>
  </si>
  <si>
    <t xml:space="preserve">1 to 20 </t>
  </si>
  <si>
    <t xml:space="preserve">average </t>
  </si>
  <si>
    <t xml:space="preserve">Each column 1 to 20 represents an individual measurement of maximum vegetation height in the four 1 m² sample quadrats placed within the 100 m² plots. Height was measured to the nearest centimetre using a ruler (accuracy = +/-0.5 cm). </t>
  </si>
  <si>
    <t xml:space="preserve">Calculated as the sum of maximum vegetation height recorded and divided by the sample number. </t>
  </si>
  <si>
    <t>SHEET 4: MossDepth</t>
  </si>
  <si>
    <t xml:space="preserve">Each column 1 to 20 represents an individual measurement of moss depth in the four 1 m² sample quadrats placed within the 100 m² plots. Depth was measured to the nearest centimetre using a ruler (accuracy = +/-0.5 cm). </t>
  </si>
  <si>
    <t xml:space="preserve">Calculated as the sum of moss depth recorded and divided by the sample number. </t>
  </si>
  <si>
    <t>Plot</t>
  </si>
  <si>
    <t>Latitude</t>
  </si>
  <si>
    <t>Longitude</t>
  </si>
  <si>
    <t>Dominant_vegetation</t>
  </si>
  <si>
    <t>Tree_species</t>
  </si>
  <si>
    <t>slope_range</t>
  </si>
  <si>
    <t>HD1</t>
  </si>
  <si>
    <t>HD2</t>
  </si>
  <si>
    <t>HD3</t>
  </si>
  <si>
    <t>HD4</t>
  </si>
  <si>
    <t>HD5</t>
  </si>
  <si>
    <t>LD1</t>
  </si>
  <si>
    <t>LD2</t>
  </si>
  <si>
    <t>LD3</t>
  </si>
  <si>
    <t>LD4</t>
  </si>
  <si>
    <t>LD5</t>
  </si>
  <si>
    <t>UP1</t>
  </si>
  <si>
    <t>UP2</t>
  </si>
  <si>
    <t>UP3</t>
  </si>
  <si>
    <t>UP4</t>
  </si>
  <si>
    <t>UP5</t>
  </si>
  <si>
    <t>UP6</t>
  </si>
  <si>
    <t>UP7</t>
  </si>
  <si>
    <t>UP8</t>
  </si>
  <si>
    <t>scots pine, alder, birch</t>
  </si>
  <si>
    <t>Rowan, alder, scots pine, silver birch</t>
  </si>
  <si>
    <t>birch, alder, willow, scots pine, hawthorn, aspen</t>
  </si>
  <si>
    <t xml:space="preserve">aspen, willow, birch, rowan, </t>
  </si>
  <si>
    <t>scots pine, willow, birch, alder</t>
  </si>
  <si>
    <t>10-12</t>
  </si>
  <si>
    <t>14-16</t>
  </si>
  <si>
    <t>15-17</t>
  </si>
  <si>
    <t>10-14</t>
  </si>
  <si>
    <t>Rush, Moss undercover</t>
  </si>
  <si>
    <t>grass swards, juncus, moss underlying</t>
  </si>
  <si>
    <t>rush, grass, underlying moss cover</t>
  </si>
  <si>
    <t>Grass, thistle, moss undercover</t>
  </si>
  <si>
    <t>Juncus, grass, starmoss, bedstraw, mosses</t>
  </si>
  <si>
    <t>Star moss, sphagnum, grass, bedstraw</t>
  </si>
  <si>
    <t>grass, bedstraw, rush, moss understory</t>
  </si>
  <si>
    <t>rush, grass, sorrel, docks</t>
  </si>
  <si>
    <t>14-17</t>
  </si>
  <si>
    <t>10-15</t>
  </si>
  <si>
    <t>13-15</t>
  </si>
  <si>
    <t>rowan, willow</t>
  </si>
  <si>
    <t>scots pine, willow</t>
  </si>
  <si>
    <t>hawthorn, willow</t>
  </si>
  <si>
    <t>SHEET 5: Background</t>
  </si>
  <si>
    <t>latitude</t>
  </si>
  <si>
    <t>longitude</t>
  </si>
  <si>
    <t xml:space="preserve">dominant_vegatation </t>
  </si>
  <si>
    <t>tree_species</t>
  </si>
  <si>
    <t>no_trees</t>
  </si>
  <si>
    <t>Range of slope angle recorded within each plot</t>
  </si>
  <si>
    <t>Count</t>
  </si>
  <si>
    <t>Common name</t>
  </si>
  <si>
    <t>The number of planted trees counted in the field at the time of soil sampling within each 100 m² plot.</t>
  </si>
  <si>
    <t>Name of all tree species identified in each 100 m² plot.</t>
  </si>
  <si>
    <t>Name of identified dominant vegetation cover species in 100 m² plot.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</si>
</sst>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/>
    <xf numFmtId="164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165" fontId="0" fillId="33" borderId="0" xfId="0" applyNumberFormat="1" applyFill="1"/>
    <xf numFmtId="1" fontId="0" fillId="33" borderId="0" xfId="0" applyNumberFormat="1" applyFill="1"/>
    <xf numFmtId="165" fontId="0" fillId="34" borderId="0" xfId="0" applyNumberFormat="1" applyFill="1"/>
    <xf numFmtId="165" fontId="0" fillId="35" borderId="0" xfId="0" applyNumberFormat="1" applyFill="1"/>
    <xf numFmtId="1" fontId="0" fillId="34" borderId="0" xfId="0" applyNumberFormat="1" applyFill="1"/>
    <xf numFmtId="1" fontId="0" fillId="35" borderId="0" xfId="0" applyNumberFormat="1" applyFill="1"/>
    <xf numFmtId="0" fontId="0" fillId="0" borderId="10" xfId="0" applyBorder="1" applyAlignment="1">
      <alignment vertical="top" wrapText="1"/>
    </xf>
    <xf numFmtId="49" fontId="0" fillId="0" borderId="10" xfId="0" applyNumberFormat="1" applyBorder="1" applyAlignment="1">
      <alignment vertical="top" wrapText="1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B28E-1FAB-47A3-8151-2162136FBE33}">
  <dimension ref="A1:C47"/>
  <sheetViews>
    <sheetView tabSelected="1" topLeftCell="A12" workbookViewId="0">
      <selection sqref="A1:XFD47"/>
    </sheetView>
  </sheetViews>
  <sheetFormatPr defaultRowHeight="15" x14ac:dyDescent="0.25"/>
  <cols>
    <col min="1" max="1" width="29.140625" bestFit="1" customWidth="1"/>
    <col min="2" max="2" width="24.28515625" bestFit="1" customWidth="1"/>
    <col min="3" max="3" width="236.5703125" bestFit="1" customWidth="1"/>
  </cols>
  <sheetData>
    <row r="1" spans="1:3" ht="18.75" x14ac:dyDescent="0.3">
      <c r="A1" s="2" t="s">
        <v>197</v>
      </c>
    </row>
    <row r="2" spans="1:3" x14ac:dyDescent="0.25">
      <c r="A2" s="1" t="s">
        <v>198</v>
      </c>
      <c r="B2" s="1" t="s">
        <v>199</v>
      </c>
      <c r="C2" s="1" t="s">
        <v>200</v>
      </c>
    </row>
    <row r="3" spans="1:3" x14ac:dyDescent="0.25">
      <c r="A3" t="s">
        <v>0</v>
      </c>
      <c r="B3" t="s">
        <v>201</v>
      </c>
      <c r="C3" t="s">
        <v>204</v>
      </c>
    </row>
    <row r="4" spans="1:3" x14ac:dyDescent="0.25">
      <c r="A4" t="s">
        <v>1</v>
      </c>
      <c r="B4" t="s">
        <v>203</v>
      </c>
      <c r="C4" t="s">
        <v>205</v>
      </c>
    </row>
    <row r="5" spans="1:3" x14ac:dyDescent="0.25">
      <c r="A5" t="s">
        <v>2</v>
      </c>
      <c r="B5" t="s">
        <v>206</v>
      </c>
      <c r="C5" t="s">
        <v>252</v>
      </c>
    </row>
    <row r="6" spans="1:3" x14ac:dyDescent="0.25">
      <c r="A6" t="s">
        <v>3</v>
      </c>
      <c r="B6" t="s">
        <v>230</v>
      </c>
      <c r="C6" t="s">
        <v>207</v>
      </c>
    </row>
    <row r="7" spans="1:3" x14ac:dyDescent="0.25">
      <c r="A7" t="s">
        <v>4</v>
      </c>
      <c r="B7" t="s">
        <v>208</v>
      </c>
      <c r="C7" t="s">
        <v>209</v>
      </c>
    </row>
    <row r="8" spans="1:3" x14ac:dyDescent="0.25">
      <c r="A8" t="s">
        <v>5</v>
      </c>
      <c r="B8" t="s">
        <v>210</v>
      </c>
      <c r="C8" t="s">
        <v>213</v>
      </c>
    </row>
    <row r="9" spans="1:3" x14ac:dyDescent="0.25">
      <c r="A9" t="s">
        <v>6</v>
      </c>
      <c r="B9" t="s">
        <v>211</v>
      </c>
      <c r="C9" t="s">
        <v>212</v>
      </c>
    </row>
    <row r="10" spans="1:3" x14ac:dyDescent="0.25">
      <c r="A10" t="s">
        <v>7</v>
      </c>
      <c r="B10" t="s">
        <v>229</v>
      </c>
      <c r="C10" t="s">
        <v>214</v>
      </c>
    </row>
    <row r="11" spans="1:3" x14ac:dyDescent="0.25">
      <c r="A11" t="s">
        <v>8</v>
      </c>
      <c r="B11" t="s">
        <v>215</v>
      </c>
      <c r="C11" t="s">
        <v>216</v>
      </c>
    </row>
    <row r="12" spans="1:3" x14ac:dyDescent="0.25">
      <c r="A12" t="s">
        <v>9</v>
      </c>
      <c r="B12" t="s">
        <v>217</v>
      </c>
      <c r="C12" t="s">
        <v>242</v>
      </c>
    </row>
    <row r="13" spans="1:3" x14ac:dyDescent="0.25">
      <c r="A13" t="s">
        <v>10</v>
      </c>
      <c r="B13" t="s">
        <v>218</v>
      </c>
      <c r="C13" t="s">
        <v>219</v>
      </c>
    </row>
    <row r="14" spans="1:3" x14ac:dyDescent="0.25">
      <c r="A14" t="s">
        <v>11</v>
      </c>
      <c r="B14" t="s">
        <v>218</v>
      </c>
      <c r="C14" t="s">
        <v>225</v>
      </c>
    </row>
    <row r="15" spans="1:3" x14ac:dyDescent="0.25">
      <c r="A15" t="s">
        <v>12</v>
      </c>
      <c r="B15" t="s">
        <v>228</v>
      </c>
      <c r="C15" t="s">
        <v>226</v>
      </c>
    </row>
    <row r="16" spans="1:3" x14ac:dyDescent="0.25">
      <c r="A16" t="s">
        <v>13</v>
      </c>
      <c r="B16" t="s">
        <v>218</v>
      </c>
      <c r="C16" t="s">
        <v>227</v>
      </c>
    </row>
    <row r="17" spans="1:3" x14ac:dyDescent="0.25">
      <c r="A17" t="s">
        <v>232</v>
      </c>
      <c r="B17" t="s">
        <v>231</v>
      </c>
      <c r="C17" t="s">
        <v>233</v>
      </c>
    </row>
    <row r="18" spans="1:3" x14ac:dyDescent="0.25">
      <c r="A18" t="s">
        <v>220</v>
      </c>
      <c r="B18" t="s">
        <v>234</v>
      </c>
      <c r="C18" t="s">
        <v>235</v>
      </c>
    </row>
    <row r="19" spans="1:3" x14ac:dyDescent="0.25">
      <c r="A19" t="s">
        <v>221</v>
      </c>
      <c r="B19" t="s">
        <v>236</v>
      </c>
      <c r="C19" t="s">
        <v>238</v>
      </c>
    </row>
    <row r="20" spans="1:3" x14ac:dyDescent="0.25">
      <c r="A20" t="s">
        <v>222</v>
      </c>
      <c r="B20" t="s">
        <v>236</v>
      </c>
      <c r="C20" t="s">
        <v>237</v>
      </c>
    </row>
    <row r="21" spans="1:3" x14ac:dyDescent="0.25">
      <c r="A21" t="s">
        <v>223</v>
      </c>
      <c r="B21" t="s">
        <v>236</v>
      </c>
      <c r="C21" t="s">
        <v>239</v>
      </c>
    </row>
    <row r="22" spans="1:3" x14ac:dyDescent="0.25">
      <c r="A22" t="s">
        <v>224</v>
      </c>
      <c r="B22" t="s">
        <v>217</v>
      </c>
      <c r="C22" t="s">
        <v>244</v>
      </c>
    </row>
    <row r="23" spans="1:3" x14ac:dyDescent="0.25">
      <c r="A23" t="s">
        <v>241</v>
      </c>
      <c r="B23" t="s">
        <v>243</v>
      </c>
      <c r="C23" t="s">
        <v>245</v>
      </c>
    </row>
    <row r="24" spans="1:3" x14ac:dyDescent="0.25">
      <c r="A24" t="s">
        <v>14</v>
      </c>
      <c r="B24" t="s">
        <v>215</v>
      </c>
      <c r="C24" t="s">
        <v>247</v>
      </c>
    </row>
    <row r="25" spans="1:3" x14ac:dyDescent="0.25">
      <c r="A25" t="s">
        <v>15</v>
      </c>
      <c r="B25" t="s">
        <v>215</v>
      </c>
      <c r="C25" t="s">
        <v>246</v>
      </c>
    </row>
    <row r="26" spans="1:3" x14ac:dyDescent="0.25">
      <c r="A26" t="s">
        <v>16</v>
      </c>
      <c r="B26" t="s">
        <v>230</v>
      </c>
      <c r="C26" t="s">
        <v>248</v>
      </c>
    </row>
    <row r="29" spans="1:3" ht="18.75" x14ac:dyDescent="0.3">
      <c r="A29" s="2" t="s">
        <v>250</v>
      </c>
    </row>
    <row r="30" spans="1:3" x14ac:dyDescent="0.25">
      <c r="A30" t="s">
        <v>202</v>
      </c>
      <c r="B30" t="s">
        <v>251</v>
      </c>
      <c r="C30" t="s">
        <v>252</v>
      </c>
    </row>
    <row r="31" spans="1:3" x14ac:dyDescent="0.25">
      <c r="A31" t="s">
        <v>253</v>
      </c>
      <c r="B31" t="s">
        <v>215</v>
      </c>
      <c r="C31" t="s">
        <v>255</v>
      </c>
    </row>
    <row r="32" spans="1:3" x14ac:dyDescent="0.25">
      <c r="A32" t="s">
        <v>254</v>
      </c>
      <c r="B32" t="s">
        <v>215</v>
      </c>
      <c r="C32" t="s">
        <v>256</v>
      </c>
    </row>
    <row r="34" spans="1:3" ht="18.75" x14ac:dyDescent="0.3">
      <c r="A34" s="2" t="s">
        <v>257</v>
      </c>
    </row>
    <row r="35" spans="1:3" x14ac:dyDescent="0.25">
      <c r="A35" t="s">
        <v>202</v>
      </c>
      <c r="B35" t="s">
        <v>251</v>
      </c>
      <c r="C35" t="s">
        <v>252</v>
      </c>
    </row>
    <row r="36" spans="1:3" x14ac:dyDescent="0.25">
      <c r="A36" t="s">
        <v>253</v>
      </c>
      <c r="B36" t="s">
        <v>215</v>
      </c>
      <c r="C36" t="s">
        <v>258</v>
      </c>
    </row>
    <row r="37" spans="1:3" x14ac:dyDescent="0.25">
      <c r="A37" t="s">
        <v>254</v>
      </c>
      <c r="B37" t="s">
        <v>215</v>
      </c>
      <c r="C37" t="s">
        <v>259</v>
      </c>
    </row>
    <row r="39" spans="1:3" ht="18.75" x14ac:dyDescent="0.3">
      <c r="A39" s="2" t="s">
        <v>307</v>
      </c>
    </row>
    <row r="40" spans="1:3" x14ac:dyDescent="0.25">
      <c r="A40" t="s">
        <v>260</v>
      </c>
      <c r="B40" t="s">
        <v>251</v>
      </c>
      <c r="C40" t="s">
        <v>252</v>
      </c>
    </row>
    <row r="41" spans="1:3" x14ac:dyDescent="0.25">
      <c r="A41" t="s">
        <v>308</v>
      </c>
    </row>
    <row r="42" spans="1:3" x14ac:dyDescent="0.25">
      <c r="A42" t="s">
        <v>309</v>
      </c>
    </row>
    <row r="43" spans="1:3" x14ac:dyDescent="0.25">
      <c r="A43" t="s">
        <v>310</v>
      </c>
      <c r="B43" t="s">
        <v>315</v>
      </c>
      <c r="C43" t="s">
        <v>318</v>
      </c>
    </row>
    <row r="44" spans="1:3" x14ac:dyDescent="0.25">
      <c r="A44" t="s">
        <v>311</v>
      </c>
      <c r="B44" t="s">
        <v>315</v>
      </c>
      <c r="C44" t="s">
        <v>317</v>
      </c>
    </row>
    <row r="45" spans="1:3" x14ac:dyDescent="0.25">
      <c r="A45" t="s">
        <v>312</v>
      </c>
      <c r="B45" t="s">
        <v>314</v>
      </c>
      <c r="C45" t="s">
        <v>316</v>
      </c>
    </row>
    <row r="46" spans="1:3" x14ac:dyDescent="0.25">
      <c r="A46" t="s">
        <v>265</v>
      </c>
      <c r="B46" t="s">
        <v>211</v>
      </c>
      <c r="C46" t="s">
        <v>313</v>
      </c>
    </row>
    <row r="47" spans="1:3" x14ac:dyDescent="0.25">
      <c r="A47" t="s">
        <v>5</v>
      </c>
      <c r="B47" t="s">
        <v>210</v>
      </c>
      <c r="C47" t="s">
        <v>213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F4C-4789-4DFC-A04D-54CDBD004608}">
  <dimension ref="A1:Y151"/>
  <sheetViews>
    <sheetView topLeftCell="C1" workbookViewId="0">
      <selection activeCell="U1" sqref="U1"/>
    </sheetView>
  </sheetViews>
  <sheetFormatPr defaultRowHeight="15" x14ac:dyDescent="0.25"/>
  <cols>
    <col min="2" max="2" width="10.5703125" bestFit="1" customWidth="1"/>
    <col min="14" max="14" width="20.5703125" bestFit="1" customWidth="1"/>
    <col min="15" max="15" width="12.42578125" customWidth="1"/>
    <col min="16" max="16" width="13.140625" customWidth="1"/>
    <col min="17" max="17" width="10.85546875" customWidth="1"/>
    <col min="18" max="18" width="9.85546875" customWidth="1"/>
    <col min="19" max="19" width="11.28515625" customWidth="1"/>
    <col min="20" max="21" width="12.5703125" customWidth="1"/>
    <col min="22" max="22" width="14.28515625" customWidth="1"/>
    <col min="23" max="23" width="15.140625" bestFit="1" customWidth="1"/>
    <col min="24" max="24" width="10.5703125" bestFit="1" customWidth="1"/>
    <col min="25" max="25" width="17.7109375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240</v>
      </c>
      <c r="P1" t="s">
        <v>232</v>
      </c>
      <c r="Q1" t="s">
        <v>220</v>
      </c>
      <c r="R1" t="s">
        <v>221</v>
      </c>
      <c r="S1" t="s">
        <v>222</v>
      </c>
      <c r="T1" t="s">
        <v>223</v>
      </c>
      <c r="U1" t="s">
        <v>224</v>
      </c>
      <c r="V1" t="s">
        <v>241</v>
      </c>
      <c r="W1" t="s">
        <v>14</v>
      </c>
      <c r="X1" t="s">
        <v>15</v>
      </c>
      <c r="Y1" t="s">
        <v>16</v>
      </c>
    </row>
    <row r="2" spans="1:25" x14ac:dyDescent="0.25">
      <c r="A2">
        <v>1</v>
      </c>
      <c r="B2" t="s">
        <v>17</v>
      </c>
      <c r="C2" t="s">
        <v>18</v>
      </c>
      <c r="D2" t="s">
        <v>19</v>
      </c>
      <c r="E2" t="s">
        <v>20</v>
      </c>
      <c r="F2">
        <v>440</v>
      </c>
      <c r="G2">
        <v>11</v>
      </c>
      <c r="H2" t="s">
        <v>21</v>
      </c>
      <c r="I2" t="s">
        <v>22</v>
      </c>
      <c r="J2">
        <v>0.379</v>
      </c>
      <c r="K2">
        <v>198.06899999999999</v>
      </c>
      <c r="L2" s="3">
        <f>N2/0.58</f>
        <v>28.622413793103448</v>
      </c>
      <c r="M2" t="s">
        <v>23</v>
      </c>
      <c r="N2">
        <v>16.600999999999999</v>
      </c>
      <c r="O2" s="3">
        <f>N2/100</f>
        <v>0.16600999999999999</v>
      </c>
      <c r="P2" s="3">
        <v>104.3852</v>
      </c>
      <c r="Q2">
        <v>275.6748</v>
      </c>
      <c r="R2">
        <v>0</v>
      </c>
      <c r="S2">
        <v>0</v>
      </c>
      <c r="T2" s="3">
        <f>P2-(R2+S2)</f>
        <v>104.3852</v>
      </c>
      <c r="U2" s="3">
        <f>T2/Q2</f>
        <v>0.37865339885981597</v>
      </c>
      <c r="V2" s="3">
        <f>(O2*U2*15)*100</f>
        <v>94.290376117077074</v>
      </c>
      <c r="W2">
        <v>73.349999999999994</v>
      </c>
      <c r="X2">
        <v>6.75</v>
      </c>
      <c r="Y2" t="s">
        <v>24</v>
      </c>
    </row>
    <row r="3" spans="1:25" x14ac:dyDescent="0.25">
      <c r="A3">
        <v>2</v>
      </c>
      <c r="B3" t="s">
        <v>25</v>
      </c>
      <c r="C3" t="s">
        <v>18</v>
      </c>
      <c r="D3" t="s">
        <v>19</v>
      </c>
      <c r="E3" t="s">
        <v>20</v>
      </c>
      <c r="F3">
        <v>440</v>
      </c>
      <c r="G3">
        <v>11</v>
      </c>
      <c r="H3" t="s">
        <v>21</v>
      </c>
      <c r="I3" t="s">
        <v>22</v>
      </c>
      <c r="J3">
        <v>0.73299999999999998</v>
      </c>
      <c r="K3">
        <v>96.548000000000002</v>
      </c>
      <c r="L3" s="3">
        <f t="shared" ref="L3:L66" si="0">N3/0.58</f>
        <v>12.779310344827588</v>
      </c>
      <c r="M3" t="s">
        <v>23</v>
      </c>
      <c r="N3">
        <v>7.4119999999999999</v>
      </c>
      <c r="O3" s="3">
        <f t="shared" ref="O3:O66" si="1">N3/100</f>
        <v>7.4120000000000005E-2</v>
      </c>
      <c r="P3" s="3">
        <v>209.0342</v>
      </c>
      <c r="Q3">
        <v>285.09949999999998</v>
      </c>
      <c r="R3">
        <v>0</v>
      </c>
      <c r="S3">
        <v>0</v>
      </c>
      <c r="T3" s="3">
        <f t="shared" ref="T3:T66" si="2">P3-(R3+S3)</f>
        <v>209.0342</v>
      </c>
      <c r="U3" s="3">
        <f t="shared" ref="U3:U66" si="3">T3/Q3</f>
        <v>0.7331973574138152</v>
      </c>
      <c r="V3" s="3">
        <f t="shared" ref="V3:V66" si="4">(O3*U3*15)*100</f>
        <v>81.516882197267975</v>
      </c>
      <c r="W3">
        <v>73.349999999999994</v>
      </c>
      <c r="X3">
        <v>6.75</v>
      </c>
      <c r="Y3" t="s">
        <v>24</v>
      </c>
    </row>
    <row r="4" spans="1:25" x14ac:dyDescent="0.25">
      <c r="A4">
        <v>3</v>
      </c>
      <c r="B4" t="s">
        <v>26</v>
      </c>
      <c r="C4" t="s">
        <v>18</v>
      </c>
      <c r="D4" t="s">
        <v>19</v>
      </c>
      <c r="E4" t="s">
        <v>20</v>
      </c>
      <c r="F4">
        <v>440</v>
      </c>
      <c r="G4">
        <v>11</v>
      </c>
      <c r="H4" t="s">
        <v>21</v>
      </c>
      <c r="I4" t="s">
        <v>22</v>
      </c>
      <c r="J4">
        <v>0.38600000000000001</v>
      </c>
      <c r="K4">
        <v>215.10300000000001</v>
      </c>
      <c r="L4" s="3">
        <f t="shared" si="0"/>
        <v>27.682758620689658</v>
      </c>
      <c r="M4" t="s">
        <v>23</v>
      </c>
      <c r="N4">
        <v>16.056000000000001</v>
      </c>
      <c r="O4" s="3">
        <f t="shared" si="1"/>
        <v>0.16056000000000001</v>
      </c>
      <c r="P4" s="3">
        <v>111.8862</v>
      </c>
      <c r="Q4">
        <v>288.66160000000002</v>
      </c>
      <c r="R4">
        <v>0.43940000000000001</v>
      </c>
      <c r="S4">
        <v>0</v>
      </c>
      <c r="T4" s="3">
        <f t="shared" si="2"/>
        <v>111.4468</v>
      </c>
      <c r="U4" s="3">
        <f t="shared" si="3"/>
        <v>0.38608114137800104</v>
      </c>
      <c r="V4" s="3">
        <f t="shared" si="4"/>
        <v>92.983782089477771</v>
      </c>
      <c r="W4">
        <v>73.349999999999994</v>
      </c>
      <c r="X4">
        <v>6.75</v>
      </c>
      <c r="Y4" t="s">
        <v>24</v>
      </c>
    </row>
    <row r="5" spans="1:25" x14ac:dyDescent="0.25">
      <c r="A5">
        <v>4</v>
      </c>
      <c r="B5" t="s">
        <v>27</v>
      </c>
      <c r="C5" t="s">
        <v>18</v>
      </c>
      <c r="D5" t="s">
        <v>19</v>
      </c>
      <c r="E5" t="s">
        <v>20</v>
      </c>
      <c r="F5">
        <v>440</v>
      </c>
      <c r="G5">
        <v>11</v>
      </c>
      <c r="H5" t="s">
        <v>21</v>
      </c>
      <c r="I5" t="s">
        <v>22</v>
      </c>
      <c r="J5">
        <v>0.61199999999999999</v>
      </c>
      <c r="K5">
        <v>111.35</v>
      </c>
      <c r="L5" s="3">
        <f t="shared" si="0"/>
        <v>12.974137931034484</v>
      </c>
      <c r="M5" t="s">
        <v>23</v>
      </c>
      <c r="N5">
        <v>7.5250000000000004</v>
      </c>
      <c r="O5" s="3">
        <f t="shared" si="1"/>
        <v>7.5249999999999997E-2</v>
      </c>
      <c r="P5" s="3">
        <v>177.97020000000001</v>
      </c>
      <c r="Q5">
        <v>289.0265</v>
      </c>
      <c r="R5">
        <v>0.96340000000000003</v>
      </c>
      <c r="S5">
        <v>0</v>
      </c>
      <c r="T5" s="3">
        <f t="shared" si="2"/>
        <v>177.0068</v>
      </c>
      <c r="U5" s="3">
        <f t="shared" si="3"/>
        <v>0.61242412027962834</v>
      </c>
      <c r="V5" s="3">
        <f t="shared" si="4"/>
        <v>69.127372576563033</v>
      </c>
      <c r="W5">
        <v>73.349999999999994</v>
      </c>
      <c r="X5">
        <v>6.75</v>
      </c>
      <c r="Y5" t="s">
        <v>24</v>
      </c>
    </row>
    <row r="6" spans="1:25" x14ac:dyDescent="0.25">
      <c r="A6">
        <v>5</v>
      </c>
      <c r="B6" t="s">
        <v>28</v>
      </c>
      <c r="C6" t="s">
        <v>18</v>
      </c>
      <c r="D6" t="s">
        <v>19</v>
      </c>
      <c r="E6" t="s">
        <v>20</v>
      </c>
      <c r="F6">
        <v>440</v>
      </c>
      <c r="G6">
        <v>11</v>
      </c>
      <c r="H6" t="s">
        <v>21</v>
      </c>
      <c r="I6" t="s">
        <v>22</v>
      </c>
      <c r="J6">
        <v>0.65500000000000003</v>
      </c>
      <c r="K6">
        <v>99.846999999999994</v>
      </c>
      <c r="L6" s="3">
        <f t="shared" si="0"/>
        <v>12.910344827586208</v>
      </c>
      <c r="M6" t="s">
        <v>23</v>
      </c>
      <c r="N6">
        <v>7.4880000000000004</v>
      </c>
      <c r="O6" s="3">
        <f t="shared" si="1"/>
        <v>7.4880000000000002E-2</v>
      </c>
      <c r="P6" s="3">
        <v>190.98419999999999</v>
      </c>
      <c r="Q6">
        <v>291.3827</v>
      </c>
      <c r="R6">
        <v>0</v>
      </c>
      <c r="S6">
        <v>0.27139999999999997</v>
      </c>
      <c r="T6" s="3">
        <f t="shared" si="2"/>
        <v>190.71279999999999</v>
      </c>
      <c r="U6" s="3">
        <f t="shared" si="3"/>
        <v>0.65450968777487473</v>
      </c>
      <c r="V6" s="3">
        <f t="shared" si="4"/>
        <v>73.514528130873941</v>
      </c>
      <c r="W6">
        <v>73.349999999999994</v>
      </c>
      <c r="X6">
        <v>6.75</v>
      </c>
      <c r="Y6" t="s">
        <v>24</v>
      </c>
    </row>
    <row r="7" spans="1:25" x14ac:dyDescent="0.25">
      <c r="A7">
        <v>6</v>
      </c>
      <c r="B7" t="s">
        <v>29</v>
      </c>
      <c r="C7" t="s">
        <v>18</v>
      </c>
      <c r="D7" t="s">
        <v>19</v>
      </c>
      <c r="E7" t="s">
        <v>20</v>
      </c>
      <c r="F7">
        <v>440</v>
      </c>
      <c r="G7">
        <v>11</v>
      </c>
      <c r="H7" t="s">
        <v>30</v>
      </c>
      <c r="I7" t="s">
        <v>22</v>
      </c>
      <c r="J7">
        <v>0.41199999999999998</v>
      </c>
      <c r="K7">
        <v>203.66800000000001</v>
      </c>
      <c r="L7" s="3">
        <f t="shared" si="0"/>
        <v>33.512068965517244</v>
      </c>
      <c r="M7" t="s">
        <v>31</v>
      </c>
      <c r="N7">
        <v>19.437000000000001</v>
      </c>
      <c r="O7" s="3">
        <f t="shared" si="1"/>
        <v>0.19437000000000001</v>
      </c>
      <c r="P7" s="3">
        <v>119.0672</v>
      </c>
      <c r="Q7">
        <v>289.0265</v>
      </c>
      <c r="R7">
        <v>0</v>
      </c>
      <c r="S7">
        <v>0</v>
      </c>
      <c r="T7" s="3">
        <f t="shared" si="2"/>
        <v>119.0672</v>
      </c>
      <c r="U7" s="3">
        <f t="shared" si="3"/>
        <v>0.41195945700480752</v>
      </c>
      <c r="V7" s="3">
        <f t="shared" si="4"/>
        <v>120.10883948703666</v>
      </c>
      <c r="W7">
        <v>73.349999999999994</v>
      </c>
      <c r="X7">
        <v>6.75</v>
      </c>
      <c r="Y7" t="s">
        <v>24</v>
      </c>
    </row>
    <row r="8" spans="1:25" x14ac:dyDescent="0.25">
      <c r="A8">
        <v>7</v>
      </c>
      <c r="B8" t="s">
        <v>32</v>
      </c>
      <c r="C8" t="s">
        <v>18</v>
      </c>
      <c r="D8" t="s">
        <v>19</v>
      </c>
      <c r="E8" t="s">
        <v>20</v>
      </c>
      <c r="F8">
        <v>440</v>
      </c>
      <c r="G8">
        <v>11</v>
      </c>
      <c r="H8" t="s">
        <v>30</v>
      </c>
      <c r="I8" t="s">
        <v>22</v>
      </c>
      <c r="J8">
        <v>0.34399999999999997</v>
      </c>
      <c r="K8">
        <v>227.51900000000001</v>
      </c>
      <c r="L8" s="3">
        <f t="shared" si="0"/>
        <v>30.812068965517241</v>
      </c>
      <c r="M8" t="s">
        <v>31</v>
      </c>
      <c r="N8">
        <v>17.870999999999999</v>
      </c>
      <c r="O8" s="3">
        <f t="shared" si="1"/>
        <v>0.17870999999999998</v>
      </c>
      <c r="P8" s="3">
        <v>101.3882</v>
      </c>
      <c r="Q8">
        <v>288.37520000000001</v>
      </c>
      <c r="R8">
        <v>2.1644000000000001</v>
      </c>
      <c r="S8">
        <v>0</v>
      </c>
      <c r="T8" s="3">
        <f t="shared" si="2"/>
        <v>99.223799999999997</v>
      </c>
      <c r="U8" s="3">
        <f t="shared" si="3"/>
        <v>0.34407882508620713</v>
      </c>
      <c r="V8" s="3">
        <f t="shared" si="4"/>
        <v>92.235490246734102</v>
      </c>
      <c r="W8">
        <v>73.349999999999994</v>
      </c>
      <c r="X8">
        <v>6.75</v>
      </c>
      <c r="Y8" t="s">
        <v>24</v>
      </c>
    </row>
    <row r="9" spans="1:25" x14ac:dyDescent="0.25">
      <c r="A9">
        <v>8</v>
      </c>
      <c r="B9" t="s">
        <v>33</v>
      </c>
      <c r="C9" t="s">
        <v>18</v>
      </c>
      <c r="D9" t="s">
        <v>19</v>
      </c>
      <c r="E9" t="s">
        <v>20</v>
      </c>
      <c r="F9">
        <v>440</v>
      </c>
      <c r="G9">
        <v>11</v>
      </c>
      <c r="H9" t="s">
        <v>30</v>
      </c>
      <c r="I9" t="s">
        <v>22</v>
      </c>
      <c r="J9">
        <v>0.439</v>
      </c>
      <c r="K9">
        <v>189.13499999999999</v>
      </c>
      <c r="L9" s="3">
        <f t="shared" si="0"/>
        <v>23.148275862068967</v>
      </c>
      <c r="M9" t="s">
        <v>23</v>
      </c>
      <c r="N9">
        <v>13.426</v>
      </c>
      <c r="O9" s="3">
        <f t="shared" si="1"/>
        <v>0.13425999999999999</v>
      </c>
      <c r="P9" s="3">
        <v>128.21019999999999</v>
      </c>
      <c r="Q9">
        <v>290.59730000000002</v>
      </c>
      <c r="R9">
        <v>0.73540000000000005</v>
      </c>
      <c r="S9">
        <v>0</v>
      </c>
      <c r="T9" s="3">
        <f t="shared" si="2"/>
        <v>127.47479999999999</v>
      </c>
      <c r="U9" s="3">
        <f t="shared" si="3"/>
        <v>0.43866477768375678</v>
      </c>
      <c r="V9" s="3">
        <f t="shared" si="4"/>
        <v>88.342699577731779</v>
      </c>
      <c r="W9">
        <v>73.349999999999994</v>
      </c>
      <c r="X9">
        <v>6.75</v>
      </c>
      <c r="Y9" t="s">
        <v>24</v>
      </c>
    </row>
    <row r="10" spans="1:25" x14ac:dyDescent="0.25">
      <c r="A10">
        <v>9</v>
      </c>
      <c r="B10" t="s">
        <v>34</v>
      </c>
      <c r="C10" t="s">
        <v>18</v>
      </c>
      <c r="D10" t="s">
        <v>19</v>
      </c>
      <c r="E10" t="s">
        <v>20</v>
      </c>
      <c r="F10">
        <v>440</v>
      </c>
      <c r="G10">
        <v>11</v>
      </c>
      <c r="H10" t="s">
        <v>30</v>
      </c>
      <c r="I10" t="s">
        <v>22</v>
      </c>
      <c r="J10">
        <v>0.59299999999999997</v>
      </c>
      <c r="K10">
        <v>106.372</v>
      </c>
      <c r="L10" s="3">
        <f t="shared" si="0"/>
        <v>13.148275862068967</v>
      </c>
      <c r="M10" t="s">
        <v>23</v>
      </c>
      <c r="N10">
        <v>7.6260000000000003</v>
      </c>
      <c r="O10" s="3">
        <f t="shared" si="1"/>
        <v>7.6260000000000008E-2</v>
      </c>
      <c r="P10" s="3">
        <v>177.77019999999999</v>
      </c>
      <c r="Q10">
        <v>291.3827</v>
      </c>
      <c r="R10">
        <v>0.1024</v>
      </c>
      <c r="S10">
        <v>4.8394000000000004</v>
      </c>
      <c r="T10" s="3">
        <f t="shared" si="2"/>
        <v>172.82839999999999</v>
      </c>
      <c r="U10" s="3">
        <f t="shared" si="3"/>
        <v>0.59313198758883068</v>
      </c>
      <c r="V10" s="3">
        <f t="shared" si="4"/>
        <v>67.848368060286347</v>
      </c>
      <c r="W10">
        <v>73.349999999999994</v>
      </c>
      <c r="X10">
        <v>6.75</v>
      </c>
      <c r="Y10" t="s">
        <v>24</v>
      </c>
    </row>
    <row r="11" spans="1:25" x14ac:dyDescent="0.25">
      <c r="A11">
        <v>10</v>
      </c>
      <c r="B11" t="s">
        <v>35</v>
      </c>
      <c r="C11" t="s">
        <v>18</v>
      </c>
      <c r="D11" t="s">
        <v>19</v>
      </c>
      <c r="E11" t="s">
        <v>20</v>
      </c>
      <c r="F11">
        <v>440</v>
      </c>
      <c r="G11">
        <v>11</v>
      </c>
      <c r="H11" t="s">
        <v>30</v>
      </c>
      <c r="I11" t="s">
        <v>22</v>
      </c>
      <c r="J11">
        <v>0.67800000000000005</v>
      </c>
      <c r="K11">
        <v>103.777</v>
      </c>
      <c r="L11" s="3">
        <f t="shared" si="0"/>
        <v>16.755172413793105</v>
      </c>
      <c r="M11" t="s">
        <v>23</v>
      </c>
      <c r="N11">
        <v>9.718</v>
      </c>
      <c r="O11" s="3">
        <f t="shared" si="1"/>
        <v>9.7180000000000002E-2</v>
      </c>
      <c r="P11" s="3">
        <v>196.9442</v>
      </c>
      <c r="Q11">
        <v>290.32920000000001</v>
      </c>
      <c r="R11">
        <v>5.3400000000000003E-2</v>
      </c>
      <c r="S11">
        <v>0</v>
      </c>
      <c r="T11" s="3">
        <f t="shared" si="2"/>
        <v>196.89079999999998</v>
      </c>
      <c r="U11" s="3">
        <f t="shared" si="3"/>
        <v>0.6781639600839322</v>
      </c>
      <c r="V11" s="3">
        <f t="shared" si="4"/>
        <v>98.85596046143479</v>
      </c>
      <c r="W11">
        <v>73.349999999999994</v>
      </c>
      <c r="X11">
        <v>6.75</v>
      </c>
      <c r="Y11" t="s">
        <v>24</v>
      </c>
    </row>
    <row r="12" spans="1:25" x14ac:dyDescent="0.25">
      <c r="A12">
        <v>11</v>
      </c>
      <c r="B12" t="s">
        <v>36</v>
      </c>
      <c r="C12" t="s">
        <v>37</v>
      </c>
      <c r="D12" t="s">
        <v>38</v>
      </c>
      <c r="E12" t="s">
        <v>20</v>
      </c>
      <c r="F12">
        <v>430</v>
      </c>
      <c r="G12">
        <v>11</v>
      </c>
      <c r="H12" t="s">
        <v>21</v>
      </c>
      <c r="I12">
        <v>20</v>
      </c>
      <c r="J12">
        <v>0.625</v>
      </c>
      <c r="K12">
        <v>95.316999999999993</v>
      </c>
      <c r="L12" s="3">
        <f t="shared" si="0"/>
        <v>14.851724137931036</v>
      </c>
      <c r="M12" t="s">
        <v>23</v>
      </c>
      <c r="N12">
        <v>8.6140000000000008</v>
      </c>
      <c r="O12" s="3">
        <f t="shared" si="1"/>
        <v>8.6140000000000008E-2</v>
      </c>
      <c r="P12" s="3">
        <v>182.55019999999999</v>
      </c>
      <c r="Q12">
        <v>284.3141</v>
      </c>
      <c r="R12">
        <v>0</v>
      </c>
      <c r="S12">
        <v>4.8201000000000001</v>
      </c>
      <c r="T12" s="3">
        <f t="shared" si="2"/>
        <v>177.73009999999999</v>
      </c>
      <c r="U12" s="3">
        <f t="shared" si="3"/>
        <v>0.62511883863656426</v>
      </c>
      <c r="V12" s="3">
        <f t="shared" si="4"/>
        <v>80.771605140230477</v>
      </c>
      <c r="W12">
        <v>59.3</v>
      </c>
      <c r="X12">
        <v>9.0500000000000007</v>
      </c>
      <c r="Y12" t="s">
        <v>24</v>
      </c>
    </row>
    <row r="13" spans="1:25" x14ac:dyDescent="0.25">
      <c r="A13">
        <v>12</v>
      </c>
      <c r="B13" t="s">
        <v>39</v>
      </c>
      <c r="C13" t="s">
        <v>37</v>
      </c>
      <c r="D13" t="s">
        <v>38</v>
      </c>
      <c r="E13" t="s">
        <v>20</v>
      </c>
      <c r="F13">
        <v>430</v>
      </c>
      <c r="G13">
        <v>11</v>
      </c>
      <c r="H13" t="s">
        <v>21</v>
      </c>
      <c r="I13">
        <v>12</v>
      </c>
      <c r="J13">
        <v>0.56200000000000006</v>
      </c>
      <c r="K13">
        <v>104.721</v>
      </c>
      <c r="L13" s="3">
        <f t="shared" si="0"/>
        <v>13.606896551724139</v>
      </c>
      <c r="M13" t="s">
        <v>23</v>
      </c>
      <c r="N13">
        <v>7.8920000000000003</v>
      </c>
      <c r="O13" s="3">
        <f t="shared" si="1"/>
        <v>7.8920000000000004E-2</v>
      </c>
      <c r="P13" s="3">
        <v>167.2022</v>
      </c>
      <c r="Q13">
        <v>285.09949999999998</v>
      </c>
      <c r="R13">
        <v>0.34350000000000003</v>
      </c>
      <c r="S13">
        <v>6.5730000000000004</v>
      </c>
      <c r="T13" s="3">
        <f t="shared" si="2"/>
        <v>160.28569999999999</v>
      </c>
      <c r="U13" s="3">
        <f t="shared" si="3"/>
        <v>0.56220968468902965</v>
      </c>
      <c r="V13" s="3">
        <f t="shared" si="4"/>
        <v>66.554382473487337</v>
      </c>
      <c r="W13">
        <v>59.3</v>
      </c>
      <c r="X13">
        <v>9.0500000000000007</v>
      </c>
      <c r="Y13" t="s">
        <v>24</v>
      </c>
    </row>
    <row r="14" spans="1:25" x14ac:dyDescent="0.25">
      <c r="A14">
        <v>13</v>
      </c>
      <c r="B14" t="s">
        <v>40</v>
      </c>
      <c r="C14" t="s">
        <v>37</v>
      </c>
      <c r="D14" t="s">
        <v>38</v>
      </c>
      <c r="E14" t="s">
        <v>20</v>
      </c>
      <c r="F14">
        <v>430</v>
      </c>
      <c r="G14">
        <v>11</v>
      </c>
      <c r="H14" t="s">
        <v>21</v>
      </c>
      <c r="I14">
        <v>15</v>
      </c>
      <c r="J14">
        <v>0.41399999999999998</v>
      </c>
      <c r="K14">
        <v>152.16499999999999</v>
      </c>
      <c r="L14" s="3">
        <f t="shared" si="0"/>
        <v>18.855172413793106</v>
      </c>
      <c r="M14" t="s">
        <v>23</v>
      </c>
      <c r="N14">
        <v>10.936</v>
      </c>
      <c r="O14" s="3">
        <f t="shared" si="1"/>
        <v>0.10936</v>
      </c>
      <c r="P14" s="3">
        <v>130.8032</v>
      </c>
      <c r="Q14">
        <v>284.3141</v>
      </c>
      <c r="R14">
        <v>0</v>
      </c>
      <c r="S14">
        <v>13.0306</v>
      </c>
      <c r="T14" s="3">
        <f t="shared" si="2"/>
        <v>117.77260000000001</v>
      </c>
      <c r="U14" s="3">
        <f t="shared" si="3"/>
        <v>0.41423411642264668</v>
      </c>
      <c r="V14" s="3">
        <f t="shared" si="4"/>
        <v>67.950964457970969</v>
      </c>
      <c r="W14">
        <v>59.3</v>
      </c>
      <c r="X14">
        <v>9.0500000000000007</v>
      </c>
      <c r="Y14" t="s">
        <v>24</v>
      </c>
    </row>
    <row r="15" spans="1:25" x14ac:dyDescent="0.25">
      <c r="A15">
        <v>14</v>
      </c>
      <c r="B15" t="s">
        <v>41</v>
      </c>
      <c r="C15" t="s">
        <v>37</v>
      </c>
      <c r="D15" t="s">
        <v>38</v>
      </c>
      <c r="E15" t="s">
        <v>20</v>
      </c>
      <c r="F15">
        <v>430</v>
      </c>
      <c r="G15">
        <v>11</v>
      </c>
      <c r="H15" t="s">
        <v>21</v>
      </c>
      <c r="I15">
        <v>13</v>
      </c>
      <c r="J15">
        <v>0.56100000000000005</v>
      </c>
      <c r="K15">
        <v>108.11199999999999</v>
      </c>
      <c r="L15" s="3">
        <f t="shared" si="0"/>
        <v>12.341379310344829</v>
      </c>
      <c r="M15" t="s">
        <v>23</v>
      </c>
      <c r="N15">
        <v>7.1580000000000004</v>
      </c>
      <c r="O15" s="3">
        <f t="shared" si="1"/>
        <v>7.1580000000000005E-2</v>
      </c>
      <c r="P15" s="3">
        <v>167.4162</v>
      </c>
      <c r="Q15">
        <v>281.17250000000001</v>
      </c>
      <c r="R15">
        <v>0</v>
      </c>
      <c r="S15">
        <v>9.7225999999999999</v>
      </c>
      <c r="T15" s="3">
        <f t="shared" si="2"/>
        <v>157.6936</v>
      </c>
      <c r="U15" s="3">
        <f t="shared" si="3"/>
        <v>0.56084289893215022</v>
      </c>
      <c r="V15" s="3">
        <f t="shared" si="4"/>
        <v>60.217702058344969</v>
      </c>
      <c r="W15">
        <v>59.3</v>
      </c>
      <c r="X15">
        <v>9.0500000000000007</v>
      </c>
      <c r="Y15" t="s">
        <v>24</v>
      </c>
    </row>
    <row r="16" spans="1:25" x14ac:dyDescent="0.25">
      <c r="A16">
        <v>15</v>
      </c>
      <c r="B16" t="s">
        <v>42</v>
      </c>
      <c r="C16" t="s">
        <v>37</v>
      </c>
      <c r="D16" t="s">
        <v>38</v>
      </c>
      <c r="E16" t="s">
        <v>20</v>
      </c>
      <c r="F16">
        <v>430</v>
      </c>
      <c r="G16">
        <v>11</v>
      </c>
      <c r="H16" t="s">
        <v>21</v>
      </c>
      <c r="I16">
        <v>17</v>
      </c>
      <c r="J16">
        <v>0.48</v>
      </c>
      <c r="K16">
        <v>124.21899999999999</v>
      </c>
      <c r="L16" s="3">
        <f t="shared" si="0"/>
        <v>15.724137931034482</v>
      </c>
      <c r="M16" t="s">
        <v>23</v>
      </c>
      <c r="N16">
        <v>9.1199999999999992</v>
      </c>
      <c r="O16" s="3">
        <f t="shared" si="1"/>
        <v>9.1199999999999989E-2</v>
      </c>
      <c r="P16" s="3">
        <v>147.86019999999999</v>
      </c>
      <c r="Q16">
        <v>290.59730000000002</v>
      </c>
      <c r="R16">
        <v>0</v>
      </c>
      <c r="S16">
        <v>8.3343000000000007</v>
      </c>
      <c r="T16" s="3">
        <f t="shared" si="2"/>
        <v>139.52589999999998</v>
      </c>
      <c r="U16" s="3">
        <f t="shared" si="3"/>
        <v>0.48013488081272598</v>
      </c>
      <c r="V16" s="3">
        <f t="shared" si="4"/>
        <v>65.682451695180916</v>
      </c>
      <c r="W16">
        <v>59.3</v>
      </c>
      <c r="X16">
        <v>9.0500000000000007</v>
      </c>
      <c r="Y16" t="s">
        <v>24</v>
      </c>
    </row>
    <row r="17" spans="1:25" x14ac:dyDescent="0.25">
      <c r="A17">
        <v>16</v>
      </c>
      <c r="B17" t="s">
        <v>43</v>
      </c>
      <c r="C17" t="s">
        <v>37</v>
      </c>
      <c r="D17" t="s">
        <v>38</v>
      </c>
      <c r="E17" t="s">
        <v>20</v>
      </c>
      <c r="F17">
        <v>430</v>
      </c>
      <c r="G17">
        <v>11</v>
      </c>
      <c r="H17" t="s">
        <v>30</v>
      </c>
      <c r="I17">
        <v>43</v>
      </c>
      <c r="J17">
        <v>0.59599999999999997</v>
      </c>
      <c r="K17">
        <v>106.809</v>
      </c>
      <c r="L17" s="3">
        <f t="shared" si="0"/>
        <v>12.250000000000002</v>
      </c>
      <c r="M17" t="s">
        <v>23</v>
      </c>
      <c r="N17">
        <v>7.1050000000000004</v>
      </c>
      <c r="O17" s="3">
        <f t="shared" si="1"/>
        <v>7.1050000000000002E-2</v>
      </c>
      <c r="P17" s="3">
        <v>176.87719999999999</v>
      </c>
      <c r="Q17">
        <v>282.74329999999998</v>
      </c>
      <c r="R17">
        <v>0</v>
      </c>
      <c r="S17">
        <v>8.3831000000000007</v>
      </c>
      <c r="T17" s="3">
        <f t="shared" si="2"/>
        <v>168.49409999999997</v>
      </c>
      <c r="U17" s="3">
        <f t="shared" si="3"/>
        <v>0.59592605731064185</v>
      </c>
      <c r="V17" s="3">
        <f t="shared" si="4"/>
        <v>63.510819557881661</v>
      </c>
      <c r="W17">
        <v>59.3</v>
      </c>
      <c r="X17">
        <v>9.0500000000000007</v>
      </c>
      <c r="Y17" t="s">
        <v>24</v>
      </c>
    </row>
    <row r="18" spans="1:25" x14ac:dyDescent="0.25">
      <c r="A18">
        <v>17</v>
      </c>
      <c r="B18" t="s">
        <v>44</v>
      </c>
      <c r="C18" t="s">
        <v>37</v>
      </c>
      <c r="D18" t="s">
        <v>38</v>
      </c>
      <c r="E18" t="s">
        <v>20</v>
      </c>
      <c r="F18">
        <v>430</v>
      </c>
      <c r="G18">
        <v>11</v>
      </c>
      <c r="H18" t="s">
        <v>30</v>
      </c>
      <c r="I18">
        <v>170</v>
      </c>
      <c r="J18">
        <v>0.58799999999999997</v>
      </c>
      <c r="K18">
        <v>115.19</v>
      </c>
      <c r="L18" s="3">
        <f t="shared" si="0"/>
        <v>12.074137931034484</v>
      </c>
      <c r="M18" t="s">
        <v>23</v>
      </c>
      <c r="N18">
        <v>7.0030000000000001</v>
      </c>
      <c r="O18" s="3">
        <f t="shared" si="1"/>
        <v>7.0029999999999995E-2</v>
      </c>
      <c r="P18" s="3">
        <v>174.24019999999999</v>
      </c>
      <c r="Q18">
        <v>293.7389</v>
      </c>
      <c r="R18">
        <v>0.64759999999999995</v>
      </c>
      <c r="S18">
        <v>1.0001</v>
      </c>
      <c r="T18" s="3">
        <f t="shared" si="2"/>
        <v>172.5925</v>
      </c>
      <c r="U18" s="3">
        <f t="shared" si="3"/>
        <v>0.58757113885835344</v>
      </c>
      <c r="V18" s="3">
        <f t="shared" si="4"/>
        <v>61.721410281375732</v>
      </c>
      <c r="W18">
        <v>59.3</v>
      </c>
      <c r="X18">
        <v>9.0500000000000007</v>
      </c>
      <c r="Y18" t="s">
        <v>24</v>
      </c>
    </row>
    <row r="19" spans="1:25" x14ac:dyDescent="0.25">
      <c r="A19">
        <v>18</v>
      </c>
      <c r="B19" t="s">
        <v>45</v>
      </c>
      <c r="C19" t="s">
        <v>37</v>
      </c>
      <c r="D19" t="s">
        <v>38</v>
      </c>
      <c r="E19" t="s">
        <v>20</v>
      </c>
      <c r="F19">
        <v>430</v>
      </c>
      <c r="G19">
        <v>11</v>
      </c>
      <c r="H19" t="s">
        <v>30</v>
      </c>
      <c r="I19">
        <v>75</v>
      </c>
      <c r="J19">
        <v>0.56999999999999995</v>
      </c>
      <c r="K19">
        <v>116.551</v>
      </c>
      <c r="L19" s="3">
        <f t="shared" si="0"/>
        <v>15.684482758620691</v>
      </c>
      <c r="M19" t="s">
        <v>23</v>
      </c>
      <c r="N19">
        <v>9.0969999999999995</v>
      </c>
      <c r="O19" s="3">
        <f t="shared" si="1"/>
        <v>9.0969999999999995E-2</v>
      </c>
      <c r="P19" s="3">
        <v>166.88720000000001</v>
      </c>
      <c r="Q19">
        <v>283.52870000000001</v>
      </c>
      <c r="R19">
        <v>0</v>
      </c>
      <c r="S19">
        <v>5.2316000000000003</v>
      </c>
      <c r="T19" s="3">
        <f t="shared" si="2"/>
        <v>161.65559999999999</v>
      </c>
      <c r="U19" s="3">
        <f t="shared" si="3"/>
        <v>0.57015603711370311</v>
      </c>
      <c r="V19" s="3">
        <f t="shared" si="4"/>
        <v>77.800642044350354</v>
      </c>
      <c r="W19">
        <v>59.3</v>
      </c>
      <c r="X19">
        <v>9.0500000000000007</v>
      </c>
      <c r="Y19" t="s">
        <v>24</v>
      </c>
    </row>
    <row r="20" spans="1:25" x14ac:dyDescent="0.25">
      <c r="A20">
        <v>19</v>
      </c>
      <c r="B20" t="s">
        <v>46</v>
      </c>
      <c r="C20" t="s">
        <v>37</v>
      </c>
      <c r="D20" t="s">
        <v>38</v>
      </c>
      <c r="E20" t="s">
        <v>20</v>
      </c>
      <c r="F20">
        <v>430</v>
      </c>
      <c r="G20">
        <v>11</v>
      </c>
      <c r="H20" t="s">
        <v>30</v>
      </c>
      <c r="I20">
        <v>108</v>
      </c>
      <c r="J20">
        <v>0.41499999999999998</v>
      </c>
      <c r="K20">
        <v>129.05199999999999</v>
      </c>
      <c r="L20" s="3">
        <f t="shared" si="0"/>
        <v>17.296551724137931</v>
      </c>
      <c r="M20" t="s">
        <v>23</v>
      </c>
      <c r="N20">
        <v>10.032</v>
      </c>
      <c r="O20" s="3">
        <f t="shared" si="1"/>
        <v>0.10032000000000001</v>
      </c>
      <c r="P20" s="3">
        <v>121.7452</v>
      </c>
      <c r="Q20">
        <v>267.03539999999998</v>
      </c>
      <c r="R20">
        <v>0</v>
      </c>
      <c r="S20">
        <v>10.847799999999999</v>
      </c>
      <c r="T20" s="3">
        <f t="shared" si="2"/>
        <v>110.8974</v>
      </c>
      <c r="U20" s="3">
        <f t="shared" si="3"/>
        <v>0.41529100636095445</v>
      </c>
      <c r="V20" s="3">
        <f t="shared" si="4"/>
        <v>62.492990637196435</v>
      </c>
      <c r="W20">
        <v>59.3</v>
      </c>
      <c r="X20">
        <v>9.0500000000000007</v>
      </c>
      <c r="Y20" t="s">
        <v>24</v>
      </c>
    </row>
    <row r="21" spans="1:25" x14ac:dyDescent="0.25">
      <c r="A21">
        <v>20</v>
      </c>
      <c r="B21" t="s">
        <v>47</v>
      </c>
      <c r="C21" t="s">
        <v>37</v>
      </c>
      <c r="D21" t="s">
        <v>38</v>
      </c>
      <c r="E21" t="s">
        <v>20</v>
      </c>
      <c r="F21">
        <v>430</v>
      </c>
      <c r="G21">
        <v>11</v>
      </c>
      <c r="H21" t="s">
        <v>30</v>
      </c>
      <c r="I21">
        <v>104</v>
      </c>
      <c r="J21">
        <v>0.70699999999999996</v>
      </c>
      <c r="K21">
        <v>89.700999999999993</v>
      </c>
      <c r="L21" s="3">
        <f t="shared" si="0"/>
        <v>12.213793103448277</v>
      </c>
      <c r="M21" t="s">
        <v>23</v>
      </c>
      <c r="N21">
        <v>7.0839999999999996</v>
      </c>
      <c r="O21" s="3">
        <f t="shared" si="1"/>
        <v>7.084E-2</v>
      </c>
      <c r="P21" s="3">
        <v>202.02520000000001</v>
      </c>
      <c r="Q21">
        <v>283.52870000000001</v>
      </c>
      <c r="R21">
        <v>0</v>
      </c>
      <c r="S21">
        <v>1.4706999999999999</v>
      </c>
      <c r="T21" s="3">
        <f t="shared" si="2"/>
        <v>200.55450000000002</v>
      </c>
      <c r="U21" s="3">
        <f t="shared" si="3"/>
        <v>0.70735167198241311</v>
      </c>
      <c r="V21" s="3">
        <f t="shared" si="4"/>
        <v>75.163188664851205</v>
      </c>
      <c r="W21">
        <v>59.3</v>
      </c>
      <c r="X21">
        <v>9.0500000000000007</v>
      </c>
      <c r="Y21" t="s">
        <v>24</v>
      </c>
    </row>
    <row r="22" spans="1:25" x14ac:dyDescent="0.25">
      <c r="A22">
        <v>21</v>
      </c>
      <c r="B22" t="s">
        <v>48</v>
      </c>
      <c r="C22" t="s">
        <v>49</v>
      </c>
      <c r="D22" t="s">
        <v>50</v>
      </c>
      <c r="E22" t="s">
        <v>20</v>
      </c>
      <c r="F22">
        <v>442</v>
      </c>
      <c r="G22">
        <v>15</v>
      </c>
      <c r="H22" t="s">
        <v>21</v>
      </c>
      <c r="I22">
        <v>14</v>
      </c>
      <c r="J22">
        <v>0.56000000000000005</v>
      </c>
      <c r="K22">
        <v>123.96899999999999</v>
      </c>
      <c r="L22" s="3">
        <f t="shared" si="0"/>
        <v>13.043103448275863</v>
      </c>
      <c r="M22" t="s">
        <v>23</v>
      </c>
      <c r="N22">
        <v>7.5650000000000004</v>
      </c>
      <c r="O22" s="3">
        <f t="shared" si="1"/>
        <v>7.5650000000000009E-2</v>
      </c>
      <c r="P22" s="3">
        <v>165.92519999999999</v>
      </c>
      <c r="Q22">
        <v>291.3827</v>
      </c>
      <c r="R22">
        <v>0</v>
      </c>
      <c r="S22">
        <v>2.7890000000000001</v>
      </c>
      <c r="T22" s="3">
        <f t="shared" si="2"/>
        <v>163.1362</v>
      </c>
      <c r="U22" s="3">
        <f t="shared" si="3"/>
        <v>0.55986920294169829</v>
      </c>
      <c r="V22" s="3">
        <f t="shared" si="4"/>
        <v>63.531157803809222</v>
      </c>
      <c r="W22">
        <v>76.25</v>
      </c>
      <c r="X22">
        <v>3.65</v>
      </c>
      <c r="Y22" t="s">
        <v>24</v>
      </c>
    </row>
    <row r="23" spans="1:25" x14ac:dyDescent="0.25">
      <c r="A23">
        <v>22</v>
      </c>
      <c r="B23" t="s">
        <v>51</v>
      </c>
      <c r="C23" t="s">
        <v>49</v>
      </c>
      <c r="D23" t="s">
        <v>50</v>
      </c>
      <c r="E23" t="s">
        <v>20</v>
      </c>
      <c r="F23">
        <v>442</v>
      </c>
      <c r="G23">
        <v>15</v>
      </c>
      <c r="H23" t="s">
        <v>21</v>
      </c>
      <c r="I23">
        <v>12</v>
      </c>
      <c r="J23">
        <v>0.53100000000000003</v>
      </c>
      <c r="K23">
        <v>135.91</v>
      </c>
      <c r="L23" s="3">
        <f t="shared" si="0"/>
        <v>15.28448275862069</v>
      </c>
      <c r="M23" t="s">
        <v>23</v>
      </c>
      <c r="N23">
        <v>8.8650000000000002</v>
      </c>
      <c r="O23" s="3">
        <f t="shared" si="1"/>
        <v>8.8650000000000007E-2</v>
      </c>
      <c r="P23" s="3">
        <v>153.85720000000001</v>
      </c>
      <c r="Q23">
        <v>289.0265</v>
      </c>
      <c r="R23">
        <v>0.373</v>
      </c>
      <c r="S23">
        <v>0</v>
      </c>
      <c r="T23" s="3">
        <f t="shared" si="2"/>
        <v>153.48420000000002</v>
      </c>
      <c r="U23" s="3">
        <f t="shared" si="3"/>
        <v>0.53103850338982761</v>
      </c>
      <c r="V23" s="3">
        <f t="shared" si="4"/>
        <v>70.61484498826232</v>
      </c>
      <c r="W23">
        <v>76.25</v>
      </c>
      <c r="X23">
        <v>3.65</v>
      </c>
      <c r="Y23" t="s">
        <v>24</v>
      </c>
    </row>
    <row r="24" spans="1:25" x14ac:dyDescent="0.25">
      <c r="A24">
        <v>23</v>
      </c>
      <c r="B24" t="s">
        <v>52</v>
      </c>
      <c r="C24" t="s">
        <v>49</v>
      </c>
      <c r="D24" t="s">
        <v>50</v>
      </c>
      <c r="E24" t="s">
        <v>20</v>
      </c>
      <c r="F24">
        <v>442</v>
      </c>
      <c r="G24">
        <v>15</v>
      </c>
      <c r="H24" t="s">
        <v>21</v>
      </c>
      <c r="I24">
        <v>12</v>
      </c>
      <c r="J24">
        <v>0.54700000000000004</v>
      </c>
      <c r="K24">
        <v>114.726</v>
      </c>
      <c r="L24" s="3">
        <f t="shared" si="0"/>
        <v>3.9482758620689657</v>
      </c>
      <c r="M24" t="s">
        <v>53</v>
      </c>
      <c r="N24">
        <v>2.29</v>
      </c>
      <c r="O24" s="3">
        <f t="shared" si="1"/>
        <v>2.29E-2</v>
      </c>
      <c r="P24" s="3">
        <v>154.57820000000001</v>
      </c>
      <c r="Q24">
        <v>282.74329999999998</v>
      </c>
      <c r="R24">
        <v>0</v>
      </c>
      <c r="S24">
        <v>0</v>
      </c>
      <c r="T24" s="3">
        <f t="shared" si="2"/>
        <v>154.57820000000001</v>
      </c>
      <c r="U24" s="3">
        <f t="shared" si="3"/>
        <v>0.54670862227327766</v>
      </c>
      <c r="V24" s="3">
        <f t="shared" si="4"/>
        <v>18.77944117508709</v>
      </c>
      <c r="W24">
        <v>76.25</v>
      </c>
      <c r="X24">
        <v>3.65</v>
      </c>
      <c r="Y24" t="s">
        <v>24</v>
      </c>
    </row>
    <row r="25" spans="1:25" x14ac:dyDescent="0.25">
      <c r="A25">
        <v>24</v>
      </c>
      <c r="B25" t="s">
        <v>54</v>
      </c>
      <c r="C25" t="s">
        <v>49</v>
      </c>
      <c r="D25" t="s">
        <v>50</v>
      </c>
      <c r="E25" t="s">
        <v>20</v>
      </c>
      <c r="F25">
        <v>442</v>
      </c>
      <c r="G25">
        <v>15</v>
      </c>
      <c r="H25" t="s">
        <v>21</v>
      </c>
      <c r="I25">
        <v>12</v>
      </c>
      <c r="J25">
        <v>0.61</v>
      </c>
      <c r="K25">
        <v>111.318</v>
      </c>
      <c r="L25" s="3">
        <f t="shared" si="0"/>
        <v>12.508620689655173</v>
      </c>
      <c r="M25" t="s">
        <v>23</v>
      </c>
      <c r="N25">
        <v>7.2549999999999999</v>
      </c>
      <c r="O25" s="3">
        <f t="shared" si="1"/>
        <v>7.2550000000000003E-2</v>
      </c>
      <c r="P25" s="3">
        <v>177.72720000000001</v>
      </c>
      <c r="Q25">
        <v>290.59730000000002</v>
      </c>
      <c r="R25">
        <v>0.41099999999999998</v>
      </c>
      <c r="S25">
        <v>0</v>
      </c>
      <c r="T25" s="3">
        <f t="shared" si="2"/>
        <v>177.31620000000001</v>
      </c>
      <c r="U25" s="3">
        <f t="shared" si="3"/>
        <v>0.61017841528465677</v>
      </c>
      <c r="V25" s="3">
        <f t="shared" si="4"/>
        <v>66.402666043352781</v>
      </c>
      <c r="W25">
        <v>76.25</v>
      </c>
      <c r="X25">
        <v>3.65</v>
      </c>
      <c r="Y25" t="s">
        <v>24</v>
      </c>
    </row>
    <row r="26" spans="1:25" x14ac:dyDescent="0.25">
      <c r="A26">
        <v>25</v>
      </c>
      <c r="B26" t="s">
        <v>55</v>
      </c>
      <c r="C26" t="s">
        <v>49</v>
      </c>
      <c r="D26" t="s">
        <v>50</v>
      </c>
      <c r="E26" t="s">
        <v>20</v>
      </c>
      <c r="F26">
        <v>442</v>
      </c>
      <c r="G26">
        <v>15</v>
      </c>
      <c r="H26" t="s">
        <v>21</v>
      </c>
      <c r="I26">
        <v>15</v>
      </c>
      <c r="J26">
        <v>0.58599999999999997</v>
      </c>
      <c r="K26">
        <v>107.90300000000001</v>
      </c>
      <c r="L26" s="3">
        <f t="shared" si="0"/>
        <v>11.846551724137933</v>
      </c>
      <c r="M26" t="s">
        <v>23</v>
      </c>
      <c r="N26">
        <v>6.8710000000000004</v>
      </c>
      <c r="O26" s="3">
        <f t="shared" si="1"/>
        <v>6.8710000000000007E-2</v>
      </c>
      <c r="P26" s="3">
        <v>170.51920000000001</v>
      </c>
      <c r="Q26">
        <v>288.32909999999998</v>
      </c>
      <c r="R26">
        <v>0</v>
      </c>
      <c r="S26">
        <v>1.5449999999999999</v>
      </c>
      <c r="T26" s="3">
        <f t="shared" si="2"/>
        <v>168.97420000000002</v>
      </c>
      <c r="U26" s="3">
        <f t="shared" si="3"/>
        <v>0.5860462922403602</v>
      </c>
      <c r="V26" s="3">
        <f t="shared" si="4"/>
        <v>60.400861109752732</v>
      </c>
      <c r="W26">
        <v>76.25</v>
      </c>
      <c r="X26">
        <v>3.65</v>
      </c>
      <c r="Y26" t="s">
        <v>24</v>
      </c>
    </row>
    <row r="27" spans="1:25" x14ac:dyDescent="0.25">
      <c r="A27">
        <v>26</v>
      </c>
      <c r="B27" t="s">
        <v>56</v>
      </c>
      <c r="C27" t="s">
        <v>49</v>
      </c>
      <c r="D27" t="s">
        <v>50</v>
      </c>
      <c r="E27" t="s">
        <v>20</v>
      </c>
      <c r="F27">
        <v>442</v>
      </c>
      <c r="G27">
        <v>15</v>
      </c>
      <c r="H27" t="s">
        <v>30</v>
      </c>
      <c r="I27">
        <v>97</v>
      </c>
      <c r="J27">
        <v>0.61099999999999999</v>
      </c>
      <c r="K27">
        <v>110.489</v>
      </c>
      <c r="L27" s="3">
        <f t="shared" si="0"/>
        <v>12.179310344827588</v>
      </c>
      <c r="M27" t="s">
        <v>23</v>
      </c>
      <c r="N27">
        <v>7.0640000000000001</v>
      </c>
      <c r="O27" s="3">
        <f t="shared" si="1"/>
        <v>7.0639999999999994E-2</v>
      </c>
      <c r="P27" s="3">
        <v>178.5402</v>
      </c>
      <c r="Q27">
        <v>290.59730000000002</v>
      </c>
      <c r="R27">
        <v>1.095</v>
      </c>
      <c r="S27">
        <v>0</v>
      </c>
      <c r="T27" s="3">
        <f t="shared" si="2"/>
        <v>177.4452</v>
      </c>
      <c r="U27" s="3">
        <f t="shared" si="3"/>
        <v>0.61062232856258469</v>
      </c>
      <c r="V27" s="3">
        <f t="shared" si="4"/>
        <v>64.701541934491473</v>
      </c>
      <c r="W27">
        <v>76.25</v>
      </c>
      <c r="X27">
        <v>3.65</v>
      </c>
      <c r="Y27" t="s">
        <v>24</v>
      </c>
    </row>
    <row r="28" spans="1:25" x14ac:dyDescent="0.25">
      <c r="A28">
        <v>27</v>
      </c>
      <c r="B28" t="s">
        <v>57</v>
      </c>
      <c r="C28" t="s">
        <v>49</v>
      </c>
      <c r="D28" t="s">
        <v>50</v>
      </c>
      <c r="E28" t="s">
        <v>20</v>
      </c>
      <c r="F28">
        <v>442</v>
      </c>
      <c r="G28">
        <v>15</v>
      </c>
      <c r="H28" t="s">
        <v>30</v>
      </c>
      <c r="I28">
        <v>200</v>
      </c>
      <c r="J28">
        <v>0.78800000000000003</v>
      </c>
      <c r="K28">
        <v>81.73</v>
      </c>
      <c r="L28" s="3">
        <f t="shared" si="0"/>
        <v>11.146551724137932</v>
      </c>
      <c r="M28" t="s">
        <v>23</v>
      </c>
      <c r="N28">
        <v>6.4649999999999999</v>
      </c>
      <c r="O28" s="3">
        <f t="shared" si="1"/>
        <v>6.4649999999999999E-2</v>
      </c>
      <c r="P28" s="3">
        <v>230.17420000000001</v>
      </c>
      <c r="Q28">
        <v>292.16809999999998</v>
      </c>
      <c r="R28">
        <v>0</v>
      </c>
      <c r="S28">
        <v>0</v>
      </c>
      <c r="T28" s="3">
        <f t="shared" si="2"/>
        <v>230.17420000000001</v>
      </c>
      <c r="U28" s="3">
        <f t="shared" si="3"/>
        <v>0.78781427541199756</v>
      </c>
      <c r="V28" s="3">
        <f t="shared" si="4"/>
        <v>76.398289358078458</v>
      </c>
      <c r="W28">
        <v>76.25</v>
      </c>
      <c r="X28">
        <v>3.65</v>
      </c>
      <c r="Y28" t="s">
        <v>24</v>
      </c>
    </row>
    <row r="29" spans="1:25" x14ac:dyDescent="0.25">
      <c r="A29">
        <v>28</v>
      </c>
      <c r="B29" t="s">
        <v>58</v>
      </c>
      <c r="C29" t="s">
        <v>49</v>
      </c>
      <c r="D29" t="s">
        <v>50</v>
      </c>
      <c r="E29" t="s">
        <v>20</v>
      </c>
      <c r="F29">
        <v>442</v>
      </c>
      <c r="G29">
        <v>15</v>
      </c>
      <c r="H29" t="s">
        <v>30</v>
      </c>
      <c r="I29" t="s">
        <v>22</v>
      </c>
      <c r="J29">
        <v>0.73399999999999999</v>
      </c>
      <c r="K29">
        <v>91.16</v>
      </c>
      <c r="L29" s="3">
        <f t="shared" si="0"/>
        <v>12.841379310344829</v>
      </c>
      <c r="M29" t="s">
        <v>23</v>
      </c>
      <c r="N29">
        <v>7.4480000000000004</v>
      </c>
      <c r="O29" s="3">
        <f t="shared" si="1"/>
        <v>7.4480000000000005E-2</v>
      </c>
      <c r="P29" s="3">
        <v>211.9922</v>
      </c>
      <c r="Q29">
        <v>289.0265</v>
      </c>
      <c r="R29">
        <v>0</v>
      </c>
      <c r="S29">
        <v>0</v>
      </c>
      <c r="T29" s="3">
        <f t="shared" si="2"/>
        <v>211.9922</v>
      </c>
      <c r="U29" s="3">
        <f t="shared" si="3"/>
        <v>0.73346976834304123</v>
      </c>
      <c r="V29" s="3">
        <f t="shared" si="4"/>
        <v>81.943242519284567</v>
      </c>
      <c r="W29">
        <v>76.25</v>
      </c>
      <c r="X29">
        <v>3.65</v>
      </c>
      <c r="Y29" t="s">
        <v>24</v>
      </c>
    </row>
    <row r="30" spans="1:25" x14ac:dyDescent="0.25">
      <c r="A30">
        <v>29</v>
      </c>
      <c r="B30" t="s">
        <v>59</v>
      </c>
      <c r="C30" t="s">
        <v>49</v>
      </c>
      <c r="D30" t="s">
        <v>50</v>
      </c>
      <c r="E30" t="s">
        <v>20</v>
      </c>
      <c r="F30">
        <v>442</v>
      </c>
      <c r="G30">
        <v>15</v>
      </c>
      <c r="H30" t="s">
        <v>30</v>
      </c>
      <c r="I30">
        <v>79</v>
      </c>
      <c r="J30">
        <v>0.60399999999999998</v>
      </c>
      <c r="K30">
        <v>123.495</v>
      </c>
      <c r="L30" s="3">
        <f t="shared" si="0"/>
        <v>13.172413793103448</v>
      </c>
      <c r="M30" t="s">
        <v>23</v>
      </c>
      <c r="N30">
        <v>7.64</v>
      </c>
      <c r="O30" s="3">
        <f t="shared" si="1"/>
        <v>7.6399999999999996E-2</v>
      </c>
      <c r="P30" s="3">
        <v>176.55119999999999</v>
      </c>
      <c r="Q30">
        <v>292.16809999999998</v>
      </c>
      <c r="R30">
        <v>0</v>
      </c>
      <c r="S30">
        <v>0</v>
      </c>
      <c r="T30" s="3">
        <f t="shared" si="2"/>
        <v>176.55119999999999</v>
      </c>
      <c r="U30" s="3">
        <f t="shared" si="3"/>
        <v>0.60427952264466933</v>
      </c>
      <c r="V30" s="3">
        <f t="shared" si="4"/>
        <v>69.250433295079091</v>
      </c>
      <c r="W30">
        <v>76.25</v>
      </c>
      <c r="X30">
        <v>3.65</v>
      </c>
      <c r="Y30" t="s">
        <v>24</v>
      </c>
    </row>
    <row r="31" spans="1:25" x14ac:dyDescent="0.25">
      <c r="A31">
        <v>30</v>
      </c>
      <c r="B31" t="s">
        <v>60</v>
      </c>
      <c r="C31" t="s">
        <v>49</v>
      </c>
      <c r="D31" t="s">
        <v>50</v>
      </c>
      <c r="E31" t="s">
        <v>20</v>
      </c>
      <c r="F31">
        <v>442</v>
      </c>
      <c r="G31">
        <v>15</v>
      </c>
      <c r="H31" t="s">
        <v>30</v>
      </c>
      <c r="I31">
        <v>30</v>
      </c>
      <c r="J31">
        <v>0.60699999999999998</v>
      </c>
      <c r="K31">
        <v>105.349</v>
      </c>
      <c r="L31" s="3">
        <f t="shared" si="0"/>
        <v>11</v>
      </c>
      <c r="M31" t="s">
        <v>23</v>
      </c>
      <c r="N31">
        <v>6.38</v>
      </c>
      <c r="O31" s="3">
        <f t="shared" si="1"/>
        <v>6.3799999999999996E-2</v>
      </c>
      <c r="P31" s="3">
        <v>189.8562</v>
      </c>
      <c r="Q31">
        <v>292.95350000000002</v>
      </c>
      <c r="R31">
        <v>0</v>
      </c>
      <c r="S31">
        <v>12.06</v>
      </c>
      <c r="T31" s="3">
        <f t="shared" si="2"/>
        <v>177.7962</v>
      </c>
      <c r="U31" s="3">
        <f t="shared" si="3"/>
        <v>0.60690928765145313</v>
      </c>
      <c r="V31" s="3">
        <f t="shared" si="4"/>
        <v>58.081218828244054</v>
      </c>
      <c r="W31">
        <v>76.25</v>
      </c>
      <c r="X31">
        <v>3.65</v>
      </c>
      <c r="Y31" t="s">
        <v>24</v>
      </c>
    </row>
    <row r="32" spans="1:25" x14ac:dyDescent="0.25">
      <c r="A32">
        <v>31</v>
      </c>
      <c r="B32" t="s">
        <v>61</v>
      </c>
      <c r="C32" t="s">
        <v>62</v>
      </c>
      <c r="D32" t="s">
        <v>63</v>
      </c>
      <c r="E32" t="s">
        <v>20</v>
      </c>
      <c r="F32">
        <v>416</v>
      </c>
      <c r="G32">
        <v>16</v>
      </c>
      <c r="H32" t="s">
        <v>21</v>
      </c>
      <c r="I32">
        <v>15</v>
      </c>
      <c r="J32">
        <v>0.67700000000000005</v>
      </c>
      <c r="K32">
        <v>98.123999999999995</v>
      </c>
      <c r="L32" s="3">
        <f t="shared" si="0"/>
        <v>13.306896551724138</v>
      </c>
      <c r="M32" t="s">
        <v>23</v>
      </c>
      <c r="N32">
        <v>7.718</v>
      </c>
      <c r="O32" s="3">
        <f t="shared" si="1"/>
        <v>7.7179999999999999E-2</v>
      </c>
      <c r="P32" s="3">
        <v>197.05520000000001</v>
      </c>
      <c r="Q32">
        <v>289.0265</v>
      </c>
      <c r="R32">
        <v>1.4175</v>
      </c>
      <c r="S32">
        <v>0</v>
      </c>
      <c r="T32" s="3">
        <f t="shared" si="2"/>
        <v>195.63770000000002</v>
      </c>
      <c r="U32" s="3">
        <f t="shared" si="3"/>
        <v>0.67688499151461901</v>
      </c>
      <c r="V32" s="3">
        <f t="shared" si="4"/>
        <v>78.362975467647445</v>
      </c>
      <c r="W32">
        <v>77.55</v>
      </c>
      <c r="X32">
        <v>5.65</v>
      </c>
      <c r="Y32" t="s">
        <v>24</v>
      </c>
    </row>
    <row r="33" spans="1:25" x14ac:dyDescent="0.25">
      <c r="A33">
        <v>32</v>
      </c>
      <c r="B33" t="s">
        <v>64</v>
      </c>
      <c r="C33" t="s">
        <v>62</v>
      </c>
      <c r="D33" t="s">
        <v>63</v>
      </c>
      <c r="E33" t="s">
        <v>20</v>
      </c>
      <c r="F33">
        <v>416</v>
      </c>
      <c r="G33">
        <v>16</v>
      </c>
      <c r="H33" t="s">
        <v>21</v>
      </c>
      <c r="I33">
        <v>17</v>
      </c>
      <c r="J33">
        <v>0.56000000000000005</v>
      </c>
      <c r="K33">
        <v>122.782</v>
      </c>
      <c r="L33" s="3">
        <f t="shared" si="0"/>
        <v>18.089655172413796</v>
      </c>
      <c r="M33" t="s">
        <v>23</v>
      </c>
      <c r="N33">
        <v>10.492000000000001</v>
      </c>
      <c r="O33" s="3">
        <f t="shared" si="1"/>
        <v>0.10492000000000001</v>
      </c>
      <c r="P33" s="3">
        <v>159.64519999999999</v>
      </c>
      <c r="Q33">
        <v>283.52870000000001</v>
      </c>
      <c r="R33">
        <v>0.75</v>
      </c>
      <c r="S33">
        <v>0</v>
      </c>
      <c r="T33" s="3">
        <f t="shared" si="2"/>
        <v>158.89519999999999</v>
      </c>
      <c r="U33" s="3">
        <f t="shared" si="3"/>
        <v>0.56042016205061418</v>
      </c>
      <c r="V33" s="3">
        <f t="shared" si="4"/>
        <v>88.198925103525667</v>
      </c>
      <c r="W33">
        <v>77.55</v>
      </c>
      <c r="X33">
        <v>5.65</v>
      </c>
      <c r="Y33" t="s">
        <v>24</v>
      </c>
    </row>
    <row r="34" spans="1:25" x14ac:dyDescent="0.25">
      <c r="A34">
        <v>33</v>
      </c>
      <c r="B34" t="s">
        <v>65</v>
      </c>
      <c r="C34" t="s">
        <v>62</v>
      </c>
      <c r="D34" t="s">
        <v>63</v>
      </c>
      <c r="E34" t="s">
        <v>20</v>
      </c>
      <c r="F34">
        <v>416</v>
      </c>
      <c r="G34">
        <v>16</v>
      </c>
      <c r="H34" t="s">
        <v>21</v>
      </c>
      <c r="I34">
        <v>7</v>
      </c>
      <c r="J34">
        <v>0.55700000000000005</v>
      </c>
      <c r="K34">
        <v>103.315</v>
      </c>
      <c r="L34" s="3">
        <f t="shared" si="0"/>
        <v>24.065517241379311</v>
      </c>
      <c r="M34" t="s">
        <v>23</v>
      </c>
      <c r="N34">
        <v>13.958</v>
      </c>
      <c r="O34" s="3">
        <f t="shared" si="1"/>
        <v>0.13958000000000001</v>
      </c>
      <c r="P34" s="3">
        <v>157.49619999999999</v>
      </c>
      <c r="Q34">
        <v>281.9579</v>
      </c>
      <c r="R34">
        <v>0.50060000000000004</v>
      </c>
      <c r="S34">
        <v>0</v>
      </c>
      <c r="T34" s="3">
        <f t="shared" si="2"/>
        <v>156.9956</v>
      </c>
      <c r="U34" s="3">
        <f t="shared" si="3"/>
        <v>0.55680511168511326</v>
      </c>
      <c r="V34" s="3">
        <f t="shared" si="4"/>
        <v>116.57828623351216</v>
      </c>
      <c r="W34">
        <v>77.55</v>
      </c>
      <c r="X34">
        <v>5.65</v>
      </c>
      <c r="Y34" t="s">
        <v>24</v>
      </c>
    </row>
    <row r="35" spans="1:25" x14ac:dyDescent="0.25">
      <c r="A35">
        <v>34</v>
      </c>
      <c r="B35" t="s">
        <v>66</v>
      </c>
      <c r="C35" t="s">
        <v>62</v>
      </c>
      <c r="D35" t="s">
        <v>63</v>
      </c>
      <c r="E35" t="s">
        <v>20</v>
      </c>
      <c r="F35">
        <v>416</v>
      </c>
      <c r="G35">
        <v>16</v>
      </c>
      <c r="H35" t="s">
        <v>21</v>
      </c>
      <c r="I35">
        <v>19</v>
      </c>
      <c r="J35">
        <v>0.68400000000000005</v>
      </c>
      <c r="K35">
        <v>92.852000000000004</v>
      </c>
      <c r="L35" s="3">
        <f t="shared" si="0"/>
        <v>36.168965517241382</v>
      </c>
      <c r="M35" t="s">
        <v>31</v>
      </c>
      <c r="N35">
        <v>20.978000000000002</v>
      </c>
      <c r="O35" s="3">
        <f t="shared" si="1"/>
        <v>0.20978000000000002</v>
      </c>
      <c r="P35" s="3">
        <v>195.15219999999999</v>
      </c>
      <c r="Q35">
        <v>285.31110000000001</v>
      </c>
      <c r="R35">
        <v>0</v>
      </c>
      <c r="S35">
        <v>0</v>
      </c>
      <c r="T35" s="3">
        <f t="shared" si="2"/>
        <v>195.15219999999999</v>
      </c>
      <c r="U35" s="3">
        <f t="shared" si="3"/>
        <v>0.68399792366998691</v>
      </c>
      <c r="V35" s="3">
        <f t="shared" si="4"/>
        <v>215.23362664123482</v>
      </c>
      <c r="W35">
        <v>77.55</v>
      </c>
      <c r="X35">
        <v>5.65</v>
      </c>
      <c r="Y35" t="s">
        <v>24</v>
      </c>
    </row>
    <row r="36" spans="1:25" x14ac:dyDescent="0.25">
      <c r="A36">
        <v>35</v>
      </c>
      <c r="B36" t="s">
        <v>67</v>
      </c>
      <c r="C36" t="s">
        <v>62</v>
      </c>
      <c r="D36" t="s">
        <v>63</v>
      </c>
      <c r="E36" t="s">
        <v>20</v>
      </c>
      <c r="F36">
        <v>416</v>
      </c>
      <c r="G36">
        <v>16</v>
      </c>
      <c r="H36" t="s">
        <v>21</v>
      </c>
      <c r="I36">
        <v>10</v>
      </c>
      <c r="J36">
        <v>0.88500000000000001</v>
      </c>
      <c r="K36">
        <v>53.838999999999999</v>
      </c>
      <c r="L36" s="3">
        <f t="shared" si="0"/>
        <v>7.8103448275862082</v>
      </c>
      <c r="M36" t="s">
        <v>53</v>
      </c>
      <c r="N36">
        <v>4.53</v>
      </c>
      <c r="O36" s="3">
        <f t="shared" si="1"/>
        <v>4.53E-2</v>
      </c>
      <c r="P36" s="3">
        <v>265.6712</v>
      </c>
      <c r="Q36">
        <v>288.24110000000002</v>
      </c>
      <c r="R36">
        <v>0.76300000000000001</v>
      </c>
      <c r="S36">
        <v>9.968</v>
      </c>
      <c r="T36" s="3">
        <f t="shared" si="2"/>
        <v>254.9402</v>
      </c>
      <c r="U36" s="3">
        <f t="shared" si="3"/>
        <v>0.88446859243876041</v>
      </c>
      <c r="V36" s="3">
        <f t="shared" si="4"/>
        <v>60.099640856213767</v>
      </c>
      <c r="W36">
        <v>77.55</v>
      </c>
      <c r="X36">
        <v>5.65</v>
      </c>
      <c r="Y36" t="s">
        <v>24</v>
      </c>
    </row>
    <row r="37" spans="1:25" x14ac:dyDescent="0.25">
      <c r="A37">
        <v>36</v>
      </c>
      <c r="B37" t="s">
        <v>68</v>
      </c>
      <c r="C37" t="s">
        <v>62</v>
      </c>
      <c r="D37" t="s">
        <v>63</v>
      </c>
      <c r="E37" t="s">
        <v>20</v>
      </c>
      <c r="F37">
        <v>416</v>
      </c>
      <c r="G37">
        <v>16</v>
      </c>
      <c r="H37" t="s">
        <v>30</v>
      </c>
      <c r="I37">
        <v>99</v>
      </c>
      <c r="J37">
        <v>0.26700000000000002</v>
      </c>
      <c r="K37">
        <v>191.59800000000001</v>
      </c>
      <c r="L37" s="3">
        <f t="shared" si="0"/>
        <v>31.639655172413793</v>
      </c>
      <c r="M37" t="s">
        <v>31</v>
      </c>
      <c r="N37">
        <v>18.350999999999999</v>
      </c>
      <c r="O37" s="3">
        <f t="shared" si="1"/>
        <v>0.18350999999999998</v>
      </c>
      <c r="P37" s="3">
        <v>72.681200000000004</v>
      </c>
      <c r="Q37">
        <v>264.67919999999998</v>
      </c>
      <c r="R37">
        <v>2.0129999999999999</v>
      </c>
      <c r="S37">
        <v>0</v>
      </c>
      <c r="T37" s="3">
        <f t="shared" si="2"/>
        <v>70.668199999999999</v>
      </c>
      <c r="U37" s="3">
        <f t="shared" si="3"/>
        <v>0.26699566871896246</v>
      </c>
      <c r="V37" s="3">
        <f t="shared" si="4"/>
        <v>73.494562749925194</v>
      </c>
      <c r="W37">
        <v>77.55</v>
      </c>
      <c r="X37">
        <v>5.65</v>
      </c>
      <c r="Y37" t="s">
        <v>24</v>
      </c>
    </row>
    <row r="38" spans="1:25" x14ac:dyDescent="0.25">
      <c r="A38">
        <v>37</v>
      </c>
      <c r="B38" t="s">
        <v>69</v>
      </c>
      <c r="C38" t="s">
        <v>62</v>
      </c>
      <c r="D38" t="s">
        <v>63</v>
      </c>
      <c r="E38" t="s">
        <v>20</v>
      </c>
      <c r="F38">
        <v>416</v>
      </c>
      <c r="G38">
        <v>16</v>
      </c>
      <c r="H38" t="s">
        <v>30</v>
      </c>
      <c r="I38">
        <v>33</v>
      </c>
      <c r="J38">
        <v>0.622</v>
      </c>
      <c r="K38">
        <v>91.793000000000006</v>
      </c>
      <c r="L38" s="3">
        <f t="shared" si="0"/>
        <v>15.408620689655173</v>
      </c>
      <c r="M38" t="s">
        <v>23</v>
      </c>
      <c r="N38">
        <v>8.9369999999999994</v>
      </c>
      <c r="O38" s="3">
        <f t="shared" si="1"/>
        <v>8.9369999999999991E-2</v>
      </c>
      <c r="P38" s="3">
        <v>176.0932</v>
      </c>
      <c r="Q38">
        <v>281.00290000000001</v>
      </c>
      <c r="R38">
        <v>1.3935</v>
      </c>
      <c r="S38">
        <v>0</v>
      </c>
      <c r="T38" s="3">
        <f t="shared" si="2"/>
        <v>174.69970000000001</v>
      </c>
      <c r="U38" s="3">
        <f t="shared" si="3"/>
        <v>0.62170070130948829</v>
      </c>
      <c r="V38" s="3">
        <f t="shared" si="4"/>
        <v>83.342087514043456</v>
      </c>
      <c r="W38">
        <v>77.55</v>
      </c>
      <c r="X38">
        <v>5.65</v>
      </c>
      <c r="Y38" t="s">
        <v>24</v>
      </c>
    </row>
    <row r="39" spans="1:25" x14ac:dyDescent="0.25">
      <c r="A39">
        <v>38</v>
      </c>
      <c r="B39" t="s">
        <v>70</v>
      </c>
      <c r="C39" t="s">
        <v>62</v>
      </c>
      <c r="D39" t="s">
        <v>63</v>
      </c>
      <c r="E39" t="s">
        <v>20</v>
      </c>
      <c r="F39">
        <v>416</v>
      </c>
      <c r="G39">
        <v>16</v>
      </c>
      <c r="H39" t="s">
        <v>30</v>
      </c>
      <c r="I39">
        <v>20</v>
      </c>
      <c r="J39">
        <v>0.42799999999999999</v>
      </c>
      <c r="K39">
        <v>127.15900000000001</v>
      </c>
      <c r="L39" s="3">
        <f t="shared" si="0"/>
        <v>20.082758620689656</v>
      </c>
      <c r="M39" t="s">
        <v>23</v>
      </c>
      <c r="N39">
        <v>11.648</v>
      </c>
      <c r="O39" s="3">
        <f t="shared" si="1"/>
        <v>0.11648</v>
      </c>
      <c r="P39" s="3">
        <v>121.8682</v>
      </c>
      <c r="Q39">
        <v>282.87740000000002</v>
      </c>
      <c r="R39">
        <v>0.76070000000000004</v>
      </c>
      <c r="S39">
        <v>0</v>
      </c>
      <c r="T39" s="3">
        <f t="shared" si="2"/>
        <v>121.1075</v>
      </c>
      <c r="U39" s="3">
        <f t="shared" si="3"/>
        <v>0.42812716745841128</v>
      </c>
      <c r="V39" s="3">
        <f t="shared" si="4"/>
        <v>74.802378698333627</v>
      </c>
      <c r="W39">
        <v>77.55</v>
      </c>
      <c r="X39">
        <v>5.65</v>
      </c>
      <c r="Y39" t="s">
        <v>24</v>
      </c>
    </row>
    <row r="40" spans="1:25" x14ac:dyDescent="0.25">
      <c r="A40">
        <v>39</v>
      </c>
      <c r="B40" t="s">
        <v>71</v>
      </c>
      <c r="C40" t="s">
        <v>62</v>
      </c>
      <c r="D40" t="s">
        <v>63</v>
      </c>
      <c r="E40" t="s">
        <v>20</v>
      </c>
      <c r="F40">
        <v>416</v>
      </c>
      <c r="G40">
        <v>16</v>
      </c>
      <c r="H40" t="s">
        <v>30</v>
      </c>
      <c r="I40">
        <v>120</v>
      </c>
      <c r="J40">
        <v>0.48099999999999998</v>
      </c>
      <c r="K40">
        <v>127.441</v>
      </c>
      <c r="L40" s="3">
        <f t="shared" si="0"/>
        <v>18.529310344827586</v>
      </c>
      <c r="M40" t="s">
        <v>23</v>
      </c>
      <c r="N40">
        <v>10.747</v>
      </c>
      <c r="O40" s="3">
        <f t="shared" si="1"/>
        <v>0.10747</v>
      </c>
      <c r="P40" s="3">
        <v>141.8912</v>
      </c>
      <c r="Q40">
        <v>293.7389</v>
      </c>
      <c r="R40">
        <v>0.65310000000000001</v>
      </c>
      <c r="S40">
        <v>0</v>
      </c>
      <c r="T40" s="3">
        <f t="shared" si="2"/>
        <v>141.2381</v>
      </c>
      <c r="U40" s="3">
        <f t="shared" si="3"/>
        <v>0.4808287223789563</v>
      </c>
      <c r="V40" s="3">
        <f t="shared" si="4"/>
        <v>77.51199419109966</v>
      </c>
      <c r="W40">
        <v>77.55</v>
      </c>
      <c r="X40">
        <v>5.65</v>
      </c>
      <c r="Y40" t="s">
        <v>24</v>
      </c>
    </row>
    <row r="41" spans="1:25" x14ac:dyDescent="0.25">
      <c r="A41">
        <v>40</v>
      </c>
      <c r="B41" t="s">
        <v>72</v>
      </c>
      <c r="C41" t="s">
        <v>62</v>
      </c>
      <c r="D41" t="s">
        <v>63</v>
      </c>
      <c r="E41" t="s">
        <v>20</v>
      </c>
      <c r="F41">
        <v>416</v>
      </c>
      <c r="G41">
        <v>16</v>
      </c>
      <c r="H41" t="s">
        <v>30</v>
      </c>
      <c r="I41">
        <v>52</v>
      </c>
      <c r="J41">
        <v>0.53600000000000003</v>
      </c>
      <c r="K41">
        <v>107.83199999999999</v>
      </c>
      <c r="L41" s="3">
        <f t="shared" si="0"/>
        <v>16.324137931034485</v>
      </c>
      <c r="M41" t="s">
        <v>23</v>
      </c>
      <c r="N41">
        <v>9.468</v>
      </c>
      <c r="O41" s="3">
        <f t="shared" si="1"/>
        <v>9.468E-2</v>
      </c>
      <c r="P41" s="3">
        <v>152.22620000000001</v>
      </c>
      <c r="Q41">
        <v>281.17250000000001</v>
      </c>
      <c r="R41">
        <v>1.6606000000000001</v>
      </c>
      <c r="S41">
        <v>0</v>
      </c>
      <c r="T41" s="3">
        <f t="shared" si="2"/>
        <v>150.56560000000002</v>
      </c>
      <c r="U41" s="3">
        <f t="shared" si="3"/>
        <v>0.53549191332722801</v>
      </c>
      <c r="V41" s="3">
        <f t="shared" si="4"/>
        <v>76.050561530732935</v>
      </c>
      <c r="W41">
        <v>77.55</v>
      </c>
      <c r="X41">
        <v>5.65</v>
      </c>
      <c r="Y41" t="s">
        <v>24</v>
      </c>
    </row>
    <row r="42" spans="1:25" x14ac:dyDescent="0.25">
      <c r="A42">
        <v>41</v>
      </c>
      <c r="B42" t="s">
        <v>73</v>
      </c>
      <c r="C42" t="s">
        <v>74</v>
      </c>
      <c r="D42" t="s">
        <v>75</v>
      </c>
      <c r="E42" t="s">
        <v>20</v>
      </c>
      <c r="F42">
        <v>411</v>
      </c>
      <c r="G42">
        <v>12.5</v>
      </c>
      <c r="H42" t="s">
        <v>21</v>
      </c>
      <c r="I42">
        <v>16</v>
      </c>
      <c r="J42">
        <v>0.434</v>
      </c>
      <c r="K42">
        <v>128.511</v>
      </c>
      <c r="L42" s="3">
        <f t="shared" si="0"/>
        <v>24.036206896551729</v>
      </c>
      <c r="M42" t="s">
        <v>23</v>
      </c>
      <c r="N42">
        <v>13.941000000000001</v>
      </c>
      <c r="O42" s="3">
        <f t="shared" si="1"/>
        <v>0.13941000000000001</v>
      </c>
      <c r="P42" s="3">
        <v>130.05199999999999</v>
      </c>
      <c r="Q42">
        <v>293.7389</v>
      </c>
      <c r="R42">
        <v>1.9390000000000001</v>
      </c>
      <c r="S42">
        <v>0.74529999999999996</v>
      </c>
      <c r="T42" s="3">
        <f t="shared" si="2"/>
        <v>127.3677</v>
      </c>
      <c r="U42" s="3">
        <f t="shared" si="3"/>
        <v>0.43360855508071966</v>
      </c>
      <c r="V42" s="3">
        <f t="shared" si="4"/>
        <v>90.674052995704699</v>
      </c>
      <c r="W42">
        <v>58.8</v>
      </c>
      <c r="X42">
        <v>9.4</v>
      </c>
      <c r="Y42" t="s">
        <v>24</v>
      </c>
    </row>
    <row r="43" spans="1:25" x14ac:dyDescent="0.25">
      <c r="A43">
        <v>42</v>
      </c>
      <c r="B43" t="s">
        <v>76</v>
      </c>
      <c r="C43" t="s">
        <v>74</v>
      </c>
      <c r="D43" t="s">
        <v>75</v>
      </c>
      <c r="E43" t="s">
        <v>20</v>
      </c>
      <c r="F43">
        <v>411</v>
      </c>
      <c r="G43">
        <v>12.5</v>
      </c>
      <c r="H43" t="s">
        <v>21</v>
      </c>
      <c r="I43">
        <v>15</v>
      </c>
      <c r="J43">
        <v>0.71599999999999997</v>
      </c>
      <c r="K43">
        <v>90.942999999999998</v>
      </c>
      <c r="L43" s="3">
        <f t="shared" si="0"/>
        <v>10.998275862068965</v>
      </c>
      <c r="M43" t="s">
        <v>23</v>
      </c>
      <c r="N43">
        <v>6.3789999999999996</v>
      </c>
      <c r="O43" s="3">
        <f t="shared" si="1"/>
        <v>6.3789999999999999E-2</v>
      </c>
      <c r="P43" s="3">
        <v>213.21700000000001</v>
      </c>
      <c r="Q43">
        <v>293.7389</v>
      </c>
      <c r="R43">
        <v>1.0218</v>
      </c>
      <c r="S43">
        <v>1.7831999999999999</v>
      </c>
      <c r="T43" s="3">
        <f t="shared" si="2"/>
        <v>210.41200000000001</v>
      </c>
      <c r="U43" s="3">
        <f t="shared" si="3"/>
        <v>0.71632323808661369</v>
      </c>
      <c r="V43" s="3">
        <f t="shared" si="4"/>
        <v>68.541389036317625</v>
      </c>
      <c r="W43">
        <v>58.8</v>
      </c>
      <c r="X43">
        <v>9.4</v>
      </c>
      <c r="Y43" t="s">
        <v>24</v>
      </c>
    </row>
    <row r="44" spans="1:25" x14ac:dyDescent="0.25">
      <c r="A44">
        <v>43</v>
      </c>
      <c r="B44" t="s">
        <v>77</v>
      </c>
      <c r="C44" t="s">
        <v>74</v>
      </c>
      <c r="D44" t="s">
        <v>75</v>
      </c>
      <c r="E44" t="s">
        <v>20</v>
      </c>
      <c r="F44">
        <v>411</v>
      </c>
      <c r="G44">
        <v>12.5</v>
      </c>
      <c r="H44" t="s">
        <v>21</v>
      </c>
      <c r="I44">
        <v>19</v>
      </c>
      <c r="J44">
        <v>0.78700000000000003</v>
      </c>
      <c r="K44">
        <v>32.741999999999997</v>
      </c>
      <c r="L44" s="3">
        <f t="shared" si="0"/>
        <v>16.672413793103448</v>
      </c>
      <c r="M44" t="s">
        <v>23</v>
      </c>
      <c r="N44">
        <v>9.67</v>
      </c>
      <c r="O44" s="3">
        <f t="shared" si="1"/>
        <v>9.6699999999999994E-2</v>
      </c>
      <c r="P44" s="3">
        <v>228.99</v>
      </c>
      <c r="Q44">
        <v>289.81189999999998</v>
      </c>
      <c r="R44">
        <v>0.44569999999999999</v>
      </c>
      <c r="S44">
        <v>0.41170000000000001</v>
      </c>
      <c r="T44" s="3">
        <f t="shared" si="2"/>
        <v>228.1326</v>
      </c>
      <c r="U44" s="3">
        <f t="shared" si="3"/>
        <v>0.78717471573803566</v>
      </c>
      <c r="V44" s="3">
        <f t="shared" si="4"/>
        <v>114.17969251780207</v>
      </c>
      <c r="W44">
        <v>58.8</v>
      </c>
      <c r="X44">
        <v>9.4</v>
      </c>
      <c r="Y44" t="s">
        <v>24</v>
      </c>
    </row>
    <row r="45" spans="1:25" x14ac:dyDescent="0.25">
      <c r="A45">
        <v>44</v>
      </c>
      <c r="B45" t="s">
        <v>78</v>
      </c>
      <c r="C45" t="s">
        <v>74</v>
      </c>
      <c r="D45" t="s">
        <v>75</v>
      </c>
      <c r="E45" t="s">
        <v>20</v>
      </c>
      <c r="F45">
        <v>411</v>
      </c>
      <c r="G45">
        <v>12.5</v>
      </c>
      <c r="H45" t="s">
        <v>21</v>
      </c>
      <c r="I45">
        <v>11</v>
      </c>
      <c r="J45">
        <v>0.57699999999999996</v>
      </c>
      <c r="K45">
        <v>116.21899999999999</v>
      </c>
      <c r="L45" s="3">
        <f t="shared" si="0"/>
        <v>17.365517241379312</v>
      </c>
      <c r="M45" t="s">
        <v>23</v>
      </c>
      <c r="N45">
        <v>10.071999999999999</v>
      </c>
      <c r="O45" s="3">
        <f t="shared" si="1"/>
        <v>0.10071999999999999</v>
      </c>
      <c r="P45" s="3">
        <v>171.364</v>
      </c>
      <c r="Q45">
        <v>293.7389</v>
      </c>
      <c r="R45">
        <v>1.7084999999999999</v>
      </c>
      <c r="S45">
        <v>0.11509999999999999</v>
      </c>
      <c r="T45" s="3">
        <f t="shared" si="2"/>
        <v>169.54040000000001</v>
      </c>
      <c r="U45" s="3">
        <f t="shared" si="3"/>
        <v>0.577180618569757</v>
      </c>
      <c r="V45" s="3">
        <f t="shared" si="4"/>
        <v>87.200447853518881</v>
      </c>
      <c r="W45">
        <v>58.8</v>
      </c>
      <c r="X45">
        <v>9.4</v>
      </c>
      <c r="Y45" t="s">
        <v>24</v>
      </c>
    </row>
    <row r="46" spans="1:25" x14ac:dyDescent="0.25">
      <c r="A46">
        <v>45</v>
      </c>
      <c r="B46" t="s">
        <v>79</v>
      </c>
      <c r="C46" t="s">
        <v>74</v>
      </c>
      <c r="D46" t="s">
        <v>75</v>
      </c>
      <c r="E46" t="s">
        <v>20</v>
      </c>
      <c r="F46">
        <v>411</v>
      </c>
      <c r="G46">
        <v>12.5</v>
      </c>
      <c r="H46" t="s">
        <v>21</v>
      </c>
      <c r="I46">
        <v>11</v>
      </c>
      <c r="J46">
        <v>0.73699999999999999</v>
      </c>
      <c r="K46">
        <v>78.311000000000007</v>
      </c>
      <c r="L46" s="3">
        <f t="shared" si="0"/>
        <v>12.932758620689656</v>
      </c>
      <c r="M46" t="s">
        <v>23</v>
      </c>
      <c r="N46">
        <v>7.5010000000000003</v>
      </c>
      <c r="O46" s="3">
        <f t="shared" si="1"/>
        <v>7.5010000000000007E-2</v>
      </c>
      <c r="P46" s="3">
        <v>217.179</v>
      </c>
      <c r="Q46">
        <v>293.7389</v>
      </c>
      <c r="R46">
        <v>0.49880000000000002</v>
      </c>
      <c r="S46">
        <v>7.46E-2</v>
      </c>
      <c r="T46" s="3">
        <f t="shared" si="2"/>
        <v>216.60560000000001</v>
      </c>
      <c r="U46" s="3">
        <f t="shared" si="3"/>
        <v>0.73740863058995598</v>
      </c>
      <c r="V46" s="3">
        <f t="shared" si="4"/>
        <v>82.969532070828905</v>
      </c>
      <c r="W46">
        <v>58.8</v>
      </c>
      <c r="X46">
        <v>9.4</v>
      </c>
      <c r="Y46" t="s">
        <v>24</v>
      </c>
    </row>
    <row r="47" spans="1:25" x14ac:dyDescent="0.25">
      <c r="A47">
        <v>46</v>
      </c>
      <c r="B47" t="s">
        <v>80</v>
      </c>
      <c r="C47" t="s">
        <v>74</v>
      </c>
      <c r="D47" t="s">
        <v>75</v>
      </c>
      <c r="E47" t="s">
        <v>20</v>
      </c>
      <c r="F47">
        <v>411</v>
      </c>
      <c r="G47">
        <v>12.5</v>
      </c>
      <c r="H47" t="s">
        <v>30</v>
      </c>
      <c r="I47">
        <v>131</v>
      </c>
      <c r="J47">
        <v>0.316</v>
      </c>
      <c r="K47">
        <v>219.75</v>
      </c>
      <c r="L47" s="3">
        <f t="shared" si="0"/>
        <v>41.065517241379318</v>
      </c>
      <c r="M47" t="s">
        <v>31</v>
      </c>
      <c r="N47">
        <v>23.818000000000001</v>
      </c>
      <c r="O47" s="3">
        <f t="shared" si="1"/>
        <v>0.23818</v>
      </c>
      <c r="P47" s="3">
        <v>93.400999999999996</v>
      </c>
      <c r="Q47">
        <v>293.7389</v>
      </c>
      <c r="R47">
        <v>0.45750000000000002</v>
      </c>
      <c r="S47">
        <v>0</v>
      </c>
      <c r="T47" s="3">
        <f t="shared" si="2"/>
        <v>92.9435</v>
      </c>
      <c r="U47" s="3">
        <f t="shared" si="3"/>
        <v>0.3164153607166092</v>
      </c>
      <c r="V47" s="3">
        <f t="shared" si="4"/>
        <v>113.04571592322297</v>
      </c>
      <c r="W47">
        <v>58.8</v>
      </c>
      <c r="X47">
        <v>9.4</v>
      </c>
      <c r="Y47" t="s">
        <v>24</v>
      </c>
    </row>
    <row r="48" spans="1:25" x14ac:dyDescent="0.25">
      <c r="A48">
        <v>47</v>
      </c>
      <c r="B48" t="s">
        <v>81</v>
      </c>
      <c r="C48" t="s">
        <v>74</v>
      </c>
      <c r="D48" t="s">
        <v>75</v>
      </c>
      <c r="E48" t="s">
        <v>20</v>
      </c>
      <c r="F48">
        <v>411</v>
      </c>
      <c r="G48">
        <v>12.5</v>
      </c>
      <c r="H48" t="s">
        <v>30</v>
      </c>
      <c r="I48">
        <v>141</v>
      </c>
      <c r="J48">
        <v>0.59</v>
      </c>
      <c r="K48">
        <v>101.30800000000001</v>
      </c>
      <c r="L48" s="3">
        <f t="shared" si="0"/>
        <v>14.951724137931036</v>
      </c>
      <c r="M48" t="s">
        <v>23</v>
      </c>
      <c r="N48">
        <v>8.6720000000000006</v>
      </c>
      <c r="O48" s="3">
        <f t="shared" si="1"/>
        <v>8.6720000000000005E-2</v>
      </c>
      <c r="P48" s="3">
        <v>176.2747</v>
      </c>
      <c r="Q48">
        <v>293.7389</v>
      </c>
      <c r="R48">
        <v>1.9132</v>
      </c>
      <c r="S48">
        <v>1.2025999999999999</v>
      </c>
      <c r="T48" s="3">
        <f t="shared" si="2"/>
        <v>173.15889999999999</v>
      </c>
      <c r="U48" s="3">
        <f t="shared" si="3"/>
        <v>0.58949938193409179</v>
      </c>
      <c r="V48" s="3">
        <f t="shared" si="4"/>
        <v>76.682079601986658</v>
      </c>
      <c r="W48">
        <v>58.8</v>
      </c>
      <c r="X48">
        <v>9.4</v>
      </c>
      <c r="Y48" t="s">
        <v>24</v>
      </c>
    </row>
    <row r="49" spans="1:25" x14ac:dyDescent="0.25">
      <c r="A49">
        <v>48</v>
      </c>
      <c r="B49" t="s">
        <v>82</v>
      </c>
      <c r="C49" t="s">
        <v>74</v>
      </c>
      <c r="D49" t="s">
        <v>75</v>
      </c>
      <c r="E49" t="s">
        <v>20</v>
      </c>
      <c r="F49">
        <v>411</v>
      </c>
      <c r="G49">
        <v>12.5</v>
      </c>
      <c r="H49" t="s">
        <v>30</v>
      </c>
      <c r="I49">
        <v>64</v>
      </c>
      <c r="J49">
        <v>0.83599999999999997</v>
      </c>
      <c r="K49">
        <v>71.674999999999997</v>
      </c>
      <c r="L49" s="3">
        <f t="shared" si="0"/>
        <v>9.065517241379311</v>
      </c>
      <c r="M49" t="s">
        <v>23</v>
      </c>
      <c r="N49">
        <v>5.258</v>
      </c>
      <c r="O49" s="3">
        <f t="shared" si="1"/>
        <v>5.2580000000000002E-2</v>
      </c>
      <c r="P49" s="3">
        <v>240.2045</v>
      </c>
      <c r="Q49">
        <v>285.88490000000002</v>
      </c>
      <c r="R49">
        <v>0.53139999999999998</v>
      </c>
      <c r="S49">
        <v>0.6573</v>
      </c>
      <c r="T49" s="3">
        <f t="shared" si="2"/>
        <v>239.01579999999998</v>
      </c>
      <c r="U49" s="3">
        <f t="shared" si="3"/>
        <v>0.83605604913026177</v>
      </c>
      <c r="V49" s="3">
        <f t="shared" si="4"/>
        <v>65.939740594903753</v>
      </c>
      <c r="W49">
        <v>58.8</v>
      </c>
      <c r="X49">
        <v>9.4</v>
      </c>
      <c r="Y49" t="s">
        <v>24</v>
      </c>
    </row>
    <row r="50" spans="1:25" x14ac:dyDescent="0.25">
      <c r="A50">
        <v>49</v>
      </c>
      <c r="B50" t="s">
        <v>83</v>
      </c>
      <c r="C50" t="s">
        <v>74</v>
      </c>
      <c r="D50" t="s">
        <v>75</v>
      </c>
      <c r="E50" t="s">
        <v>20</v>
      </c>
      <c r="F50">
        <v>411</v>
      </c>
      <c r="G50">
        <v>12.5</v>
      </c>
      <c r="H50" t="s">
        <v>30</v>
      </c>
      <c r="I50">
        <v>118</v>
      </c>
      <c r="J50">
        <v>0.623</v>
      </c>
      <c r="K50">
        <v>111.746</v>
      </c>
      <c r="L50" s="3">
        <f t="shared" si="0"/>
        <v>13.541379310344828</v>
      </c>
      <c r="M50" t="s">
        <v>23</v>
      </c>
      <c r="N50">
        <v>7.8540000000000001</v>
      </c>
      <c r="O50" s="3">
        <f t="shared" si="1"/>
        <v>7.8539999999999999E-2</v>
      </c>
      <c r="P50" s="3">
        <v>179.7</v>
      </c>
      <c r="Q50">
        <v>287.45569999999998</v>
      </c>
      <c r="R50">
        <v>0.63680000000000003</v>
      </c>
      <c r="S50">
        <v>0</v>
      </c>
      <c r="T50" s="3">
        <f t="shared" si="2"/>
        <v>179.06319999999999</v>
      </c>
      <c r="U50" s="3">
        <f t="shared" si="3"/>
        <v>0.62292450628044604</v>
      </c>
      <c r="V50" s="3">
        <f t="shared" si="4"/>
        <v>73.386736084899354</v>
      </c>
      <c r="W50">
        <v>58.8</v>
      </c>
      <c r="X50">
        <v>9.4</v>
      </c>
      <c r="Y50" t="s">
        <v>24</v>
      </c>
    </row>
    <row r="51" spans="1:25" x14ac:dyDescent="0.25">
      <c r="A51">
        <v>50</v>
      </c>
      <c r="B51" t="s">
        <v>84</v>
      </c>
      <c r="C51" t="s">
        <v>74</v>
      </c>
      <c r="D51" t="s">
        <v>75</v>
      </c>
      <c r="E51" t="s">
        <v>20</v>
      </c>
      <c r="F51">
        <v>411</v>
      </c>
      <c r="G51">
        <v>12.5</v>
      </c>
      <c r="H51" t="s">
        <v>30</v>
      </c>
      <c r="I51">
        <v>176</v>
      </c>
      <c r="J51">
        <v>0.32800000000000001</v>
      </c>
      <c r="K51">
        <v>240.34200000000001</v>
      </c>
      <c r="L51" s="3">
        <f t="shared" si="0"/>
        <v>39.912068965517243</v>
      </c>
      <c r="M51" t="s">
        <v>31</v>
      </c>
      <c r="N51">
        <v>23.149000000000001</v>
      </c>
      <c r="O51" s="3">
        <f t="shared" si="1"/>
        <v>0.23149</v>
      </c>
      <c r="P51" s="3">
        <v>96.372200000000007</v>
      </c>
      <c r="Q51">
        <v>293.7389</v>
      </c>
      <c r="R51">
        <v>0</v>
      </c>
      <c r="S51">
        <v>0</v>
      </c>
      <c r="T51" s="3">
        <f t="shared" si="2"/>
        <v>96.372200000000007</v>
      </c>
      <c r="U51" s="3">
        <f t="shared" si="3"/>
        <v>0.32808797200506984</v>
      </c>
      <c r="V51" s="3">
        <f t="shared" si="4"/>
        <v>113.92362695918041</v>
      </c>
      <c r="W51">
        <v>58.8</v>
      </c>
      <c r="X51">
        <v>9.4</v>
      </c>
      <c r="Y51" t="s">
        <v>24</v>
      </c>
    </row>
    <row r="52" spans="1:25" x14ac:dyDescent="0.25">
      <c r="A52">
        <v>51</v>
      </c>
      <c r="B52" t="s">
        <v>85</v>
      </c>
      <c r="C52" t="s">
        <v>86</v>
      </c>
      <c r="D52" t="s">
        <v>87</v>
      </c>
      <c r="E52" t="s">
        <v>88</v>
      </c>
      <c r="F52">
        <v>417</v>
      </c>
      <c r="G52">
        <v>15.5</v>
      </c>
      <c r="H52" t="s">
        <v>21</v>
      </c>
      <c r="I52">
        <v>15</v>
      </c>
      <c r="J52">
        <v>0.65100000000000002</v>
      </c>
      <c r="K52">
        <v>101.129</v>
      </c>
      <c r="L52" s="3">
        <f t="shared" si="0"/>
        <v>11.993103448275864</v>
      </c>
      <c r="M52" t="s">
        <v>23</v>
      </c>
      <c r="N52">
        <v>6.9560000000000004</v>
      </c>
      <c r="O52" s="3">
        <f t="shared" si="1"/>
        <v>6.9560000000000011E-2</v>
      </c>
      <c r="P52" s="3">
        <v>188.70519999999999</v>
      </c>
      <c r="Q52">
        <v>289.0265</v>
      </c>
      <c r="R52">
        <v>0.438</v>
      </c>
      <c r="S52">
        <v>0</v>
      </c>
      <c r="T52" s="3">
        <f t="shared" si="2"/>
        <v>188.2672</v>
      </c>
      <c r="U52" s="3">
        <f t="shared" si="3"/>
        <v>0.65138386964517092</v>
      </c>
      <c r="V52" s="3">
        <f t="shared" si="4"/>
        <v>67.965392958777144</v>
      </c>
      <c r="W52">
        <v>47.75</v>
      </c>
      <c r="X52">
        <v>16.350000000000001</v>
      </c>
      <c r="Y52" t="s">
        <v>24</v>
      </c>
    </row>
    <row r="53" spans="1:25" x14ac:dyDescent="0.25">
      <c r="A53">
        <v>52</v>
      </c>
      <c r="B53" t="s">
        <v>89</v>
      </c>
      <c r="C53" t="s">
        <v>86</v>
      </c>
      <c r="D53" t="s">
        <v>87</v>
      </c>
      <c r="E53" t="s">
        <v>88</v>
      </c>
      <c r="F53">
        <v>417</v>
      </c>
      <c r="G53">
        <v>15.5</v>
      </c>
      <c r="H53" t="s">
        <v>21</v>
      </c>
      <c r="I53">
        <v>15</v>
      </c>
      <c r="J53">
        <v>0.23499999999999999</v>
      </c>
      <c r="K53">
        <v>300.77499999999998</v>
      </c>
      <c r="L53" s="3">
        <f t="shared" si="0"/>
        <v>32.446551724137933</v>
      </c>
      <c r="M53" t="s">
        <v>31</v>
      </c>
      <c r="N53">
        <v>18.818999999999999</v>
      </c>
      <c r="O53" s="3">
        <f t="shared" si="1"/>
        <v>0.18819</v>
      </c>
      <c r="P53" s="3">
        <v>66.470200000000006</v>
      </c>
      <c r="Q53">
        <v>283.39210000000003</v>
      </c>
      <c r="R53">
        <v>0</v>
      </c>
      <c r="S53">
        <v>0</v>
      </c>
      <c r="T53" s="3">
        <f t="shared" si="2"/>
        <v>66.470200000000006</v>
      </c>
      <c r="U53" s="3">
        <f t="shared" si="3"/>
        <v>0.23455205702628973</v>
      </c>
      <c r="V53" s="3">
        <f t="shared" si="4"/>
        <v>66.210527417666199</v>
      </c>
      <c r="W53">
        <v>47.75</v>
      </c>
      <c r="X53">
        <v>16.350000000000001</v>
      </c>
      <c r="Y53" t="s">
        <v>24</v>
      </c>
    </row>
    <row r="54" spans="1:25" x14ac:dyDescent="0.25">
      <c r="A54">
        <v>53</v>
      </c>
      <c r="B54" t="s">
        <v>90</v>
      </c>
      <c r="C54" t="s">
        <v>86</v>
      </c>
      <c r="D54" t="s">
        <v>87</v>
      </c>
      <c r="E54" t="s">
        <v>88</v>
      </c>
      <c r="F54">
        <v>417</v>
      </c>
      <c r="G54">
        <v>15.5</v>
      </c>
      <c r="H54" t="s">
        <v>21</v>
      </c>
      <c r="I54">
        <v>14</v>
      </c>
      <c r="J54">
        <v>0.48899999999999999</v>
      </c>
      <c r="K54">
        <v>128.58000000000001</v>
      </c>
      <c r="L54" s="3">
        <f t="shared" si="0"/>
        <v>14.048275862068966</v>
      </c>
      <c r="M54" t="s">
        <v>23</v>
      </c>
      <c r="N54">
        <v>8.1479999999999997</v>
      </c>
      <c r="O54" s="3">
        <f t="shared" si="1"/>
        <v>8.1479999999999997E-2</v>
      </c>
      <c r="P54" s="3">
        <v>106.2782</v>
      </c>
      <c r="Q54">
        <v>215.40430000000001</v>
      </c>
      <c r="R54">
        <v>1.0529999999999999</v>
      </c>
      <c r="S54">
        <v>0</v>
      </c>
      <c r="T54" s="3">
        <f t="shared" si="2"/>
        <v>105.2252</v>
      </c>
      <c r="U54" s="3">
        <f t="shared" si="3"/>
        <v>0.48850092593323347</v>
      </c>
      <c r="V54" s="3">
        <f t="shared" si="4"/>
        <v>59.704583167559797</v>
      </c>
      <c r="W54">
        <v>47.75</v>
      </c>
      <c r="X54">
        <v>16.350000000000001</v>
      </c>
      <c r="Y54" t="s">
        <v>24</v>
      </c>
    </row>
    <row r="55" spans="1:25" x14ac:dyDescent="0.25">
      <c r="A55">
        <v>54</v>
      </c>
      <c r="B55" t="s">
        <v>91</v>
      </c>
      <c r="C55" t="s">
        <v>86</v>
      </c>
      <c r="D55" t="s">
        <v>87</v>
      </c>
      <c r="E55" t="s">
        <v>88</v>
      </c>
      <c r="F55">
        <v>417</v>
      </c>
      <c r="G55">
        <v>15.5</v>
      </c>
      <c r="H55" t="s">
        <v>21</v>
      </c>
      <c r="I55">
        <v>17</v>
      </c>
      <c r="J55">
        <v>0.25800000000000001</v>
      </c>
      <c r="K55">
        <v>264.649</v>
      </c>
      <c r="L55" s="3">
        <f t="shared" si="0"/>
        <v>28.386206896551723</v>
      </c>
      <c r="M55" t="s">
        <v>23</v>
      </c>
      <c r="N55">
        <v>16.463999999999999</v>
      </c>
      <c r="O55" s="3">
        <f t="shared" si="1"/>
        <v>0.16463999999999998</v>
      </c>
      <c r="P55" s="3">
        <v>77.028199999999998</v>
      </c>
      <c r="Q55">
        <v>289.81189999999998</v>
      </c>
      <c r="R55">
        <v>2.238</v>
      </c>
      <c r="S55">
        <v>0</v>
      </c>
      <c r="T55" s="3">
        <f t="shared" si="2"/>
        <v>74.790199999999999</v>
      </c>
      <c r="U55" s="3">
        <f t="shared" si="3"/>
        <v>0.25806462743593345</v>
      </c>
      <c r="V55" s="3">
        <f t="shared" si="4"/>
        <v>63.731640391578118</v>
      </c>
      <c r="W55">
        <v>47.75</v>
      </c>
      <c r="X55">
        <v>16.350000000000001</v>
      </c>
      <c r="Y55" t="s">
        <v>24</v>
      </c>
    </row>
    <row r="56" spans="1:25" x14ac:dyDescent="0.25">
      <c r="A56">
        <v>55</v>
      </c>
      <c r="B56" t="s">
        <v>92</v>
      </c>
      <c r="C56" t="s">
        <v>86</v>
      </c>
      <c r="D56" t="s">
        <v>87</v>
      </c>
      <c r="E56" t="s">
        <v>88</v>
      </c>
      <c r="F56">
        <v>417</v>
      </c>
      <c r="G56">
        <v>15.5</v>
      </c>
      <c r="H56" t="s">
        <v>21</v>
      </c>
      <c r="I56">
        <v>14</v>
      </c>
      <c r="J56">
        <v>0.622</v>
      </c>
      <c r="K56">
        <v>92.671999999999997</v>
      </c>
      <c r="L56" s="3">
        <f t="shared" si="0"/>
        <v>11.082758620689656</v>
      </c>
      <c r="M56" t="s">
        <v>23</v>
      </c>
      <c r="N56">
        <v>6.4279999999999999</v>
      </c>
      <c r="O56" s="3">
        <f t="shared" si="1"/>
        <v>6.4280000000000004E-2</v>
      </c>
      <c r="P56" s="3">
        <v>180.1352</v>
      </c>
      <c r="Q56">
        <v>288.24110000000002</v>
      </c>
      <c r="R56">
        <v>0.98</v>
      </c>
      <c r="S56">
        <v>0</v>
      </c>
      <c r="T56" s="3">
        <f t="shared" si="2"/>
        <v>179.15520000000001</v>
      </c>
      <c r="U56" s="3">
        <f t="shared" si="3"/>
        <v>0.62154633742377474</v>
      </c>
      <c r="V56" s="3">
        <f t="shared" si="4"/>
        <v>59.929497854400374</v>
      </c>
      <c r="W56">
        <v>47.75</v>
      </c>
      <c r="X56">
        <v>16.350000000000001</v>
      </c>
      <c r="Y56" t="s">
        <v>24</v>
      </c>
    </row>
    <row r="57" spans="1:25" x14ac:dyDescent="0.25">
      <c r="A57">
        <v>56</v>
      </c>
      <c r="B57" t="s">
        <v>93</v>
      </c>
      <c r="C57" t="s">
        <v>86</v>
      </c>
      <c r="D57" t="s">
        <v>87</v>
      </c>
      <c r="E57" t="s">
        <v>88</v>
      </c>
      <c r="F57">
        <v>417</v>
      </c>
      <c r="G57">
        <v>15.5</v>
      </c>
      <c r="H57" t="s">
        <v>30</v>
      </c>
      <c r="I57">
        <v>110</v>
      </c>
      <c r="J57">
        <v>0.60799999999999998</v>
      </c>
      <c r="K57">
        <v>94.015000000000001</v>
      </c>
      <c r="L57" s="3">
        <f t="shared" si="0"/>
        <v>11.989655172413794</v>
      </c>
      <c r="M57" t="s">
        <v>23</v>
      </c>
      <c r="N57">
        <v>6.9539999999999997</v>
      </c>
      <c r="O57" s="3">
        <f t="shared" si="1"/>
        <v>6.9539999999999991E-2</v>
      </c>
      <c r="P57" s="3">
        <v>173.3202</v>
      </c>
      <c r="Q57">
        <v>282.54700000000003</v>
      </c>
      <c r="R57">
        <v>1.6140000000000001</v>
      </c>
      <c r="S57">
        <v>0</v>
      </c>
      <c r="T57" s="3">
        <f t="shared" si="2"/>
        <v>171.7062</v>
      </c>
      <c r="U57" s="3">
        <f t="shared" si="3"/>
        <v>0.60770845204514645</v>
      </c>
      <c r="V57" s="3">
        <f t="shared" si="4"/>
        <v>63.39006863282922</v>
      </c>
      <c r="W57">
        <v>47.75</v>
      </c>
      <c r="X57">
        <v>16.350000000000001</v>
      </c>
      <c r="Y57" t="s">
        <v>24</v>
      </c>
    </row>
    <row r="58" spans="1:25" x14ac:dyDescent="0.25">
      <c r="A58">
        <v>57</v>
      </c>
      <c r="B58" t="s">
        <v>94</v>
      </c>
      <c r="C58" t="s">
        <v>86</v>
      </c>
      <c r="D58" t="s">
        <v>87</v>
      </c>
      <c r="E58" t="s">
        <v>88</v>
      </c>
      <c r="F58">
        <v>417</v>
      </c>
      <c r="G58">
        <v>15.5</v>
      </c>
      <c r="H58" t="s">
        <v>30</v>
      </c>
      <c r="I58">
        <v>149</v>
      </c>
      <c r="J58">
        <v>0.17100000000000001</v>
      </c>
      <c r="K58">
        <v>352.27100000000002</v>
      </c>
      <c r="L58" s="3">
        <f t="shared" si="0"/>
        <v>36.353448275862071</v>
      </c>
      <c r="M58" t="s">
        <v>31</v>
      </c>
      <c r="N58">
        <v>21.085000000000001</v>
      </c>
      <c r="O58" s="3">
        <f t="shared" si="1"/>
        <v>0.21085000000000001</v>
      </c>
      <c r="P58" s="3">
        <v>50.281199999999998</v>
      </c>
      <c r="Q58">
        <v>287.45569999999998</v>
      </c>
      <c r="R58">
        <v>1.0089999999999999</v>
      </c>
      <c r="S58">
        <v>0</v>
      </c>
      <c r="T58" s="3">
        <f t="shared" si="2"/>
        <v>49.272199999999998</v>
      </c>
      <c r="U58" s="3">
        <f t="shared" si="3"/>
        <v>0.17140797695088322</v>
      </c>
      <c r="V58" s="3">
        <f t="shared" si="4"/>
        <v>54.212057910140601</v>
      </c>
      <c r="W58">
        <v>47.75</v>
      </c>
      <c r="X58">
        <v>16.350000000000001</v>
      </c>
      <c r="Y58" t="s">
        <v>24</v>
      </c>
    </row>
    <row r="59" spans="1:25" x14ac:dyDescent="0.25">
      <c r="A59">
        <v>58</v>
      </c>
      <c r="B59" t="s">
        <v>95</v>
      </c>
      <c r="C59" t="s">
        <v>86</v>
      </c>
      <c r="D59" t="s">
        <v>87</v>
      </c>
      <c r="E59" t="s">
        <v>88</v>
      </c>
      <c r="F59">
        <v>417</v>
      </c>
      <c r="G59">
        <v>15.5</v>
      </c>
      <c r="H59" t="s">
        <v>30</v>
      </c>
      <c r="I59">
        <v>280</v>
      </c>
      <c r="J59">
        <v>0.51600000000000001</v>
      </c>
      <c r="K59">
        <v>108.59399999999999</v>
      </c>
      <c r="L59" s="3">
        <f t="shared" si="0"/>
        <v>13.151724137931035</v>
      </c>
      <c r="M59" t="s">
        <v>23</v>
      </c>
      <c r="N59">
        <v>7.6280000000000001</v>
      </c>
      <c r="O59" s="3">
        <f t="shared" si="1"/>
        <v>7.6280000000000001E-2</v>
      </c>
      <c r="P59" s="3">
        <v>142.2432</v>
      </c>
      <c r="Q59">
        <v>274.88940000000002</v>
      </c>
      <c r="R59">
        <v>0.39500000000000002</v>
      </c>
      <c r="S59">
        <v>0</v>
      </c>
      <c r="T59" s="3">
        <f t="shared" si="2"/>
        <v>141.84819999999999</v>
      </c>
      <c r="U59" s="3">
        <f t="shared" si="3"/>
        <v>0.51601916989160002</v>
      </c>
      <c r="V59" s="3">
        <f t="shared" si="4"/>
        <v>59.042913418996875</v>
      </c>
      <c r="W59">
        <v>47.75</v>
      </c>
      <c r="X59">
        <v>16.350000000000001</v>
      </c>
      <c r="Y59" t="s">
        <v>24</v>
      </c>
    </row>
    <row r="60" spans="1:25" x14ac:dyDescent="0.25">
      <c r="A60">
        <v>59</v>
      </c>
      <c r="B60" t="s">
        <v>96</v>
      </c>
      <c r="C60" t="s">
        <v>86</v>
      </c>
      <c r="D60" t="s">
        <v>87</v>
      </c>
      <c r="E60" t="s">
        <v>88</v>
      </c>
      <c r="F60">
        <v>417</v>
      </c>
      <c r="G60">
        <v>15.5</v>
      </c>
      <c r="H60" t="s">
        <v>30</v>
      </c>
      <c r="I60">
        <v>151</v>
      </c>
      <c r="J60">
        <v>0.56599999999999995</v>
      </c>
      <c r="K60">
        <v>107.869</v>
      </c>
      <c r="L60" s="3">
        <f t="shared" si="0"/>
        <v>12.725862068965519</v>
      </c>
      <c r="M60" t="s">
        <v>23</v>
      </c>
      <c r="N60">
        <v>7.3810000000000002</v>
      </c>
      <c r="O60" s="3">
        <f t="shared" si="1"/>
        <v>7.3810000000000001E-2</v>
      </c>
      <c r="P60" s="3">
        <v>160.2782</v>
      </c>
      <c r="Q60">
        <v>281.87049999999999</v>
      </c>
      <c r="R60">
        <v>0.88700000000000001</v>
      </c>
      <c r="S60">
        <v>0</v>
      </c>
      <c r="T60" s="3">
        <f t="shared" si="2"/>
        <v>159.3912</v>
      </c>
      <c r="U60" s="3">
        <f t="shared" si="3"/>
        <v>0.56547669940628764</v>
      </c>
      <c r="V60" s="3">
        <f t="shared" si="4"/>
        <v>62.606752774767138</v>
      </c>
      <c r="W60">
        <v>47.75</v>
      </c>
      <c r="X60">
        <v>16.350000000000001</v>
      </c>
      <c r="Y60" t="s">
        <v>24</v>
      </c>
    </row>
    <row r="61" spans="1:25" x14ac:dyDescent="0.25">
      <c r="A61">
        <v>60</v>
      </c>
      <c r="B61" t="s">
        <v>97</v>
      </c>
      <c r="C61" t="s">
        <v>86</v>
      </c>
      <c r="D61" t="s">
        <v>87</v>
      </c>
      <c r="E61" t="s">
        <v>88</v>
      </c>
      <c r="F61">
        <v>417</v>
      </c>
      <c r="G61">
        <v>15.5</v>
      </c>
      <c r="H61" t="s">
        <v>30</v>
      </c>
      <c r="I61">
        <v>181</v>
      </c>
      <c r="J61">
        <v>0.32300000000000001</v>
      </c>
      <c r="K61">
        <v>197.00299999999999</v>
      </c>
      <c r="L61" s="3">
        <f t="shared" si="0"/>
        <v>22.567241379310346</v>
      </c>
      <c r="M61" t="s">
        <v>23</v>
      </c>
      <c r="N61">
        <v>13.089</v>
      </c>
      <c r="O61" s="3">
        <f t="shared" si="1"/>
        <v>0.13089000000000001</v>
      </c>
      <c r="P61" s="3">
        <v>90.167199999999994</v>
      </c>
      <c r="Q61">
        <v>276.46019999999999</v>
      </c>
      <c r="R61">
        <v>0.84</v>
      </c>
      <c r="S61">
        <v>0</v>
      </c>
      <c r="T61" s="3">
        <f t="shared" si="2"/>
        <v>89.327199999999991</v>
      </c>
      <c r="U61" s="3">
        <f t="shared" si="3"/>
        <v>0.32311052368478355</v>
      </c>
      <c r="V61" s="3">
        <f t="shared" si="4"/>
        <v>63.437904667651978</v>
      </c>
      <c r="W61">
        <v>47.75</v>
      </c>
      <c r="X61">
        <v>16.350000000000001</v>
      </c>
      <c r="Y61" t="s">
        <v>24</v>
      </c>
    </row>
    <row r="62" spans="1:25" x14ac:dyDescent="0.25">
      <c r="A62">
        <v>61</v>
      </c>
      <c r="B62" t="s">
        <v>98</v>
      </c>
      <c r="C62" t="s">
        <v>99</v>
      </c>
      <c r="D62" t="s">
        <v>100</v>
      </c>
      <c r="E62" t="s">
        <v>88</v>
      </c>
      <c r="F62">
        <v>435</v>
      </c>
      <c r="G62">
        <v>12.5</v>
      </c>
      <c r="H62" t="s">
        <v>21</v>
      </c>
      <c r="I62">
        <v>15</v>
      </c>
      <c r="J62">
        <v>0.72699999999999998</v>
      </c>
      <c r="K62">
        <v>80.575999999999993</v>
      </c>
      <c r="L62" s="3">
        <f t="shared" si="0"/>
        <v>14.684482758620689</v>
      </c>
      <c r="M62" t="s">
        <v>23</v>
      </c>
      <c r="N62">
        <v>8.5169999999999995</v>
      </c>
      <c r="O62" s="3">
        <f t="shared" si="1"/>
        <v>8.5169999999999996E-2</v>
      </c>
      <c r="P62" s="3">
        <v>209.5642</v>
      </c>
      <c r="Q62">
        <v>288.24110000000002</v>
      </c>
      <c r="R62">
        <v>0</v>
      </c>
      <c r="S62">
        <v>0</v>
      </c>
      <c r="T62" s="3">
        <f t="shared" si="2"/>
        <v>209.5642</v>
      </c>
      <c r="U62" s="3">
        <f t="shared" si="3"/>
        <v>0.72704482462771614</v>
      </c>
      <c r="V62" s="3">
        <f t="shared" si="4"/>
        <v>92.88361157031386</v>
      </c>
      <c r="W62">
        <v>41.1</v>
      </c>
      <c r="X62">
        <v>12.55</v>
      </c>
      <c r="Y62" t="s">
        <v>24</v>
      </c>
    </row>
    <row r="63" spans="1:25" x14ac:dyDescent="0.25">
      <c r="A63">
        <v>62</v>
      </c>
      <c r="B63" t="s">
        <v>101</v>
      </c>
      <c r="C63" t="s">
        <v>99</v>
      </c>
      <c r="D63" t="s">
        <v>100</v>
      </c>
      <c r="E63" t="s">
        <v>88</v>
      </c>
      <c r="F63">
        <v>435</v>
      </c>
      <c r="G63">
        <v>12.5</v>
      </c>
      <c r="H63" t="s">
        <v>21</v>
      </c>
      <c r="I63">
        <v>17</v>
      </c>
      <c r="J63">
        <v>0.52400000000000002</v>
      </c>
      <c r="K63">
        <v>116.822</v>
      </c>
      <c r="L63" s="3">
        <f t="shared" si="0"/>
        <v>21.370689655172413</v>
      </c>
      <c r="M63" t="s">
        <v>23</v>
      </c>
      <c r="N63">
        <v>12.395</v>
      </c>
      <c r="O63" s="3">
        <f t="shared" si="1"/>
        <v>0.12394999999999999</v>
      </c>
      <c r="P63" s="3">
        <v>152.81720000000001</v>
      </c>
      <c r="Q63">
        <v>289.0265</v>
      </c>
      <c r="R63">
        <v>1.2929999999999999</v>
      </c>
      <c r="S63">
        <v>0</v>
      </c>
      <c r="T63" s="3">
        <f t="shared" si="2"/>
        <v>151.52420000000001</v>
      </c>
      <c r="U63" s="3">
        <f t="shared" si="3"/>
        <v>0.52425711829192134</v>
      </c>
      <c r="V63" s="3">
        <f t="shared" si="4"/>
        <v>97.472504718425483</v>
      </c>
      <c r="W63">
        <v>41.1</v>
      </c>
      <c r="X63">
        <v>12.55</v>
      </c>
      <c r="Y63" t="s">
        <v>24</v>
      </c>
    </row>
    <row r="64" spans="1:25" x14ac:dyDescent="0.25">
      <c r="A64">
        <v>63</v>
      </c>
      <c r="B64" t="s">
        <v>102</v>
      </c>
      <c r="C64" t="s">
        <v>99</v>
      </c>
      <c r="D64" t="s">
        <v>100</v>
      </c>
      <c r="E64" t="s">
        <v>88</v>
      </c>
      <c r="F64">
        <v>435</v>
      </c>
      <c r="G64">
        <v>12.5</v>
      </c>
      <c r="H64" t="s">
        <v>21</v>
      </c>
      <c r="I64">
        <v>18</v>
      </c>
      <c r="J64">
        <v>0.88100000000000001</v>
      </c>
      <c r="K64">
        <v>70.125</v>
      </c>
      <c r="L64" s="3">
        <f t="shared" si="0"/>
        <v>11.513793103448277</v>
      </c>
      <c r="M64" t="s">
        <v>23</v>
      </c>
      <c r="N64">
        <v>6.6779999999999999</v>
      </c>
      <c r="O64" s="3">
        <f t="shared" si="1"/>
        <v>6.6780000000000006E-2</v>
      </c>
      <c r="P64" s="3">
        <v>248.94720000000001</v>
      </c>
      <c r="Q64">
        <v>282.74329999999998</v>
      </c>
      <c r="R64">
        <v>0</v>
      </c>
      <c r="S64">
        <v>0</v>
      </c>
      <c r="T64" s="3">
        <f t="shared" si="2"/>
        <v>248.94720000000001</v>
      </c>
      <c r="U64" s="3">
        <f t="shared" si="3"/>
        <v>0.88047073087143013</v>
      </c>
      <c r="V64" s="3">
        <f t="shared" si="4"/>
        <v>88.196753111391175</v>
      </c>
      <c r="W64">
        <v>41.1</v>
      </c>
      <c r="X64">
        <v>12.55</v>
      </c>
      <c r="Y64" t="s">
        <v>24</v>
      </c>
    </row>
    <row r="65" spans="1:25" x14ac:dyDescent="0.25">
      <c r="A65">
        <v>64</v>
      </c>
      <c r="B65" t="s">
        <v>103</v>
      </c>
      <c r="C65" t="s">
        <v>99</v>
      </c>
      <c r="D65" t="s">
        <v>100</v>
      </c>
      <c r="E65" t="s">
        <v>88</v>
      </c>
      <c r="F65">
        <v>435</v>
      </c>
      <c r="G65">
        <v>12.5</v>
      </c>
      <c r="H65" t="s">
        <v>21</v>
      </c>
      <c r="I65">
        <v>17</v>
      </c>
      <c r="J65">
        <v>0.56899999999999995</v>
      </c>
      <c r="K65">
        <v>111.09699999999999</v>
      </c>
      <c r="L65" s="3">
        <f t="shared" si="0"/>
        <v>16.008620689655174</v>
      </c>
      <c r="M65" t="s">
        <v>23</v>
      </c>
      <c r="N65">
        <v>9.2850000000000001</v>
      </c>
      <c r="O65" s="3">
        <f t="shared" si="1"/>
        <v>9.2850000000000002E-2</v>
      </c>
      <c r="P65" s="3">
        <v>159.15819999999999</v>
      </c>
      <c r="Q65">
        <v>279.60169999999999</v>
      </c>
      <c r="R65">
        <v>0</v>
      </c>
      <c r="S65">
        <v>0</v>
      </c>
      <c r="T65" s="3">
        <f t="shared" si="2"/>
        <v>159.15819999999999</v>
      </c>
      <c r="U65" s="3">
        <f t="shared" si="3"/>
        <v>0.56923187519961427</v>
      </c>
      <c r="V65" s="3">
        <f t="shared" si="4"/>
        <v>79.279769418426284</v>
      </c>
      <c r="W65">
        <v>41.1</v>
      </c>
      <c r="X65">
        <v>12.55</v>
      </c>
      <c r="Y65" t="s">
        <v>24</v>
      </c>
    </row>
    <row r="66" spans="1:25" x14ac:dyDescent="0.25">
      <c r="A66">
        <v>65</v>
      </c>
      <c r="B66" t="s">
        <v>104</v>
      </c>
      <c r="C66" t="s">
        <v>99</v>
      </c>
      <c r="D66" t="s">
        <v>100</v>
      </c>
      <c r="E66" t="s">
        <v>88</v>
      </c>
      <c r="F66">
        <v>435</v>
      </c>
      <c r="G66">
        <v>12.5</v>
      </c>
      <c r="H66" t="s">
        <v>21</v>
      </c>
      <c r="I66">
        <v>19</v>
      </c>
      <c r="J66">
        <v>0.64200000000000002</v>
      </c>
      <c r="K66">
        <v>102.254</v>
      </c>
      <c r="L66" s="3">
        <f t="shared" si="0"/>
        <v>16.539655172413795</v>
      </c>
      <c r="M66" t="s">
        <v>23</v>
      </c>
      <c r="N66">
        <v>9.593</v>
      </c>
      <c r="O66" s="3">
        <f t="shared" si="1"/>
        <v>9.5930000000000001E-2</v>
      </c>
      <c r="P66" s="3">
        <v>186.58619999999999</v>
      </c>
      <c r="Q66">
        <v>290.59730000000002</v>
      </c>
      <c r="R66">
        <v>0</v>
      </c>
      <c r="S66">
        <v>0</v>
      </c>
      <c r="T66" s="3">
        <f t="shared" si="2"/>
        <v>186.58619999999999</v>
      </c>
      <c r="U66" s="3">
        <f t="shared" si="3"/>
        <v>0.64207822990784835</v>
      </c>
      <c r="V66" s="3">
        <f t="shared" si="4"/>
        <v>92.39184689258984</v>
      </c>
      <c r="W66">
        <v>41.1</v>
      </c>
      <c r="X66">
        <v>12.55</v>
      </c>
      <c r="Y66" t="s">
        <v>24</v>
      </c>
    </row>
    <row r="67" spans="1:25" x14ac:dyDescent="0.25">
      <c r="A67">
        <v>66</v>
      </c>
      <c r="B67" t="s">
        <v>105</v>
      </c>
      <c r="C67" t="s">
        <v>99</v>
      </c>
      <c r="D67" t="s">
        <v>100</v>
      </c>
      <c r="E67" t="s">
        <v>88</v>
      </c>
      <c r="F67">
        <v>435</v>
      </c>
      <c r="G67">
        <v>12.5</v>
      </c>
      <c r="H67" t="s">
        <v>30</v>
      </c>
      <c r="I67">
        <v>155</v>
      </c>
      <c r="J67">
        <v>0.67500000000000004</v>
      </c>
      <c r="K67">
        <v>91.471000000000004</v>
      </c>
      <c r="L67" s="3">
        <f t="shared" ref="L67:L130" si="5">N67/0.58</f>
        <v>14.337931034482761</v>
      </c>
      <c r="M67" t="s">
        <v>23</v>
      </c>
      <c r="N67">
        <v>8.3160000000000007</v>
      </c>
      <c r="O67" s="3">
        <f t="shared" ref="O67:O130" si="6">N67/100</f>
        <v>8.3160000000000012E-2</v>
      </c>
      <c r="P67" s="3">
        <v>198.15520000000001</v>
      </c>
      <c r="Q67">
        <v>293.73899999999998</v>
      </c>
      <c r="R67">
        <v>0</v>
      </c>
      <c r="S67">
        <v>0</v>
      </c>
      <c r="T67" s="3">
        <f t="shared" ref="T67:T130" si="7">P67-(R67+S67)</f>
        <v>198.15520000000001</v>
      </c>
      <c r="U67" s="3">
        <f t="shared" ref="U67:U130" si="8">T67/Q67</f>
        <v>0.67459615509006299</v>
      </c>
      <c r="V67" s="3">
        <f t="shared" ref="V67:V130" si="9">(O67*U67*15)*100</f>
        <v>84.149124385934471</v>
      </c>
      <c r="W67">
        <v>41.1</v>
      </c>
      <c r="X67">
        <v>12.55</v>
      </c>
      <c r="Y67" t="s">
        <v>24</v>
      </c>
    </row>
    <row r="68" spans="1:25" x14ac:dyDescent="0.25">
      <c r="A68">
        <v>67</v>
      </c>
      <c r="B68" t="s">
        <v>106</v>
      </c>
      <c r="C68" t="s">
        <v>99</v>
      </c>
      <c r="D68" t="s">
        <v>100</v>
      </c>
      <c r="E68" t="s">
        <v>88</v>
      </c>
      <c r="F68">
        <v>435</v>
      </c>
      <c r="G68">
        <v>12.5</v>
      </c>
      <c r="H68" t="s">
        <v>30</v>
      </c>
      <c r="I68">
        <v>80</v>
      </c>
      <c r="J68">
        <v>0.77400000000000002</v>
      </c>
      <c r="K68">
        <v>83.41</v>
      </c>
      <c r="L68" s="3">
        <f t="shared" si="5"/>
        <v>11.718965517241379</v>
      </c>
      <c r="M68" t="s">
        <v>23</v>
      </c>
      <c r="N68">
        <v>6.7969999999999997</v>
      </c>
      <c r="O68" s="3">
        <f t="shared" si="6"/>
        <v>6.7970000000000003E-2</v>
      </c>
      <c r="P68" s="3">
        <v>226.15020000000001</v>
      </c>
      <c r="Q68">
        <v>292.16809999999998</v>
      </c>
      <c r="R68">
        <v>0</v>
      </c>
      <c r="S68">
        <v>0</v>
      </c>
      <c r="T68" s="3">
        <f t="shared" si="7"/>
        <v>226.15020000000001</v>
      </c>
      <c r="U68" s="3">
        <f t="shared" si="8"/>
        <v>0.77404138234119335</v>
      </c>
      <c r="V68" s="3">
        <f t="shared" si="9"/>
        <v>78.91738913659637</v>
      </c>
      <c r="W68">
        <v>41.1</v>
      </c>
      <c r="X68">
        <v>12.55</v>
      </c>
      <c r="Y68" t="s">
        <v>24</v>
      </c>
    </row>
    <row r="69" spans="1:25" x14ac:dyDescent="0.25">
      <c r="A69">
        <v>68</v>
      </c>
      <c r="B69" t="s">
        <v>107</v>
      </c>
      <c r="C69" t="s">
        <v>99</v>
      </c>
      <c r="D69" t="s">
        <v>100</v>
      </c>
      <c r="E69" t="s">
        <v>88</v>
      </c>
      <c r="F69">
        <v>435</v>
      </c>
      <c r="G69">
        <v>12.5</v>
      </c>
      <c r="H69" t="s">
        <v>30</v>
      </c>
      <c r="I69">
        <v>229</v>
      </c>
      <c r="J69">
        <v>0.59899999999999998</v>
      </c>
      <c r="K69">
        <v>93.906000000000006</v>
      </c>
      <c r="L69" s="3">
        <f t="shared" si="5"/>
        <v>14.439655172413794</v>
      </c>
      <c r="M69" t="s">
        <v>23</v>
      </c>
      <c r="N69">
        <v>8.375</v>
      </c>
      <c r="O69" s="3">
        <f t="shared" si="6"/>
        <v>8.3750000000000005E-2</v>
      </c>
      <c r="P69" s="3">
        <v>180.09819999999999</v>
      </c>
      <c r="Q69">
        <v>293.7389</v>
      </c>
      <c r="R69">
        <v>0</v>
      </c>
      <c r="S69">
        <v>4.0199999999999996</v>
      </c>
      <c r="T69" s="3">
        <f t="shared" si="7"/>
        <v>176.07819999999998</v>
      </c>
      <c r="U69" s="3">
        <f t="shared" si="8"/>
        <v>0.59943780003261393</v>
      </c>
      <c r="V69" s="3">
        <f t="shared" si="9"/>
        <v>75.304373629097128</v>
      </c>
      <c r="W69">
        <v>41.1</v>
      </c>
      <c r="X69">
        <v>12.55</v>
      </c>
      <c r="Y69" t="s">
        <v>24</v>
      </c>
    </row>
    <row r="70" spans="1:25" x14ac:dyDescent="0.25">
      <c r="A70">
        <v>69</v>
      </c>
      <c r="B70" t="s">
        <v>108</v>
      </c>
      <c r="C70" t="s">
        <v>99</v>
      </c>
      <c r="D70" t="s">
        <v>100</v>
      </c>
      <c r="E70" t="s">
        <v>88</v>
      </c>
      <c r="F70">
        <v>435</v>
      </c>
      <c r="G70">
        <v>12.5</v>
      </c>
      <c r="H70" t="s">
        <v>30</v>
      </c>
      <c r="I70">
        <v>0</v>
      </c>
      <c r="J70">
        <v>0.52849999999999997</v>
      </c>
      <c r="K70">
        <v>106.62560000000001</v>
      </c>
      <c r="L70" s="3">
        <f t="shared" si="5"/>
        <v>15.763793103448279</v>
      </c>
      <c r="M70" t="s">
        <v>23</v>
      </c>
      <c r="N70">
        <v>9.1430000000000007</v>
      </c>
      <c r="O70" s="3">
        <f t="shared" si="6"/>
        <v>9.1430000000000011E-2</v>
      </c>
      <c r="P70" s="3">
        <v>156.54220000000001</v>
      </c>
      <c r="Q70">
        <v>293.7389</v>
      </c>
      <c r="R70">
        <v>0.875</v>
      </c>
      <c r="S70">
        <v>0.43340000000000001</v>
      </c>
      <c r="T70" s="3">
        <f t="shared" si="7"/>
        <v>155.2338</v>
      </c>
      <c r="U70" s="3">
        <f t="shared" si="8"/>
        <v>0.52847545898755666</v>
      </c>
      <c r="V70" s="3">
        <f t="shared" si="9"/>
        <v>72.477766822848466</v>
      </c>
      <c r="W70">
        <v>41.1</v>
      </c>
      <c r="X70">
        <v>12.55</v>
      </c>
      <c r="Y70" t="s">
        <v>24</v>
      </c>
    </row>
    <row r="71" spans="1:25" x14ac:dyDescent="0.25">
      <c r="A71">
        <v>70</v>
      </c>
      <c r="B71" t="s">
        <v>109</v>
      </c>
      <c r="C71" t="s">
        <v>99</v>
      </c>
      <c r="D71" t="s">
        <v>100</v>
      </c>
      <c r="E71" t="s">
        <v>88</v>
      </c>
      <c r="F71">
        <v>435</v>
      </c>
      <c r="G71">
        <v>12.5</v>
      </c>
      <c r="H71" t="s">
        <v>30</v>
      </c>
      <c r="I71">
        <v>173</v>
      </c>
      <c r="J71">
        <v>0.55100000000000005</v>
      </c>
      <c r="K71">
        <v>115.44199999999999</v>
      </c>
      <c r="L71" s="3">
        <f t="shared" si="5"/>
        <v>22.755172413793105</v>
      </c>
      <c r="M71" t="s">
        <v>23</v>
      </c>
      <c r="N71">
        <v>13.198</v>
      </c>
      <c r="O71" s="3">
        <f t="shared" si="6"/>
        <v>0.13198000000000001</v>
      </c>
      <c r="P71" s="3">
        <v>159.21119999999999</v>
      </c>
      <c r="Q71">
        <v>289.0265</v>
      </c>
      <c r="R71">
        <v>0</v>
      </c>
      <c r="S71">
        <v>0</v>
      </c>
      <c r="T71" s="3">
        <f t="shared" si="7"/>
        <v>159.21119999999999</v>
      </c>
      <c r="U71" s="3">
        <f t="shared" si="8"/>
        <v>0.55085329545906692</v>
      </c>
      <c r="V71" s="3">
        <f t="shared" si="9"/>
        <v>109.05242690203147</v>
      </c>
      <c r="W71">
        <v>41.1</v>
      </c>
      <c r="X71">
        <v>12.55</v>
      </c>
      <c r="Y71" t="s">
        <v>24</v>
      </c>
    </row>
    <row r="72" spans="1:25" x14ac:dyDescent="0.25">
      <c r="A72">
        <v>71</v>
      </c>
      <c r="B72" t="s">
        <v>110</v>
      </c>
      <c r="C72" t="s">
        <v>111</v>
      </c>
      <c r="D72" t="s">
        <v>112</v>
      </c>
      <c r="E72" t="s">
        <v>88</v>
      </c>
      <c r="F72">
        <v>367</v>
      </c>
      <c r="G72">
        <v>14</v>
      </c>
      <c r="H72" t="s">
        <v>21</v>
      </c>
      <c r="I72">
        <v>11</v>
      </c>
      <c r="J72">
        <v>0.27600000000000002</v>
      </c>
      <c r="K72">
        <v>264.44799999999998</v>
      </c>
      <c r="L72" s="3">
        <f t="shared" si="5"/>
        <v>49.136206896551727</v>
      </c>
      <c r="M72" t="s">
        <v>31</v>
      </c>
      <c r="N72">
        <v>28.498999999999999</v>
      </c>
      <c r="O72" s="3">
        <f t="shared" si="6"/>
        <v>0.28498999999999997</v>
      </c>
      <c r="P72" s="3">
        <v>78.248199999999997</v>
      </c>
      <c r="Q72">
        <v>283.52870000000001</v>
      </c>
      <c r="R72">
        <v>0</v>
      </c>
      <c r="S72">
        <v>0</v>
      </c>
      <c r="T72" s="3">
        <f t="shared" si="7"/>
        <v>78.248199999999997</v>
      </c>
      <c r="U72" s="3">
        <f t="shared" si="8"/>
        <v>0.27597982144312022</v>
      </c>
      <c r="V72" s="3">
        <f t="shared" si="9"/>
        <v>117.97723396961224</v>
      </c>
      <c r="W72">
        <v>37.049999999999997</v>
      </c>
      <c r="X72">
        <v>18.850000000000001</v>
      </c>
      <c r="Y72" t="s">
        <v>113</v>
      </c>
    </row>
    <row r="73" spans="1:25" x14ac:dyDescent="0.25">
      <c r="A73">
        <v>72</v>
      </c>
      <c r="B73" t="s">
        <v>114</v>
      </c>
      <c r="C73" t="s">
        <v>111</v>
      </c>
      <c r="D73" t="s">
        <v>112</v>
      </c>
      <c r="E73" t="s">
        <v>88</v>
      </c>
      <c r="F73">
        <v>367</v>
      </c>
      <c r="G73">
        <v>14</v>
      </c>
      <c r="H73" t="s">
        <v>21</v>
      </c>
      <c r="I73">
        <v>19</v>
      </c>
      <c r="J73">
        <v>0.13100000000000001</v>
      </c>
      <c r="K73">
        <v>500.59300000000002</v>
      </c>
      <c r="L73" s="3">
        <f t="shared" si="5"/>
        <v>88.805172413793102</v>
      </c>
      <c r="M73" t="s">
        <v>115</v>
      </c>
      <c r="N73">
        <v>51.506999999999998</v>
      </c>
      <c r="O73" s="3">
        <f t="shared" si="6"/>
        <v>0.51507000000000003</v>
      </c>
      <c r="P73" s="3">
        <v>37.1252</v>
      </c>
      <c r="Q73">
        <v>271.74779999999998</v>
      </c>
      <c r="R73">
        <v>1.53</v>
      </c>
      <c r="S73">
        <v>0</v>
      </c>
      <c r="T73" s="3">
        <f t="shared" si="7"/>
        <v>35.595199999999998</v>
      </c>
      <c r="U73" s="3">
        <f t="shared" si="8"/>
        <v>0.13098615701764652</v>
      </c>
      <c r="V73" s="3">
        <f t="shared" si="9"/>
        <v>101.2005598426188</v>
      </c>
      <c r="W73">
        <v>37.049999999999997</v>
      </c>
      <c r="X73">
        <v>18.850000000000001</v>
      </c>
      <c r="Y73" t="s">
        <v>113</v>
      </c>
    </row>
    <row r="74" spans="1:25" x14ac:dyDescent="0.25">
      <c r="A74">
        <v>73</v>
      </c>
      <c r="B74" t="s">
        <v>116</v>
      </c>
      <c r="C74" t="s">
        <v>111</v>
      </c>
      <c r="D74" t="s">
        <v>112</v>
      </c>
      <c r="E74" t="s">
        <v>88</v>
      </c>
      <c r="F74">
        <v>367</v>
      </c>
      <c r="G74">
        <v>14</v>
      </c>
      <c r="H74" t="s">
        <v>21</v>
      </c>
      <c r="I74">
        <v>17</v>
      </c>
      <c r="J74">
        <v>0.13600000000000001</v>
      </c>
      <c r="K74">
        <v>585.01499999999999</v>
      </c>
      <c r="L74" s="3">
        <f t="shared" si="5"/>
        <v>90.513793103448279</v>
      </c>
      <c r="M74" t="s">
        <v>115</v>
      </c>
      <c r="N74">
        <v>52.497999999999998</v>
      </c>
      <c r="O74" s="3">
        <f t="shared" si="6"/>
        <v>0.52498</v>
      </c>
      <c r="P74" s="3">
        <v>39.154200000000003</v>
      </c>
      <c r="Q74">
        <v>289.0265</v>
      </c>
      <c r="R74">
        <v>0</v>
      </c>
      <c r="S74">
        <v>0</v>
      </c>
      <c r="T74" s="3">
        <f t="shared" si="7"/>
        <v>39.154200000000003</v>
      </c>
      <c r="U74" s="3">
        <f t="shared" si="8"/>
        <v>0.13546923897981675</v>
      </c>
      <c r="V74" s="3">
        <f t="shared" si="9"/>
        <v>106.67796161943627</v>
      </c>
      <c r="W74">
        <v>37.049999999999997</v>
      </c>
      <c r="X74">
        <v>18.850000000000001</v>
      </c>
      <c r="Y74" t="s">
        <v>113</v>
      </c>
    </row>
    <row r="75" spans="1:25" x14ac:dyDescent="0.25">
      <c r="A75">
        <v>74</v>
      </c>
      <c r="B75" t="s">
        <v>117</v>
      </c>
      <c r="C75" t="s">
        <v>111</v>
      </c>
      <c r="D75" t="s">
        <v>112</v>
      </c>
      <c r="E75" t="s">
        <v>88</v>
      </c>
      <c r="F75">
        <v>367</v>
      </c>
      <c r="G75">
        <v>14</v>
      </c>
      <c r="H75" t="s">
        <v>21</v>
      </c>
      <c r="I75">
        <v>13</v>
      </c>
      <c r="J75">
        <v>0.10100000000000001</v>
      </c>
      <c r="K75">
        <v>792.428</v>
      </c>
      <c r="L75" s="3">
        <f t="shared" si="5"/>
        <v>92.401724137931041</v>
      </c>
      <c r="M75" t="s">
        <v>115</v>
      </c>
      <c r="N75">
        <v>53.593000000000004</v>
      </c>
      <c r="O75" s="3">
        <f t="shared" si="6"/>
        <v>0.53593000000000002</v>
      </c>
      <c r="P75" s="3">
        <v>28.641200000000001</v>
      </c>
      <c r="Q75">
        <v>283.52870000000001</v>
      </c>
      <c r="R75">
        <v>0</v>
      </c>
      <c r="S75">
        <v>0</v>
      </c>
      <c r="T75" s="3">
        <f t="shared" si="7"/>
        <v>28.641200000000001</v>
      </c>
      <c r="U75" s="3">
        <f t="shared" si="8"/>
        <v>0.10101693408815404</v>
      </c>
      <c r="V75" s="3">
        <f t="shared" si="9"/>
        <v>81.207008228796596</v>
      </c>
      <c r="W75">
        <v>37.049999999999997</v>
      </c>
      <c r="X75">
        <v>18.850000000000001</v>
      </c>
      <c r="Y75" t="s">
        <v>113</v>
      </c>
    </row>
    <row r="76" spans="1:25" x14ac:dyDescent="0.25">
      <c r="A76">
        <v>75</v>
      </c>
      <c r="B76" t="s">
        <v>118</v>
      </c>
      <c r="C76" t="s">
        <v>111</v>
      </c>
      <c r="D76" t="s">
        <v>112</v>
      </c>
      <c r="E76" t="s">
        <v>88</v>
      </c>
      <c r="F76">
        <v>367</v>
      </c>
      <c r="G76">
        <v>14</v>
      </c>
      <c r="H76" t="s">
        <v>21</v>
      </c>
      <c r="I76">
        <v>14</v>
      </c>
      <c r="J76">
        <v>0.158</v>
      </c>
      <c r="K76">
        <v>527.35199999999998</v>
      </c>
      <c r="L76" s="3">
        <f t="shared" si="5"/>
        <v>88.894827586206901</v>
      </c>
      <c r="M76" t="s">
        <v>115</v>
      </c>
      <c r="N76">
        <v>51.558999999999997</v>
      </c>
      <c r="O76" s="3">
        <f t="shared" si="6"/>
        <v>0.51558999999999999</v>
      </c>
      <c r="P76" s="3">
        <v>45.755200000000002</v>
      </c>
      <c r="Q76">
        <v>290.59730000000002</v>
      </c>
      <c r="R76">
        <v>0</v>
      </c>
      <c r="S76">
        <v>0</v>
      </c>
      <c r="T76" s="3">
        <f t="shared" si="7"/>
        <v>45.755200000000002</v>
      </c>
      <c r="U76" s="3">
        <f t="shared" si="8"/>
        <v>0.15745225437400828</v>
      </c>
      <c r="V76" s="3">
        <f t="shared" si="9"/>
        <v>121.77121174904239</v>
      </c>
      <c r="W76">
        <v>37.049999999999997</v>
      </c>
      <c r="X76">
        <v>18.850000000000001</v>
      </c>
      <c r="Y76" t="s">
        <v>113</v>
      </c>
    </row>
    <row r="77" spans="1:25" x14ac:dyDescent="0.25">
      <c r="A77">
        <v>76</v>
      </c>
      <c r="B77" t="s">
        <v>119</v>
      </c>
      <c r="C77" t="s">
        <v>111</v>
      </c>
      <c r="D77" t="s">
        <v>112</v>
      </c>
      <c r="E77" t="s">
        <v>88</v>
      </c>
      <c r="F77">
        <v>367</v>
      </c>
      <c r="G77">
        <v>14</v>
      </c>
      <c r="H77" t="s">
        <v>30</v>
      </c>
      <c r="I77">
        <v>315</v>
      </c>
      <c r="J77">
        <v>0.127</v>
      </c>
      <c r="K77">
        <v>616.82000000000005</v>
      </c>
      <c r="L77" s="3">
        <f t="shared" si="5"/>
        <v>89.82586206896552</v>
      </c>
      <c r="M77" t="s">
        <v>115</v>
      </c>
      <c r="N77">
        <v>52.098999999999997</v>
      </c>
      <c r="O77" s="3">
        <f t="shared" si="6"/>
        <v>0.52098999999999995</v>
      </c>
      <c r="P77" s="3">
        <v>37.270200000000003</v>
      </c>
      <c r="Q77">
        <v>293.7389</v>
      </c>
      <c r="R77">
        <v>0</v>
      </c>
      <c r="S77">
        <v>0</v>
      </c>
      <c r="T77" s="3">
        <f t="shared" si="7"/>
        <v>37.270200000000003</v>
      </c>
      <c r="U77" s="3">
        <f t="shared" si="8"/>
        <v>0.12688207111826183</v>
      </c>
      <c r="V77" s="3">
        <f t="shared" si="9"/>
        <v>99.156435347854838</v>
      </c>
      <c r="W77">
        <v>37.049999999999997</v>
      </c>
      <c r="X77">
        <v>18.850000000000001</v>
      </c>
      <c r="Y77" t="s">
        <v>113</v>
      </c>
    </row>
    <row r="78" spans="1:25" x14ac:dyDescent="0.25">
      <c r="A78">
        <v>77</v>
      </c>
      <c r="B78" t="s">
        <v>120</v>
      </c>
      <c r="C78" t="s">
        <v>111</v>
      </c>
      <c r="D78" t="s">
        <v>112</v>
      </c>
      <c r="E78" t="s">
        <v>88</v>
      </c>
      <c r="F78">
        <v>367</v>
      </c>
      <c r="G78">
        <v>14</v>
      </c>
      <c r="H78" t="s">
        <v>30</v>
      </c>
      <c r="I78">
        <v>150</v>
      </c>
      <c r="J78">
        <v>0.13100000000000001</v>
      </c>
      <c r="K78">
        <v>588.29999999999995</v>
      </c>
      <c r="L78" s="3">
        <f t="shared" si="5"/>
        <v>87.848275862068974</v>
      </c>
      <c r="M78" t="s">
        <v>115</v>
      </c>
      <c r="N78">
        <v>50.951999999999998</v>
      </c>
      <c r="O78" s="3">
        <f t="shared" si="6"/>
        <v>0.50951999999999997</v>
      </c>
      <c r="P78" s="3">
        <v>36.6252</v>
      </c>
      <c r="Q78">
        <v>279.60169999999999</v>
      </c>
      <c r="R78">
        <v>0</v>
      </c>
      <c r="S78">
        <v>0</v>
      </c>
      <c r="T78" s="3">
        <f t="shared" si="7"/>
        <v>36.6252</v>
      </c>
      <c r="U78" s="3">
        <f t="shared" si="8"/>
        <v>0.13099061987105229</v>
      </c>
      <c r="V78" s="3">
        <f t="shared" si="9"/>
        <v>100.11351095504783</v>
      </c>
      <c r="W78">
        <v>37.049999999999997</v>
      </c>
      <c r="X78">
        <v>18.850000000000001</v>
      </c>
      <c r="Y78" t="s">
        <v>113</v>
      </c>
    </row>
    <row r="79" spans="1:25" x14ac:dyDescent="0.25">
      <c r="A79">
        <v>78</v>
      </c>
      <c r="B79" t="s">
        <v>121</v>
      </c>
      <c r="C79" t="s">
        <v>111</v>
      </c>
      <c r="D79" t="s">
        <v>112</v>
      </c>
      <c r="E79" t="s">
        <v>88</v>
      </c>
      <c r="F79">
        <v>367</v>
      </c>
      <c r="G79">
        <v>14</v>
      </c>
      <c r="H79" t="s">
        <v>30</v>
      </c>
      <c r="I79">
        <v>121</v>
      </c>
      <c r="J79">
        <v>0.14499999999999999</v>
      </c>
      <c r="K79">
        <v>569.89300000000003</v>
      </c>
      <c r="L79" s="3">
        <f t="shared" si="5"/>
        <v>90.465517241379317</v>
      </c>
      <c r="M79" t="s">
        <v>115</v>
      </c>
      <c r="N79">
        <v>52.47</v>
      </c>
      <c r="O79" s="3">
        <f t="shared" si="6"/>
        <v>0.52469999999999994</v>
      </c>
      <c r="P79" s="3">
        <v>42.283200000000001</v>
      </c>
      <c r="Q79">
        <v>291.3827</v>
      </c>
      <c r="R79">
        <v>0</v>
      </c>
      <c r="S79">
        <v>0</v>
      </c>
      <c r="T79" s="3">
        <f t="shared" si="7"/>
        <v>42.283200000000001</v>
      </c>
      <c r="U79" s="3">
        <f t="shared" si="8"/>
        <v>0.1451122527178175</v>
      </c>
      <c r="V79" s="3">
        <f t="shared" si="9"/>
        <v>114.21059850155825</v>
      </c>
      <c r="W79">
        <v>37.049999999999997</v>
      </c>
      <c r="X79">
        <v>18.850000000000001</v>
      </c>
      <c r="Y79" t="s">
        <v>113</v>
      </c>
    </row>
    <row r="80" spans="1:25" x14ac:dyDescent="0.25">
      <c r="A80">
        <v>79</v>
      </c>
      <c r="B80" t="s">
        <v>122</v>
      </c>
      <c r="C80" t="s">
        <v>111</v>
      </c>
      <c r="D80" t="s">
        <v>112</v>
      </c>
      <c r="E80" t="s">
        <v>88</v>
      </c>
      <c r="F80">
        <v>367</v>
      </c>
      <c r="G80">
        <v>14</v>
      </c>
      <c r="H80" t="s">
        <v>30</v>
      </c>
      <c r="I80">
        <v>268</v>
      </c>
      <c r="J80">
        <v>0.16500000000000001</v>
      </c>
      <c r="K80">
        <v>515.17200000000003</v>
      </c>
      <c r="L80" s="3">
        <f t="shared" si="5"/>
        <v>82.372413793103462</v>
      </c>
      <c r="M80" t="s">
        <v>115</v>
      </c>
      <c r="N80">
        <v>47.776000000000003</v>
      </c>
      <c r="O80" s="3">
        <f t="shared" si="6"/>
        <v>0.47776000000000002</v>
      </c>
      <c r="P80" s="3">
        <v>46.230200000000004</v>
      </c>
      <c r="Q80">
        <v>280.38709999999998</v>
      </c>
      <c r="R80">
        <v>0</v>
      </c>
      <c r="S80">
        <v>0</v>
      </c>
      <c r="T80" s="3">
        <f t="shared" si="7"/>
        <v>46.230200000000004</v>
      </c>
      <c r="U80" s="3">
        <f t="shared" si="8"/>
        <v>0.16487991066636093</v>
      </c>
      <c r="V80" s="3">
        <f t="shared" si="9"/>
        <v>118.15953917994091</v>
      </c>
      <c r="W80">
        <v>37.049999999999997</v>
      </c>
      <c r="X80">
        <v>18.850000000000001</v>
      </c>
      <c r="Y80" t="s">
        <v>113</v>
      </c>
    </row>
    <row r="81" spans="1:25" x14ac:dyDescent="0.25">
      <c r="A81">
        <v>80</v>
      </c>
      <c r="B81" t="s">
        <v>123</v>
      </c>
      <c r="C81" t="s">
        <v>111</v>
      </c>
      <c r="D81" t="s">
        <v>112</v>
      </c>
      <c r="E81" t="s">
        <v>88</v>
      </c>
      <c r="F81">
        <v>367</v>
      </c>
      <c r="G81">
        <v>14</v>
      </c>
      <c r="H81" t="s">
        <v>30</v>
      </c>
      <c r="I81">
        <v>192</v>
      </c>
      <c r="J81">
        <v>0.153</v>
      </c>
      <c r="K81">
        <v>520.43600000000004</v>
      </c>
      <c r="L81" s="3">
        <f t="shared" si="5"/>
        <v>87.941379310344828</v>
      </c>
      <c r="M81" t="s">
        <v>115</v>
      </c>
      <c r="N81">
        <v>51.006</v>
      </c>
      <c r="O81" s="3">
        <f t="shared" si="6"/>
        <v>0.51005999999999996</v>
      </c>
      <c r="P81" s="3">
        <v>42.523200000000003</v>
      </c>
      <c r="Q81">
        <v>278.03089999999997</v>
      </c>
      <c r="R81">
        <v>0</v>
      </c>
      <c r="S81">
        <v>0</v>
      </c>
      <c r="T81" s="3">
        <f t="shared" si="7"/>
        <v>42.523200000000003</v>
      </c>
      <c r="U81" s="3">
        <f t="shared" si="8"/>
        <v>0.15294415117168633</v>
      </c>
      <c r="V81" s="3">
        <f t="shared" si="9"/>
        <v>117.01604061994549</v>
      </c>
      <c r="W81">
        <v>37.049999999999997</v>
      </c>
      <c r="X81">
        <v>18.850000000000001</v>
      </c>
      <c r="Y81" t="s">
        <v>113</v>
      </c>
    </row>
    <row r="82" spans="1:25" x14ac:dyDescent="0.25">
      <c r="A82">
        <v>81</v>
      </c>
      <c r="B82" t="s">
        <v>124</v>
      </c>
      <c r="C82" t="s">
        <v>125</v>
      </c>
      <c r="D82" t="s">
        <v>126</v>
      </c>
      <c r="E82" t="s">
        <v>88</v>
      </c>
      <c r="F82">
        <v>379</v>
      </c>
      <c r="G82">
        <v>12.5</v>
      </c>
      <c r="H82" t="s">
        <v>21</v>
      </c>
      <c r="I82">
        <v>18</v>
      </c>
      <c r="J82">
        <v>0.30199999999999999</v>
      </c>
      <c r="K82">
        <v>244.16</v>
      </c>
      <c r="L82" s="3">
        <f t="shared" si="5"/>
        <v>71.31379310344829</v>
      </c>
      <c r="M82" t="s">
        <v>115</v>
      </c>
      <c r="N82">
        <v>41.362000000000002</v>
      </c>
      <c r="O82" s="3">
        <f t="shared" si="6"/>
        <v>0.41362000000000004</v>
      </c>
      <c r="P82" s="3">
        <v>86.750200000000007</v>
      </c>
      <c r="Q82">
        <v>283.52870000000001</v>
      </c>
      <c r="R82">
        <v>1.0254000000000001</v>
      </c>
      <c r="S82">
        <v>0.1111</v>
      </c>
      <c r="T82" s="3">
        <f t="shared" si="7"/>
        <v>85.613700000000009</v>
      </c>
      <c r="U82" s="3">
        <f t="shared" si="8"/>
        <v>0.30195779122184102</v>
      </c>
      <c r="V82" s="3">
        <f t="shared" si="9"/>
        <v>187.34367240776683</v>
      </c>
      <c r="W82">
        <v>56.7</v>
      </c>
      <c r="X82">
        <v>9.1999999999999993</v>
      </c>
      <c r="Y82" t="s">
        <v>24</v>
      </c>
    </row>
    <row r="83" spans="1:25" x14ac:dyDescent="0.25">
      <c r="A83">
        <v>82</v>
      </c>
      <c r="B83" t="s">
        <v>127</v>
      </c>
      <c r="C83" t="s">
        <v>125</v>
      </c>
      <c r="D83" t="s">
        <v>126</v>
      </c>
      <c r="E83" t="s">
        <v>88</v>
      </c>
      <c r="F83">
        <v>379</v>
      </c>
      <c r="G83">
        <v>12.5</v>
      </c>
      <c r="H83" t="s">
        <v>21</v>
      </c>
      <c r="I83">
        <v>15</v>
      </c>
      <c r="J83">
        <v>0.63700000000000001</v>
      </c>
      <c r="K83">
        <v>100.645</v>
      </c>
      <c r="L83" s="3">
        <f t="shared" si="5"/>
        <v>16.593103448275865</v>
      </c>
      <c r="M83" t="s">
        <v>23</v>
      </c>
      <c r="N83">
        <v>9.6240000000000006</v>
      </c>
      <c r="O83" s="3">
        <f t="shared" si="6"/>
        <v>9.6240000000000006E-2</v>
      </c>
      <c r="P83" s="3">
        <v>185.36519999999999</v>
      </c>
      <c r="Q83">
        <v>290.59730000000002</v>
      </c>
      <c r="R83">
        <v>6.83E-2</v>
      </c>
      <c r="S83">
        <v>9.9199999999999997E-2</v>
      </c>
      <c r="T83" s="3">
        <f t="shared" si="7"/>
        <v>185.1977</v>
      </c>
      <c r="U83" s="3">
        <f t="shared" si="8"/>
        <v>0.63730014009077163</v>
      </c>
      <c r="V83" s="3">
        <f t="shared" si="9"/>
        <v>92.000648223503802</v>
      </c>
      <c r="W83">
        <v>56.7</v>
      </c>
      <c r="X83">
        <v>9.1999999999999993</v>
      </c>
      <c r="Y83" t="s">
        <v>24</v>
      </c>
    </row>
    <row r="84" spans="1:25" x14ac:dyDescent="0.25">
      <c r="A84">
        <v>83</v>
      </c>
      <c r="B84" t="s">
        <v>128</v>
      </c>
      <c r="C84" t="s">
        <v>125</v>
      </c>
      <c r="D84" t="s">
        <v>126</v>
      </c>
      <c r="E84" t="s">
        <v>88</v>
      </c>
      <c r="F84">
        <v>379</v>
      </c>
      <c r="G84">
        <v>12.5</v>
      </c>
      <c r="H84" t="s">
        <v>21</v>
      </c>
      <c r="I84">
        <v>9</v>
      </c>
      <c r="J84">
        <v>0.92600000000000005</v>
      </c>
      <c r="K84">
        <v>59.131999999999998</v>
      </c>
      <c r="L84" s="3">
        <f t="shared" si="5"/>
        <v>10.046551724137931</v>
      </c>
      <c r="M84" t="s">
        <v>23</v>
      </c>
      <c r="N84">
        <v>5.827</v>
      </c>
      <c r="O84" s="3">
        <f t="shared" si="6"/>
        <v>5.8270000000000002E-2</v>
      </c>
      <c r="P84" s="3">
        <v>245.99019999999999</v>
      </c>
      <c r="Q84">
        <v>265.36880000000002</v>
      </c>
      <c r="R84">
        <v>7.17E-2</v>
      </c>
      <c r="S84">
        <v>0.14990000000000001</v>
      </c>
      <c r="T84" s="3">
        <f t="shared" si="7"/>
        <v>245.76859999999999</v>
      </c>
      <c r="U84" s="3">
        <f t="shared" si="8"/>
        <v>0.92613977227164601</v>
      </c>
      <c r="V84" s="3">
        <f t="shared" si="9"/>
        <v>80.949246795403212</v>
      </c>
      <c r="W84">
        <v>56.7</v>
      </c>
      <c r="X84">
        <v>9.1999999999999993</v>
      </c>
      <c r="Y84" t="s">
        <v>24</v>
      </c>
    </row>
    <row r="85" spans="1:25" x14ac:dyDescent="0.25">
      <c r="A85">
        <v>84</v>
      </c>
      <c r="B85" t="s">
        <v>129</v>
      </c>
      <c r="C85" t="s">
        <v>125</v>
      </c>
      <c r="D85" t="s">
        <v>126</v>
      </c>
      <c r="E85" t="s">
        <v>88</v>
      </c>
      <c r="F85">
        <v>379</v>
      </c>
      <c r="G85">
        <v>12.5</v>
      </c>
      <c r="H85" t="s">
        <v>21</v>
      </c>
      <c r="I85">
        <v>18</v>
      </c>
      <c r="J85">
        <v>0.59799999999999998</v>
      </c>
      <c r="K85">
        <v>106.80800000000001</v>
      </c>
      <c r="L85" s="3">
        <f t="shared" si="5"/>
        <v>20.55</v>
      </c>
      <c r="M85" t="s">
        <v>23</v>
      </c>
      <c r="N85">
        <v>11.919</v>
      </c>
      <c r="O85" s="3">
        <f t="shared" si="6"/>
        <v>0.11919</v>
      </c>
      <c r="P85" s="3">
        <v>174.85820000000001</v>
      </c>
      <c r="Q85">
        <v>291.3827</v>
      </c>
      <c r="R85">
        <v>0.64949999999999997</v>
      </c>
      <c r="S85">
        <v>0</v>
      </c>
      <c r="T85" s="3">
        <f t="shared" si="7"/>
        <v>174.20870000000002</v>
      </c>
      <c r="U85" s="3">
        <f t="shared" si="8"/>
        <v>0.59786905674221569</v>
      </c>
      <c r="V85" s="3">
        <f t="shared" si="9"/>
        <v>106.89001930965705</v>
      </c>
      <c r="W85">
        <v>56.7</v>
      </c>
      <c r="X85">
        <v>9.1999999999999993</v>
      </c>
      <c r="Y85" t="s">
        <v>24</v>
      </c>
    </row>
    <row r="86" spans="1:25" x14ac:dyDescent="0.25">
      <c r="A86">
        <v>85</v>
      </c>
      <c r="B86" t="s">
        <v>130</v>
      </c>
      <c r="C86" t="s">
        <v>125</v>
      </c>
      <c r="D86" t="s">
        <v>126</v>
      </c>
      <c r="E86" t="s">
        <v>88</v>
      </c>
      <c r="F86">
        <v>379</v>
      </c>
      <c r="G86">
        <v>12.5</v>
      </c>
      <c r="H86" t="s">
        <v>21</v>
      </c>
      <c r="I86">
        <v>20</v>
      </c>
      <c r="J86">
        <v>0.82899999999999996</v>
      </c>
      <c r="K86">
        <v>70.596000000000004</v>
      </c>
      <c r="L86" s="3">
        <f t="shared" si="5"/>
        <v>12</v>
      </c>
      <c r="M86" t="s">
        <v>23</v>
      </c>
      <c r="N86">
        <v>6.96</v>
      </c>
      <c r="O86" s="3">
        <f t="shared" si="6"/>
        <v>6.9599999999999995E-2</v>
      </c>
      <c r="P86" s="3">
        <v>239.63220000000001</v>
      </c>
      <c r="Q86">
        <v>282.74329999999998</v>
      </c>
      <c r="R86">
        <v>0</v>
      </c>
      <c r="S86">
        <v>5.1605999999999996</v>
      </c>
      <c r="T86" s="3">
        <f t="shared" si="7"/>
        <v>234.47160000000002</v>
      </c>
      <c r="U86" s="3">
        <f t="shared" si="8"/>
        <v>0.82927376174784706</v>
      </c>
      <c r="V86" s="3">
        <f t="shared" si="9"/>
        <v>86.576180726475229</v>
      </c>
      <c r="W86">
        <v>56.7</v>
      </c>
      <c r="X86">
        <v>9.1999999999999993</v>
      </c>
      <c r="Y86" t="s">
        <v>24</v>
      </c>
    </row>
    <row r="87" spans="1:25" x14ac:dyDescent="0.25">
      <c r="A87">
        <v>86</v>
      </c>
      <c r="B87" t="s">
        <v>131</v>
      </c>
      <c r="C87" t="s">
        <v>125</v>
      </c>
      <c r="D87" t="s">
        <v>126</v>
      </c>
      <c r="E87" t="s">
        <v>88</v>
      </c>
      <c r="F87">
        <v>379</v>
      </c>
      <c r="G87">
        <v>12.5</v>
      </c>
      <c r="H87" t="s">
        <v>30</v>
      </c>
      <c r="I87">
        <v>82</v>
      </c>
      <c r="J87">
        <v>0.76500000000000001</v>
      </c>
      <c r="K87">
        <v>83.058999999999997</v>
      </c>
      <c r="L87" s="3">
        <f t="shared" si="5"/>
        <v>13.672413793103448</v>
      </c>
      <c r="M87" t="s">
        <v>23</v>
      </c>
      <c r="N87">
        <v>7.93</v>
      </c>
      <c r="O87" s="3">
        <f t="shared" si="6"/>
        <v>7.9299999999999995E-2</v>
      </c>
      <c r="P87" s="3">
        <v>216.87520000000001</v>
      </c>
      <c r="Q87">
        <v>283.52870000000001</v>
      </c>
      <c r="R87">
        <v>0</v>
      </c>
      <c r="S87">
        <v>0</v>
      </c>
      <c r="T87" s="3">
        <f t="shared" si="7"/>
        <v>216.87520000000001</v>
      </c>
      <c r="U87" s="3">
        <f t="shared" si="8"/>
        <v>0.76491445134125746</v>
      </c>
      <c r="V87" s="3">
        <f t="shared" si="9"/>
        <v>90.986573987042576</v>
      </c>
      <c r="W87">
        <v>56.7</v>
      </c>
      <c r="X87">
        <v>9.1999999999999993</v>
      </c>
      <c r="Y87" t="s">
        <v>24</v>
      </c>
    </row>
    <row r="88" spans="1:25" x14ac:dyDescent="0.25">
      <c r="A88">
        <v>87</v>
      </c>
      <c r="B88" t="s">
        <v>132</v>
      </c>
      <c r="C88" t="s">
        <v>125</v>
      </c>
      <c r="D88" t="s">
        <v>126</v>
      </c>
      <c r="E88" t="s">
        <v>88</v>
      </c>
      <c r="F88">
        <v>379</v>
      </c>
      <c r="G88">
        <v>12.5</v>
      </c>
      <c r="H88" t="s">
        <v>30</v>
      </c>
      <c r="I88">
        <v>121</v>
      </c>
      <c r="J88">
        <v>0.59599999999999997</v>
      </c>
      <c r="K88">
        <v>106.79300000000001</v>
      </c>
      <c r="L88" s="3">
        <f t="shared" si="5"/>
        <v>17.729310344827585</v>
      </c>
      <c r="M88" t="s">
        <v>23</v>
      </c>
      <c r="N88">
        <v>10.282999999999999</v>
      </c>
      <c r="O88" s="3">
        <f t="shared" si="6"/>
        <v>0.10282999999999999</v>
      </c>
      <c r="P88" s="3">
        <v>169.50319999999999</v>
      </c>
      <c r="Q88">
        <v>284.3141</v>
      </c>
      <c r="R88">
        <v>0</v>
      </c>
      <c r="S88">
        <v>0</v>
      </c>
      <c r="T88" s="3">
        <f t="shared" si="7"/>
        <v>169.50319999999999</v>
      </c>
      <c r="U88" s="3">
        <f t="shared" si="8"/>
        <v>0.59618288364875327</v>
      </c>
      <c r="V88" s="3">
        <f t="shared" si="9"/>
        <v>91.958228888401933</v>
      </c>
      <c r="W88">
        <v>56.7</v>
      </c>
      <c r="X88">
        <v>9.1999999999999993</v>
      </c>
      <c r="Y88" t="s">
        <v>24</v>
      </c>
    </row>
    <row r="89" spans="1:25" x14ac:dyDescent="0.25">
      <c r="A89">
        <v>88</v>
      </c>
      <c r="B89" t="s">
        <v>133</v>
      </c>
      <c r="C89" t="s">
        <v>125</v>
      </c>
      <c r="D89" t="s">
        <v>126</v>
      </c>
      <c r="E89" t="s">
        <v>88</v>
      </c>
      <c r="F89">
        <v>379</v>
      </c>
      <c r="G89">
        <v>12.5</v>
      </c>
      <c r="H89" t="s">
        <v>30</v>
      </c>
      <c r="I89">
        <v>95</v>
      </c>
      <c r="J89">
        <v>0.25900000000000001</v>
      </c>
      <c r="K89">
        <v>285.75700000000001</v>
      </c>
      <c r="L89" s="3">
        <f t="shared" si="5"/>
        <v>58.718965517241386</v>
      </c>
      <c r="M89" t="s">
        <v>31</v>
      </c>
      <c r="N89">
        <v>34.057000000000002</v>
      </c>
      <c r="O89" s="3">
        <f t="shared" si="6"/>
        <v>0.34057000000000004</v>
      </c>
      <c r="P89" s="3">
        <v>73.3232</v>
      </c>
      <c r="Q89">
        <v>276.46019999999999</v>
      </c>
      <c r="R89">
        <v>0.98799999999999999</v>
      </c>
      <c r="S89">
        <v>0.61299999999999999</v>
      </c>
      <c r="T89" s="3">
        <f t="shared" si="7"/>
        <v>71.722200000000001</v>
      </c>
      <c r="U89" s="3">
        <f t="shared" si="8"/>
        <v>0.25943047136622199</v>
      </c>
      <c r="V89" s="3">
        <f t="shared" si="9"/>
        <v>132.53135344979134</v>
      </c>
      <c r="W89">
        <v>56.7</v>
      </c>
      <c r="X89">
        <v>9.1999999999999993</v>
      </c>
      <c r="Y89" t="s">
        <v>24</v>
      </c>
    </row>
    <row r="90" spans="1:25" x14ac:dyDescent="0.25">
      <c r="A90">
        <v>89</v>
      </c>
      <c r="B90" t="s">
        <v>134</v>
      </c>
      <c r="C90" t="s">
        <v>125</v>
      </c>
      <c r="D90" t="s">
        <v>126</v>
      </c>
      <c r="E90" t="s">
        <v>88</v>
      </c>
      <c r="F90">
        <v>379</v>
      </c>
      <c r="G90">
        <v>12.5</v>
      </c>
      <c r="H90" t="s">
        <v>30</v>
      </c>
      <c r="I90">
        <v>167</v>
      </c>
      <c r="J90">
        <v>0.71499999999999997</v>
      </c>
      <c r="K90">
        <v>80.83</v>
      </c>
      <c r="L90" s="3">
        <f t="shared" si="5"/>
        <v>12.955172413793104</v>
      </c>
      <c r="M90" t="s">
        <v>23</v>
      </c>
      <c r="N90">
        <v>7.5140000000000002</v>
      </c>
      <c r="O90" s="3">
        <f t="shared" si="6"/>
        <v>7.5139999999999998E-2</v>
      </c>
      <c r="P90" s="3">
        <v>207.84020000000001</v>
      </c>
      <c r="Q90">
        <v>290.59730000000002</v>
      </c>
      <c r="R90">
        <v>0</v>
      </c>
      <c r="S90">
        <v>0</v>
      </c>
      <c r="T90" s="3">
        <f t="shared" si="7"/>
        <v>207.84020000000001</v>
      </c>
      <c r="U90" s="3">
        <f t="shared" si="8"/>
        <v>0.7152172439317227</v>
      </c>
      <c r="V90" s="3">
        <f t="shared" si="9"/>
        <v>80.612135563544456</v>
      </c>
      <c r="W90">
        <v>56.7</v>
      </c>
      <c r="X90">
        <v>9.1999999999999993</v>
      </c>
      <c r="Y90" t="s">
        <v>24</v>
      </c>
    </row>
    <row r="91" spans="1:25" x14ac:dyDescent="0.25">
      <c r="A91">
        <v>90</v>
      </c>
      <c r="B91" t="s">
        <v>135</v>
      </c>
      <c r="C91" t="s">
        <v>125</v>
      </c>
      <c r="D91" t="s">
        <v>126</v>
      </c>
      <c r="E91" t="s">
        <v>88</v>
      </c>
      <c r="F91">
        <v>379</v>
      </c>
      <c r="G91">
        <v>12.5</v>
      </c>
      <c r="H91" t="s">
        <v>30</v>
      </c>
      <c r="I91">
        <v>545</v>
      </c>
      <c r="J91">
        <v>0.42199999999999999</v>
      </c>
      <c r="K91">
        <v>174.631</v>
      </c>
      <c r="L91" s="3">
        <f t="shared" si="5"/>
        <v>28.515517241379314</v>
      </c>
      <c r="M91" t="s">
        <v>23</v>
      </c>
      <c r="N91">
        <v>16.539000000000001</v>
      </c>
      <c r="O91" s="3">
        <f t="shared" si="6"/>
        <v>0.16539000000000001</v>
      </c>
      <c r="P91" s="3">
        <v>118.01519999999999</v>
      </c>
      <c r="Q91">
        <v>279.60169999999999</v>
      </c>
      <c r="R91">
        <v>0</v>
      </c>
      <c r="S91">
        <v>0</v>
      </c>
      <c r="T91" s="3">
        <f t="shared" si="7"/>
        <v>118.01519999999999</v>
      </c>
      <c r="U91" s="3">
        <f t="shared" si="8"/>
        <v>0.42208327059527889</v>
      </c>
      <c r="V91" s="3">
        <f t="shared" si="9"/>
        <v>104.71252818562976</v>
      </c>
      <c r="W91">
        <v>56.7</v>
      </c>
      <c r="X91">
        <v>9.1999999999999993</v>
      </c>
      <c r="Y91" t="s">
        <v>24</v>
      </c>
    </row>
    <row r="92" spans="1:25" x14ac:dyDescent="0.25">
      <c r="A92">
        <v>91</v>
      </c>
      <c r="B92" t="s">
        <v>136</v>
      </c>
      <c r="C92" t="s">
        <v>137</v>
      </c>
      <c r="D92" t="s">
        <v>138</v>
      </c>
      <c r="E92" t="s">
        <v>88</v>
      </c>
      <c r="F92">
        <v>345</v>
      </c>
      <c r="G92">
        <v>12.5</v>
      </c>
      <c r="H92" t="s">
        <v>21</v>
      </c>
      <c r="I92">
        <v>10</v>
      </c>
      <c r="J92">
        <v>0.69599999999999995</v>
      </c>
      <c r="K92">
        <v>92.661000000000001</v>
      </c>
      <c r="L92" s="3">
        <f t="shared" si="5"/>
        <v>14.925862068965518</v>
      </c>
      <c r="M92" t="s">
        <v>23</v>
      </c>
      <c r="N92">
        <v>8.657</v>
      </c>
      <c r="O92" s="3">
        <f t="shared" si="6"/>
        <v>8.6569999999999994E-2</v>
      </c>
      <c r="P92" s="3">
        <v>197.88319999999999</v>
      </c>
      <c r="Q92">
        <v>284.3141</v>
      </c>
      <c r="R92">
        <v>0</v>
      </c>
      <c r="S92">
        <v>0</v>
      </c>
      <c r="T92" s="3">
        <f t="shared" si="7"/>
        <v>197.88319999999999</v>
      </c>
      <c r="U92" s="3">
        <f t="shared" si="8"/>
        <v>0.69600206250762797</v>
      </c>
      <c r="V92" s="3">
        <f t="shared" si="9"/>
        <v>90.379347826928026</v>
      </c>
      <c r="W92">
        <v>63.6</v>
      </c>
      <c r="X92">
        <v>4.95</v>
      </c>
      <c r="Y92" t="s">
        <v>24</v>
      </c>
    </row>
    <row r="93" spans="1:25" x14ac:dyDescent="0.25">
      <c r="A93">
        <v>92</v>
      </c>
      <c r="B93" t="s">
        <v>139</v>
      </c>
      <c r="C93" t="s">
        <v>137</v>
      </c>
      <c r="D93" t="s">
        <v>138</v>
      </c>
      <c r="E93" t="s">
        <v>88</v>
      </c>
      <c r="F93">
        <v>345</v>
      </c>
      <c r="G93">
        <v>12.5</v>
      </c>
      <c r="H93" t="s">
        <v>21</v>
      </c>
      <c r="I93">
        <v>11</v>
      </c>
      <c r="J93">
        <v>0.751</v>
      </c>
      <c r="K93">
        <v>79.653000000000006</v>
      </c>
      <c r="L93" s="3">
        <f t="shared" si="5"/>
        <v>13.691379310344828</v>
      </c>
      <c r="M93" t="s">
        <v>23</v>
      </c>
      <c r="N93">
        <v>7.9409999999999998</v>
      </c>
      <c r="O93" s="3">
        <f t="shared" si="6"/>
        <v>7.9409999999999994E-2</v>
      </c>
      <c r="P93" s="3">
        <v>221.45519999999999</v>
      </c>
      <c r="Q93">
        <v>291.3827</v>
      </c>
      <c r="R93">
        <v>0</v>
      </c>
      <c r="S93">
        <v>2.6150000000000002</v>
      </c>
      <c r="T93" s="3">
        <f t="shared" si="7"/>
        <v>218.84019999999998</v>
      </c>
      <c r="U93" s="3">
        <f t="shared" si="8"/>
        <v>0.75104047014458986</v>
      </c>
      <c r="V93" s="3">
        <f t="shared" si="9"/>
        <v>89.460185601272812</v>
      </c>
      <c r="W93">
        <v>63.6</v>
      </c>
      <c r="X93">
        <v>4.95</v>
      </c>
      <c r="Y93" t="s">
        <v>24</v>
      </c>
    </row>
    <row r="94" spans="1:25" x14ac:dyDescent="0.25">
      <c r="A94">
        <v>93</v>
      </c>
      <c r="B94" t="s">
        <v>140</v>
      </c>
      <c r="C94" t="s">
        <v>137</v>
      </c>
      <c r="D94" t="s">
        <v>138</v>
      </c>
      <c r="E94" t="s">
        <v>88</v>
      </c>
      <c r="F94">
        <v>345</v>
      </c>
      <c r="G94">
        <v>12.5</v>
      </c>
      <c r="H94" t="s">
        <v>21</v>
      </c>
      <c r="I94">
        <v>14</v>
      </c>
      <c r="J94">
        <v>0.63900000000000001</v>
      </c>
      <c r="K94">
        <v>100.73</v>
      </c>
      <c r="L94" s="3">
        <f t="shared" si="5"/>
        <v>16.581034482758625</v>
      </c>
      <c r="M94" t="s">
        <v>23</v>
      </c>
      <c r="N94">
        <v>9.6170000000000009</v>
      </c>
      <c r="O94" s="3">
        <f t="shared" si="6"/>
        <v>9.6170000000000005E-2</v>
      </c>
      <c r="P94" s="3">
        <v>187.79820000000001</v>
      </c>
      <c r="Q94">
        <v>293.7389</v>
      </c>
      <c r="R94">
        <v>0</v>
      </c>
      <c r="S94">
        <v>0</v>
      </c>
      <c r="T94" s="3">
        <f t="shared" si="7"/>
        <v>187.79820000000001</v>
      </c>
      <c r="U94" s="3">
        <f t="shared" si="8"/>
        <v>0.63933718006025086</v>
      </c>
      <c r="V94" s="3">
        <f t="shared" si="9"/>
        <v>92.227584909591485</v>
      </c>
      <c r="W94">
        <v>63.6</v>
      </c>
      <c r="X94">
        <v>4.95</v>
      </c>
      <c r="Y94" t="s">
        <v>24</v>
      </c>
    </row>
    <row r="95" spans="1:25" x14ac:dyDescent="0.25">
      <c r="A95">
        <v>94</v>
      </c>
      <c r="B95" t="s">
        <v>141</v>
      </c>
      <c r="C95" t="s">
        <v>137</v>
      </c>
      <c r="D95" t="s">
        <v>138</v>
      </c>
      <c r="E95" t="s">
        <v>88</v>
      </c>
      <c r="F95">
        <v>345</v>
      </c>
      <c r="G95">
        <v>12.5</v>
      </c>
      <c r="H95" t="s">
        <v>21</v>
      </c>
      <c r="I95">
        <v>15</v>
      </c>
      <c r="J95">
        <v>0.56599999999999995</v>
      </c>
      <c r="K95">
        <v>110.23699999999999</v>
      </c>
      <c r="L95" s="3">
        <f t="shared" si="5"/>
        <v>20.225862068965519</v>
      </c>
      <c r="M95" t="s">
        <v>23</v>
      </c>
      <c r="N95">
        <v>11.731</v>
      </c>
      <c r="O95" s="3">
        <f t="shared" si="6"/>
        <v>0.11731</v>
      </c>
      <c r="P95" s="3">
        <v>161.17920000000001</v>
      </c>
      <c r="Q95">
        <v>284.3141</v>
      </c>
      <c r="R95">
        <v>0.28499999999999998</v>
      </c>
      <c r="S95">
        <v>0</v>
      </c>
      <c r="T95" s="3">
        <f t="shared" si="7"/>
        <v>160.89420000000001</v>
      </c>
      <c r="U95" s="3">
        <f t="shared" si="8"/>
        <v>0.56590299250019616</v>
      </c>
      <c r="V95" s="3">
        <f t="shared" si="9"/>
        <v>99.579120075297027</v>
      </c>
      <c r="W95">
        <v>63.6</v>
      </c>
      <c r="X95">
        <v>4.95</v>
      </c>
      <c r="Y95" t="s">
        <v>24</v>
      </c>
    </row>
    <row r="96" spans="1:25" x14ac:dyDescent="0.25">
      <c r="A96">
        <v>95</v>
      </c>
      <c r="B96" t="s">
        <v>142</v>
      </c>
      <c r="C96" t="s">
        <v>137</v>
      </c>
      <c r="D96" t="s">
        <v>138</v>
      </c>
      <c r="E96" t="s">
        <v>88</v>
      </c>
      <c r="F96">
        <v>345</v>
      </c>
      <c r="G96">
        <v>12.5</v>
      </c>
      <c r="H96" t="s">
        <v>21</v>
      </c>
      <c r="I96">
        <v>12</v>
      </c>
      <c r="J96">
        <v>0.59499999999999997</v>
      </c>
      <c r="K96">
        <v>101.76300000000001</v>
      </c>
      <c r="L96" s="3">
        <f t="shared" si="5"/>
        <v>17.105172413793102</v>
      </c>
      <c r="M96" t="s">
        <v>23</v>
      </c>
      <c r="N96">
        <v>9.9209999999999994</v>
      </c>
      <c r="O96" s="3">
        <f t="shared" si="6"/>
        <v>9.9209999999999993E-2</v>
      </c>
      <c r="P96" s="3">
        <v>171.5342</v>
      </c>
      <c r="Q96">
        <v>288.24110000000002</v>
      </c>
      <c r="R96">
        <v>0</v>
      </c>
      <c r="S96">
        <v>0</v>
      </c>
      <c r="T96" s="3">
        <f t="shared" si="7"/>
        <v>171.5342</v>
      </c>
      <c r="U96" s="3">
        <f t="shared" si="8"/>
        <v>0.59510666591266825</v>
      </c>
      <c r="V96" s="3">
        <f t="shared" si="9"/>
        <v>88.560798487793718</v>
      </c>
      <c r="W96">
        <v>63.6</v>
      </c>
      <c r="X96">
        <v>4.95</v>
      </c>
      <c r="Y96" t="s">
        <v>24</v>
      </c>
    </row>
    <row r="97" spans="1:25" x14ac:dyDescent="0.25">
      <c r="A97">
        <v>96</v>
      </c>
      <c r="B97" t="s">
        <v>143</v>
      </c>
      <c r="C97" t="s">
        <v>137</v>
      </c>
      <c r="D97" t="s">
        <v>138</v>
      </c>
      <c r="E97" t="s">
        <v>88</v>
      </c>
      <c r="F97">
        <v>345</v>
      </c>
      <c r="G97">
        <v>12.5</v>
      </c>
      <c r="H97" t="s">
        <v>30</v>
      </c>
      <c r="I97">
        <v>131</v>
      </c>
      <c r="J97">
        <v>0.498</v>
      </c>
      <c r="K97">
        <v>130.02500000000001</v>
      </c>
      <c r="L97" s="3">
        <f t="shared" si="5"/>
        <v>21.279310344827589</v>
      </c>
      <c r="M97" t="s">
        <v>23</v>
      </c>
      <c r="N97">
        <v>12.342000000000001</v>
      </c>
      <c r="O97" s="3">
        <f t="shared" si="6"/>
        <v>0.12342</v>
      </c>
      <c r="P97" s="3">
        <v>144.24719999999999</v>
      </c>
      <c r="Q97">
        <v>289.0265</v>
      </c>
      <c r="R97">
        <v>0.23089999999999999</v>
      </c>
      <c r="S97">
        <v>0</v>
      </c>
      <c r="T97" s="3">
        <f t="shared" si="7"/>
        <v>144.0163</v>
      </c>
      <c r="U97" s="3">
        <f t="shared" si="8"/>
        <v>0.49828060748754871</v>
      </c>
      <c r="V97" s="3">
        <f t="shared" si="9"/>
        <v>92.246688864169897</v>
      </c>
      <c r="W97">
        <v>63.6</v>
      </c>
      <c r="X97">
        <v>4.95</v>
      </c>
      <c r="Y97" t="s">
        <v>24</v>
      </c>
    </row>
    <row r="98" spans="1:25" x14ac:dyDescent="0.25">
      <c r="A98">
        <v>97</v>
      </c>
      <c r="B98" t="s">
        <v>144</v>
      </c>
      <c r="C98" t="s">
        <v>137</v>
      </c>
      <c r="D98" t="s">
        <v>138</v>
      </c>
      <c r="E98" t="s">
        <v>88</v>
      </c>
      <c r="F98">
        <v>345</v>
      </c>
      <c r="G98">
        <v>12.5</v>
      </c>
      <c r="H98" t="s">
        <v>30</v>
      </c>
      <c r="I98">
        <v>159</v>
      </c>
      <c r="J98">
        <v>0.64800000000000002</v>
      </c>
      <c r="K98">
        <v>95.981999999999999</v>
      </c>
      <c r="L98" s="3">
        <f t="shared" si="5"/>
        <v>16.289655172413795</v>
      </c>
      <c r="M98" t="s">
        <v>23</v>
      </c>
      <c r="N98">
        <v>9.4480000000000004</v>
      </c>
      <c r="O98" s="3">
        <f t="shared" si="6"/>
        <v>9.4480000000000008E-2</v>
      </c>
      <c r="P98" s="3">
        <v>184.0942</v>
      </c>
      <c r="Q98">
        <v>282.74329999999998</v>
      </c>
      <c r="R98">
        <v>0.8085</v>
      </c>
      <c r="S98">
        <v>0</v>
      </c>
      <c r="T98" s="3">
        <f t="shared" si="7"/>
        <v>183.28569999999999</v>
      </c>
      <c r="U98" s="3">
        <f t="shared" si="8"/>
        <v>0.64824064796584047</v>
      </c>
      <c r="V98" s="3">
        <f t="shared" si="9"/>
        <v>91.868664629718907</v>
      </c>
      <c r="W98">
        <v>63.6</v>
      </c>
      <c r="X98">
        <v>4.95</v>
      </c>
      <c r="Y98" t="s">
        <v>24</v>
      </c>
    </row>
    <row r="99" spans="1:25" x14ac:dyDescent="0.25">
      <c r="A99">
        <v>98</v>
      </c>
      <c r="B99" t="s">
        <v>145</v>
      </c>
      <c r="C99" t="s">
        <v>137</v>
      </c>
      <c r="D99" t="s">
        <v>138</v>
      </c>
      <c r="E99" t="s">
        <v>88</v>
      </c>
      <c r="F99">
        <v>345</v>
      </c>
      <c r="G99">
        <v>12.5</v>
      </c>
      <c r="H99" t="s">
        <v>30</v>
      </c>
      <c r="I99">
        <v>151</v>
      </c>
      <c r="J99">
        <v>0.63200000000000001</v>
      </c>
      <c r="K99">
        <v>103.105</v>
      </c>
      <c r="L99" s="3">
        <f t="shared" si="5"/>
        <v>17.237931034482759</v>
      </c>
      <c r="M99" t="s">
        <v>23</v>
      </c>
      <c r="N99">
        <v>9.9979999999999993</v>
      </c>
      <c r="O99" s="3">
        <f t="shared" si="6"/>
        <v>9.9979999999999999E-2</v>
      </c>
      <c r="P99" s="3">
        <v>181.0642</v>
      </c>
      <c r="Q99">
        <v>284.3141</v>
      </c>
      <c r="R99">
        <v>0</v>
      </c>
      <c r="S99">
        <v>1.2591000000000001</v>
      </c>
      <c r="T99" s="3">
        <f t="shared" si="7"/>
        <v>179.80510000000001</v>
      </c>
      <c r="U99" s="3">
        <f t="shared" si="8"/>
        <v>0.63241710488505498</v>
      </c>
      <c r="V99" s="3">
        <f t="shared" si="9"/>
        <v>94.843593219611691</v>
      </c>
      <c r="W99">
        <v>63.6</v>
      </c>
      <c r="X99">
        <v>4.95</v>
      </c>
      <c r="Y99" t="s">
        <v>24</v>
      </c>
    </row>
    <row r="100" spans="1:25" x14ac:dyDescent="0.25">
      <c r="A100">
        <v>99</v>
      </c>
      <c r="B100" t="s">
        <v>146</v>
      </c>
      <c r="C100" t="s">
        <v>137</v>
      </c>
      <c r="D100" t="s">
        <v>138</v>
      </c>
      <c r="E100" t="s">
        <v>88</v>
      </c>
      <c r="F100">
        <v>345</v>
      </c>
      <c r="G100">
        <v>12.5</v>
      </c>
      <c r="H100" t="s">
        <v>30</v>
      </c>
      <c r="I100">
        <v>80</v>
      </c>
      <c r="J100">
        <v>0.72699999999999998</v>
      </c>
      <c r="K100">
        <v>86.36</v>
      </c>
      <c r="L100" s="3">
        <f t="shared" si="5"/>
        <v>14.677586206896553</v>
      </c>
      <c r="M100" t="s">
        <v>23</v>
      </c>
      <c r="N100">
        <v>8.5129999999999999</v>
      </c>
      <c r="O100" s="3">
        <f t="shared" si="6"/>
        <v>8.5129999999999997E-2</v>
      </c>
      <c r="P100" s="3">
        <v>204.5042</v>
      </c>
      <c r="Q100">
        <v>281.17250000000001</v>
      </c>
      <c r="R100">
        <v>0</v>
      </c>
      <c r="S100">
        <v>0.22270000000000001</v>
      </c>
      <c r="T100" s="3">
        <f t="shared" si="7"/>
        <v>204.28149999999999</v>
      </c>
      <c r="U100" s="3">
        <f t="shared" si="8"/>
        <v>0.72653442281873226</v>
      </c>
      <c r="V100" s="3">
        <f t="shared" si="9"/>
        <v>92.774813121838022</v>
      </c>
      <c r="W100">
        <v>63.6</v>
      </c>
      <c r="X100">
        <v>4.95</v>
      </c>
      <c r="Y100" t="s">
        <v>24</v>
      </c>
    </row>
    <row r="101" spans="1:25" x14ac:dyDescent="0.25">
      <c r="A101">
        <v>100</v>
      </c>
      <c r="B101" t="s">
        <v>147</v>
      </c>
      <c r="C101" t="s">
        <v>137</v>
      </c>
      <c r="D101" t="s">
        <v>138</v>
      </c>
      <c r="E101" t="s">
        <v>88</v>
      </c>
      <c r="F101">
        <v>345</v>
      </c>
      <c r="G101">
        <v>12.5</v>
      </c>
      <c r="H101" t="s">
        <v>30</v>
      </c>
      <c r="I101">
        <v>107</v>
      </c>
      <c r="J101">
        <v>0.83099999999999996</v>
      </c>
      <c r="K101">
        <v>65.91</v>
      </c>
      <c r="L101" s="3">
        <f t="shared" si="5"/>
        <v>10.86896551724138</v>
      </c>
      <c r="M101" t="s">
        <v>23</v>
      </c>
      <c r="N101">
        <v>6.3040000000000003</v>
      </c>
      <c r="O101" s="3">
        <f t="shared" si="6"/>
        <v>6.3039999999999999E-2</v>
      </c>
      <c r="P101" s="3">
        <v>232.35720000000001</v>
      </c>
      <c r="Q101">
        <v>279.60169999999999</v>
      </c>
      <c r="R101">
        <v>0</v>
      </c>
      <c r="S101">
        <v>0</v>
      </c>
      <c r="T101" s="3">
        <f t="shared" si="7"/>
        <v>232.35720000000001</v>
      </c>
      <c r="U101" s="3">
        <f t="shared" si="8"/>
        <v>0.83102928201080328</v>
      </c>
      <c r="V101" s="3">
        <f t="shared" si="9"/>
        <v>78.582128906941549</v>
      </c>
      <c r="W101">
        <v>63.6</v>
      </c>
      <c r="X101">
        <v>4.95</v>
      </c>
      <c r="Y101" t="s">
        <v>24</v>
      </c>
    </row>
    <row r="102" spans="1:25" x14ac:dyDescent="0.25">
      <c r="A102">
        <v>101</v>
      </c>
      <c r="B102" t="s">
        <v>148</v>
      </c>
      <c r="C102" t="s">
        <v>149</v>
      </c>
      <c r="D102" t="s">
        <v>19</v>
      </c>
      <c r="E102" t="s">
        <v>150</v>
      </c>
      <c r="F102">
        <v>443</v>
      </c>
      <c r="G102">
        <v>11</v>
      </c>
      <c r="H102" t="s">
        <v>30</v>
      </c>
      <c r="I102" t="s">
        <v>22</v>
      </c>
      <c r="J102">
        <v>0.74299999999999999</v>
      </c>
      <c r="K102">
        <v>85.085999999999999</v>
      </c>
      <c r="L102" s="3">
        <f t="shared" si="5"/>
        <v>13.396551724137931</v>
      </c>
      <c r="M102" t="s">
        <v>23</v>
      </c>
      <c r="N102">
        <v>7.77</v>
      </c>
      <c r="O102" s="3">
        <f t="shared" si="6"/>
        <v>7.7699999999999991E-2</v>
      </c>
      <c r="P102" s="3">
        <v>220.00219999999999</v>
      </c>
      <c r="Q102">
        <v>288.24110000000002</v>
      </c>
      <c r="R102">
        <v>0</v>
      </c>
      <c r="S102">
        <v>5.8474000000000004</v>
      </c>
      <c r="T102" s="3">
        <f t="shared" si="7"/>
        <v>214.15479999999999</v>
      </c>
      <c r="U102" s="3">
        <f t="shared" si="8"/>
        <v>0.74297107525609629</v>
      </c>
      <c r="V102" s="3">
        <f t="shared" si="9"/>
        <v>86.593278821098011</v>
      </c>
      <c r="W102">
        <v>73.5</v>
      </c>
      <c r="X102">
        <v>2.35</v>
      </c>
      <c r="Y102" t="s">
        <v>24</v>
      </c>
    </row>
    <row r="103" spans="1:25" x14ac:dyDescent="0.25">
      <c r="A103">
        <v>102</v>
      </c>
      <c r="B103" t="s">
        <v>151</v>
      </c>
      <c r="C103" t="s">
        <v>149</v>
      </c>
      <c r="D103" t="s">
        <v>19</v>
      </c>
      <c r="E103" t="s">
        <v>150</v>
      </c>
      <c r="F103">
        <v>443</v>
      </c>
      <c r="G103">
        <v>11</v>
      </c>
      <c r="H103" t="s">
        <v>30</v>
      </c>
      <c r="I103" t="s">
        <v>22</v>
      </c>
      <c r="J103">
        <v>0.90200000000000002</v>
      </c>
      <c r="K103">
        <v>67.063999999999993</v>
      </c>
      <c r="L103" s="3">
        <f t="shared" si="5"/>
        <v>12.368965517241381</v>
      </c>
      <c r="M103" t="s">
        <v>23</v>
      </c>
      <c r="N103">
        <v>7.1740000000000004</v>
      </c>
      <c r="O103" s="3">
        <f t="shared" si="6"/>
        <v>7.1739999999999998E-2</v>
      </c>
      <c r="P103" s="3">
        <v>267.95119999999997</v>
      </c>
      <c r="Q103">
        <v>290.59730000000002</v>
      </c>
      <c r="R103">
        <v>0</v>
      </c>
      <c r="S103">
        <v>5.8304</v>
      </c>
      <c r="T103" s="3">
        <f t="shared" si="7"/>
        <v>262.12079999999997</v>
      </c>
      <c r="U103" s="3">
        <f t="shared" si="8"/>
        <v>0.90200700419446411</v>
      </c>
      <c r="V103" s="3">
        <f t="shared" si="9"/>
        <v>97.064973721366272</v>
      </c>
      <c r="W103">
        <v>73.5</v>
      </c>
      <c r="X103">
        <v>2.35</v>
      </c>
      <c r="Y103" t="s">
        <v>24</v>
      </c>
    </row>
    <row r="104" spans="1:25" x14ac:dyDescent="0.25">
      <c r="A104">
        <v>103</v>
      </c>
      <c r="B104" t="s">
        <v>152</v>
      </c>
      <c r="C104" t="s">
        <v>149</v>
      </c>
      <c r="D104" t="s">
        <v>19</v>
      </c>
      <c r="E104" t="s">
        <v>150</v>
      </c>
      <c r="F104">
        <v>443</v>
      </c>
      <c r="G104">
        <v>11</v>
      </c>
      <c r="H104" t="s">
        <v>30</v>
      </c>
      <c r="I104" t="s">
        <v>22</v>
      </c>
      <c r="J104">
        <v>0.74099999999999999</v>
      </c>
      <c r="K104">
        <v>66.683000000000007</v>
      </c>
      <c r="L104" s="3">
        <f t="shared" si="5"/>
        <v>10.648275862068967</v>
      </c>
      <c r="M104" t="s">
        <v>23</v>
      </c>
      <c r="N104">
        <v>6.1760000000000002</v>
      </c>
      <c r="O104" s="3">
        <f t="shared" si="6"/>
        <v>6.1760000000000002E-2</v>
      </c>
      <c r="P104" s="3">
        <v>257.48820000000001</v>
      </c>
      <c r="Q104">
        <v>284.57589999999999</v>
      </c>
      <c r="R104">
        <v>0.44940000000000002</v>
      </c>
      <c r="S104">
        <v>46.081400000000002</v>
      </c>
      <c r="T104" s="3">
        <f t="shared" si="7"/>
        <v>210.95740000000001</v>
      </c>
      <c r="U104" s="3">
        <f t="shared" si="8"/>
        <v>0.74130451665091812</v>
      </c>
      <c r="V104" s="3">
        <f t="shared" si="9"/>
        <v>68.674450422541057</v>
      </c>
      <c r="W104">
        <v>73.5</v>
      </c>
      <c r="X104">
        <v>2.35</v>
      </c>
      <c r="Y104" t="s">
        <v>24</v>
      </c>
    </row>
    <row r="105" spans="1:25" x14ac:dyDescent="0.25">
      <c r="A105">
        <v>104</v>
      </c>
      <c r="B105" t="s">
        <v>153</v>
      </c>
      <c r="C105" t="s">
        <v>149</v>
      </c>
      <c r="D105" t="s">
        <v>19</v>
      </c>
      <c r="E105" t="s">
        <v>150</v>
      </c>
      <c r="F105">
        <v>443</v>
      </c>
      <c r="G105">
        <v>11</v>
      </c>
      <c r="H105" t="s">
        <v>30</v>
      </c>
      <c r="I105" t="s">
        <v>22</v>
      </c>
      <c r="J105">
        <v>0.77400000000000002</v>
      </c>
      <c r="K105">
        <v>87.679000000000002</v>
      </c>
      <c r="L105" s="3">
        <f t="shared" si="5"/>
        <v>12.468965517241381</v>
      </c>
      <c r="M105" t="s">
        <v>23</v>
      </c>
      <c r="N105">
        <v>7.2320000000000002</v>
      </c>
      <c r="O105" s="3">
        <f t="shared" si="6"/>
        <v>7.2319999999999995E-2</v>
      </c>
      <c r="P105" s="3">
        <v>225.12119999999999</v>
      </c>
      <c r="Q105">
        <v>282.24489999999997</v>
      </c>
      <c r="R105">
        <v>0</v>
      </c>
      <c r="S105">
        <v>6.7043999999999997</v>
      </c>
      <c r="T105" s="3">
        <f t="shared" si="7"/>
        <v>218.41679999999999</v>
      </c>
      <c r="U105" s="3">
        <f t="shared" si="8"/>
        <v>0.77385561262577296</v>
      </c>
      <c r="V105" s="3">
        <f t="shared" si="9"/>
        <v>83.947856857643842</v>
      </c>
      <c r="W105">
        <v>73.5</v>
      </c>
      <c r="X105">
        <v>2.35</v>
      </c>
      <c r="Y105" t="s">
        <v>24</v>
      </c>
    </row>
    <row r="106" spans="1:25" x14ac:dyDescent="0.25">
      <c r="A106">
        <v>105</v>
      </c>
      <c r="B106" t="s">
        <v>154</v>
      </c>
      <c r="C106" t="s">
        <v>149</v>
      </c>
      <c r="D106" t="s">
        <v>19</v>
      </c>
      <c r="E106" t="s">
        <v>150</v>
      </c>
      <c r="F106">
        <v>443</v>
      </c>
      <c r="G106">
        <v>11</v>
      </c>
      <c r="H106" t="s">
        <v>30</v>
      </c>
      <c r="I106" t="s">
        <v>22</v>
      </c>
      <c r="J106">
        <v>0.55400000000000005</v>
      </c>
      <c r="K106">
        <v>122.065</v>
      </c>
      <c r="L106" s="3">
        <f t="shared" si="5"/>
        <v>15.551724137931036</v>
      </c>
      <c r="M106" t="s">
        <v>23</v>
      </c>
      <c r="N106">
        <v>9.02</v>
      </c>
      <c r="O106" s="3">
        <f t="shared" si="6"/>
        <v>9.0200000000000002E-2</v>
      </c>
      <c r="P106" s="3">
        <v>161.81120000000001</v>
      </c>
      <c r="Q106">
        <v>290.59730000000002</v>
      </c>
      <c r="R106">
        <v>0.88039999999999996</v>
      </c>
      <c r="S106">
        <v>0</v>
      </c>
      <c r="T106" s="3">
        <f t="shared" si="7"/>
        <v>160.9308</v>
      </c>
      <c r="U106" s="3">
        <f t="shared" si="8"/>
        <v>0.55379317013612994</v>
      </c>
      <c r="V106" s="3">
        <f t="shared" si="9"/>
        <v>74.928215919418378</v>
      </c>
      <c r="W106">
        <v>73.5</v>
      </c>
      <c r="X106">
        <v>2.35</v>
      </c>
      <c r="Y106" t="s">
        <v>24</v>
      </c>
    </row>
    <row r="107" spans="1:25" x14ac:dyDescent="0.25">
      <c r="A107">
        <v>106</v>
      </c>
      <c r="B107" t="s">
        <v>155</v>
      </c>
      <c r="C107" t="s">
        <v>156</v>
      </c>
      <c r="D107" t="s">
        <v>38</v>
      </c>
      <c r="E107" t="s">
        <v>150</v>
      </c>
      <c r="F107">
        <v>430</v>
      </c>
      <c r="G107">
        <v>13</v>
      </c>
      <c r="H107" t="s">
        <v>30</v>
      </c>
      <c r="I107" t="s">
        <v>22</v>
      </c>
      <c r="J107">
        <v>0.63800000000000001</v>
      </c>
      <c r="K107">
        <v>92.143000000000001</v>
      </c>
      <c r="L107" s="3">
        <f t="shared" si="5"/>
        <v>13.451724137931034</v>
      </c>
      <c r="M107" t="s">
        <v>23</v>
      </c>
      <c r="N107">
        <v>7.8019999999999996</v>
      </c>
      <c r="O107" s="3">
        <f t="shared" si="6"/>
        <v>7.8019999999999992E-2</v>
      </c>
      <c r="P107" s="3">
        <v>183.2432</v>
      </c>
      <c r="Q107">
        <v>287.18759999999997</v>
      </c>
      <c r="R107">
        <v>0</v>
      </c>
      <c r="S107">
        <v>0</v>
      </c>
      <c r="T107" s="3">
        <f t="shared" si="7"/>
        <v>183.2432</v>
      </c>
      <c r="U107" s="3">
        <f t="shared" si="8"/>
        <v>0.6380609747774626</v>
      </c>
      <c r="V107" s="3">
        <f t="shared" si="9"/>
        <v>74.672275878206435</v>
      </c>
      <c r="W107">
        <v>71.45</v>
      </c>
      <c r="X107">
        <v>4.0999999999999996</v>
      </c>
      <c r="Y107" t="s">
        <v>24</v>
      </c>
    </row>
    <row r="108" spans="1:25" x14ac:dyDescent="0.25">
      <c r="A108">
        <v>107</v>
      </c>
      <c r="B108" t="s">
        <v>157</v>
      </c>
      <c r="C108" t="s">
        <v>156</v>
      </c>
      <c r="D108" t="s">
        <v>38</v>
      </c>
      <c r="E108" t="s">
        <v>150</v>
      </c>
      <c r="F108">
        <v>430</v>
      </c>
      <c r="G108">
        <v>13</v>
      </c>
      <c r="H108" t="s">
        <v>30</v>
      </c>
      <c r="I108" t="s">
        <v>22</v>
      </c>
      <c r="J108">
        <v>0.71199999999999997</v>
      </c>
      <c r="K108">
        <v>88.168000000000006</v>
      </c>
      <c r="L108" s="3">
        <f t="shared" si="5"/>
        <v>13.046551724137933</v>
      </c>
      <c r="M108" t="s">
        <v>23</v>
      </c>
      <c r="N108">
        <v>7.5670000000000002</v>
      </c>
      <c r="O108" s="3">
        <f t="shared" si="6"/>
        <v>7.5670000000000001E-2</v>
      </c>
      <c r="P108" s="3">
        <v>201.74119999999999</v>
      </c>
      <c r="Q108">
        <v>283.52870000000001</v>
      </c>
      <c r="R108">
        <v>0</v>
      </c>
      <c r="S108">
        <v>0</v>
      </c>
      <c r="T108" s="3">
        <f t="shared" si="7"/>
        <v>201.74119999999999</v>
      </c>
      <c r="U108" s="3">
        <f t="shared" si="8"/>
        <v>0.71153713892103332</v>
      </c>
      <c r="V108" s="3">
        <f t="shared" si="9"/>
        <v>80.763022953231882</v>
      </c>
      <c r="W108">
        <v>71.45</v>
      </c>
      <c r="X108">
        <v>4.0999999999999996</v>
      </c>
      <c r="Y108" t="s">
        <v>24</v>
      </c>
    </row>
    <row r="109" spans="1:25" x14ac:dyDescent="0.25">
      <c r="A109">
        <v>108</v>
      </c>
      <c r="B109" t="s">
        <v>158</v>
      </c>
      <c r="C109" t="s">
        <v>156</v>
      </c>
      <c r="D109" t="s">
        <v>38</v>
      </c>
      <c r="E109" t="s">
        <v>150</v>
      </c>
      <c r="F109">
        <v>430</v>
      </c>
      <c r="G109">
        <v>13</v>
      </c>
      <c r="H109" t="s">
        <v>30</v>
      </c>
      <c r="I109" t="s">
        <v>22</v>
      </c>
      <c r="J109">
        <v>0.81599999999999995</v>
      </c>
      <c r="K109">
        <v>68.599000000000004</v>
      </c>
      <c r="L109" s="3">
        <f t="shared" si="5"/>
        <v>11.367241379310345</v>
      </c>
      <c r="M109" t="s">
        <v>23</v>
      </c>
      <c r="N109">
        <v>6.593</v>
      </c>
      <c r="O109" s="3">
        <f t="shared" si="6"/>
        <v>6.5930000000000002E-2</v>
      </c>
      <c r="P109" s="3">
        <v>237.8852</v>
      </c>
      <c r="Q109">
        <v>287.45569999999998</v>
      </c>
      <c r="R109">
        <v>0</v>
      </c>
      <c r="S109">
        <v>3.3849999999999998</v>
      </c>
      <c r="T109" s="3">
        <f t="shared" si="7"/>
        <v>234.50020000000001</v>
      </c>
      <c r="U109" s="3">
        <f t="shared" si="8"/>
        <v>0.81577857040232638</v>
      </c>
      <c r="V109" s="3">
        <f t="shared" si="9"/>
        <v>80.676421719938077</v>
      </c>
      <c r="W109">
        <v>71.45</v>
      </c>
      <c r="X109">
        <v>4.0999999999999996</v>
      </c>
      <c r="Y109" t="s">
        <v>24</v>
      </c>
    </row>
    <row r="110" spans="1:25" x14ac:dyDescent="0.25">
      <c r="A110">
        <v>109</v>
      </c>
      <c r="B110" t="s">
        <v>159</v>
      </c>
      <c r="C110" t="s">
        <v>156</v>
      </c>
      <c r="D110" t="s">
        <v>38</v>
      </c>
      <c r="E110" t="s">
        <v>150</v>
      </c>
      <c r="F110">
        <v>430</v>
      </c>
      <c r="G110">
        <v>13</v>
      </c>
      <c r="H110" t="s">
        <v>30</v>
      </c>
      <c r="I110" t="s">
        <v>22</v>
      </c>
      <c r="J110">
        <v>0.67100000000000004</v>
      </c>
      <c r="K110">
        <v>76.968000000000004</v>
      </c>
      <c r="L110" s="3">
        <f t="shared" si="5"/>
        <v>13.48448275862069</v>
      </c>
      <c r="M110" t="s">
        <v>23</v>
      </c>
      <c r="N110">
        <v>7.8209999999999997</v>
      </c>
      <c r="O110" s="3">
        <f t="shared" si="6"/>
        <v>7.8210000000000002E-2</v>
      </c>
      <c r="P110" s="3">
        <v>197.37020000000001</v>
      </c>
      <c r="Q110">
        <v>281.17250000000001</v>
      </c>
      <c r="R110">
        <v>0</v>
      </c>
      <c r="S110">
        <v>8.6750000000000007</v>
      </c>
      <c r="T110" s="3">
        <f t="shared" si="7"/>
        <v>188.6952</v>
      </c>
      <c r="U110" s="3">
        <f t="shared" si="8"/>
        <v>0.6711011923285527</v>
      </c>
      <c r="V110" s="3">
        <f t="shared" si="9"/>
        <v>78.730236378024159</v>
      </c>
      <c r="W110">
        <v>71.45</v>
      </c>
      <c r="X110">
        <v>4.0999999999999996</v>
      </c>
      <c r="Y110" t="s">
        <v>24</v>
      </c>
    </row>
    <row r="111" spans="1:25" x14ac:dyDescent="0.25">
      <c r="A111">
        <v>110</v>
      </c>
      <c r="B111" t="s">
        <v>160</v>
      </c>
      <c r="C111" t="s">
        <v>156</v>
      </c>
      <c r="D111" t="s">
        <v>38</v>
      </c>
      <c r="E111" t="s">
        <v>150</v>
      </c>
      <c r="F111">
        <v>430</v>
      </c>
      <c r="G111">
        <v>13</v>
      </c>
      <c r="H111" t="s">
        <v>30</v>
      </c>
      <c r="I111" t="s">
        <v>22</v>
      </c>
      <c r="J111">
        <v>0.67700000000000005</v>
      </c>
      <c r="K111">
        <v>83.361999999999995</v>
      </c>
      <c r="L111" s="3">
        <f t="shared" si="5"/>
        <v>13.379310344827587</v>
      </c>
      <c r="M111" t="s">
        <v>23</v>
      </c>
      <c r="N111">
        <v>7.76</v>
      </c>
      <c r="O111" s="3">
        <f t="shared" si="6"/>
        <v>7.7600000000000002E-2</v>
      </c>
      <c r="P111" s="3">
        <v>208.5872</v>
      </c>
      <c r="Q111">
        <v>293.7389</v>
      </c>
      <c r="R111">
        <v>0</v>
      </c>
      <c r="S111">
        <v>9.8620000000000001</v>
      </c>
      <c r="T111" s="3">
        <f t="shared" si="7"/>
        <v>198.7252</v>
      </c>
      <c r="U111" s="3">
        <f t="shared" si="8"/>
        <v>0.67653688360649544</v>
      </c>
      <c r="V111" s="3">
        <f t="shared" si="9"/>
        <v>78.748893251796076</v>
      </c>
      <c r="W111">
        <v>71.45</v>
      </c>
      <c r="X111">
        <v>4.0999999999999996</v>
      </c>
      <c r="Y111" t="s">
        <v>24</v>
      </c>
    </row>
    <row r="112" spans="1:25" x14ac:dyDescent="0.25">
      <c r="A112">
        <v>111</v>
      </c>
      <c r="B112" t="s">
        <v>161</v>
      </c>
      <c r="C112" t="s">
        <v>162</v>
      </c>
      <c r="D112" t="s">
        <v>50</v>
      </c>
      <c r="E112" t="s">
        <v>150</v>
      </c>
      <c r="F112">
        <v>442</v>
      </c>
      <c r="G112">
        <v>16</v>
      </c>
      <c r="H112" t="s">
        <v>30</v>
      </c>
      <c r="I112" t="s">
        <v>22</v>
      </c>
      <c r="J112">
        <v>7.1999999999999995E-2</v>
      </c>
      <c r="K112">
        <v>1006.7670000000001</v>
      </c>
      <c r="L112" s="3">
        <f t="shared" si="5"/>
        <v>91.974137931034491</v>
      </c>
      <c r="M112" t="s">
        <v>115</v>
      </c>
      <c r="N112">
        <v>53.344999999999999</v>
      </c>
      <c r="O112" s="3">
        <f t="shared" si="6"/>
        <v>0.53344999999999998</v>
      </c>
      <c r="P112" s="3">
        <v>19.728200000000001</v>
      </c>
      <c r="Q112">
        <v>272.53320000000002</v>
      </c>
      <c r="R112">
        <v>0</v>
      </c>
      <c r="S112">
        <v>0</v>
      </c>
      <c r="T112" s="3">
        <f t="shared" si="7"/>
        <v>19.728200000000001</v>
      </c>
      <c r="U112" s="3">
        <f t="shared" si="8"/>
        <v>7.2388244808338942E-2</v>
      </c>
      <c r="V112" s="3">
        <f t="shared" si="9"/>
        <v>57.92326378951261</v>
      </c>
      <c r="W112">
        <v>39.6</v>
      </c>
      <c r="X112">
        <v>15.75</v>
      </c>
      <c r="Y112" t="s">
        <v>113</v>
      </c>
    </row>
    <row r="113" spans="1:25" x14ac:dyDescent="0.25">
      <c r="A113">
        <v>112</v>
      </c>
      <c r="B113" t="s">
        <v>163</v>
      </c>
      <c r="C113" t="s">
        <v>162</v>
      </c>
      <c r="D113" t="s">
        <v>50</v>
      </c>
      <c r="E113" t="s">
        <v>150</v>
      </c>
      <c r="F113">
        <v>442</v>
      </c>
      <c r="G113">
        <v>16</v>
      </c>
      <c r="H113" t="s">
        <v>30</v>
      </c>
      <c r="I113" t="s">
        <v>22</v>
      </c>
      <c r="J113">
        <v>0.13900000000000001</v>
      </c>
      <c r="K113">
        <v>610.654</v>
      </c>
      <c r="L113" s="3">
        <f t="shared" si="5"/>
        <v>88.827586206896569</v>
      </c>
      <c r="M113" t="s">
        <v>115</v>
      </c>
      <c r="N113">
        <v>51.52</v>
      </c>
      <c r="O113" s="3">
        <f t="shared" si="6"/>
        <v>0.51519999999999999</v>
      </c>
      <c r="P113" s="3">
        <v>38.808199999999999</v>
      </c>
      <c r="Q113">
        <v>279.60169999999999</v>
      </c>
      <c r="R113">
        <v>0</v>
      </c>
      <c r="S113">
        <v>0</v>
      </c>
      <c r="T113" s="3">
        <f t="shared" si="7"/>
        <v>38.808199999999999</v>
      </c>
      <c r="U113" s="3">
        <f t="shared" si="8"/>
        <v>0.13879815466071915</v>
      </c>
      <c r="V113" s="3">
        <f t="shared" si="9"/>
        <v>107.26321392180375</v>
      </c>
      <c r="W113">
        <v>39.6</v>
      </c>
      <c r="X113">
        <v>15.75</v>
      </c>
      <c r="Y113" t="s">
        <v>113</v>
      </c>
    </row>
    <row r="114" spans="1:25" x14ac:dyDescent="0.25">
      <c r="A114">
        <v>113</v>
      </c>
      <c r="B114" t="s">
        <v>164</v>
      </c>
      <c r="C114" t="s">
        <v>162</v>
      </c>
      <c r="D114" t="s">
        <v>50</v>
      </c>
      <c r="E114" t="s">
        <v>150</v>
      </c>
      <c r="F114">
        <v>442</v>
      </c>
      <c r="G114">
        <v>16</v>
      </c>
      <c r="H114" t="s">
        <v>30</v>
      </c>
      <c r="I114" t="s">
        <v>22</v>
      </c>
      <c r="J114">
        <v>0.13100000000000001</v>
      </c>
      <c r="K114">
        <v>624.875</v>
      </c>
      <c r="L114" s="3">
        <f t="shared" si="5"/>
        <v>93.525862068965523</v>
      </c>
      <c r="M114" t="s">
        <v>115</v>
      </c>
      <c r="N114">
        <v>54.244999999999997</v>
      </c>
      <c r="O114" s="3">
        <f t="shared" si="6"/>
        <v>0.54244999999999999</v>
      </c>
      <c r="P114" s="3">
        <v>36.264200000000002</v>
      </c>
      <c r="Q114">
        <v>276.46019999999999</v>
      </c>
      <c r="R114">
        <v>0</v>
      </c>
      <c r="S114">
        <v>0</v>
      </c>
      <c r="T114" s="3">
        <f t="shared" si="7"/>
        <v>36.264200000000002</v>
      </c>
      <c r="U114" s="3">
        <f t="shared" si="8"/>
        <v>0.13117331174613925</v>
      </c>
      <c r="V114" s="3">
        <f t="shared" si="9"/>
        <v>106.73244443503984</v>
      </c>
      <c r="W114">
        <v>39.6</v>
      </c>
      <c r="X114">
        <v>15.75</v>
      </c>
      <c r="Y114" t="s">
        <v>113</v>
      </c>
    </row>
    <row r="115" spans="1:25" x14ac:dyDescent="0.25">
      <c r="A115">
        <v>114</v>
      </c>
      <c r="B115" t="s">
        <v>165</v>
      </c>
      <c r="C115" t="s">
        <v>162</v>
      </c>
      <c r="D115" t="s">
        <v>50</v>
      </c>
      <c r="E115" t="s">
        <v>150</v>
      </c>
      <c r="F115">
        <v>442</v>
      </c>
      <c r="G115">
        <v>16</v>
      </c>
      <c r="H115" t="s">
        <v>30</v>
      </c>
      <c r="I115" t="s">
        <v>22</v>
      </c>
      <c r="J115">
        <v>0.129</v>
      </c>
      <c r="K115">
        <v>693.27800000000002</v>
      </c>
      <c r="L115" s="3">
        <f t="shared" si="5"/>
        <v>91.472413793103456</v>
      </c>
      <c r="M115" t="s">
        <v>115</v>
      </c>
      <c r="N115">
        <v>53.054000000000002</v>
      </c>
      <c r="O115" s="3">
        <f t="shared" si="6"/>
        <v>0.53054000000000001</v>
      </c>
      <c r="P115" s="3">
        <v>37.987200000000001</v>
      </c>
      <c r="Q115">
        <v>293.7389</v>
      </c>
      <c r="R115">
        <v>0</v>
      </c>
      <c r="S115">
        <v>0</v>
      </c>
      <c r="T115" s="3">
        <f t="shared" si="7"/>
        <v>37.987200000000001</v>
      </c>
      <c r="U115" s="3">
        <f t="shared" si="8"/>
        <v>0.1293230144185874</v>
      </c>
      <c r="V115" s="3">
        <f t="shared" si="9"/>
        <v>102.91654810445606</v>
      </c>
      <c r="W115">
        <v>39.6</v>
      </c>
      <c r="X115">
        <v>15.75</v>
      </c>
      <c r="Y115" t="s">
        <v>113</v>
      </c>
    </row>
    <row r="116" spans="1:25" x14ac:dyDescent="0.25">
      <c r="A116">
        <v>115</v>
      </c>
      <c r="B116" t="s">
        <v>166</v>
      </c>
      <c r="C116" t="s">
        <v>162</v>
      </c>
      <c r="D116" t="s">
        <v>50</v>
      </c>
      <c r="E116" t="s">
        <v>150</v>
      </c>
      <c r="F116">
        <v>442</v>
      </c>
      <c r="G116">
        <v>16</v>
      </c>
      <c r="H116" t="s">
        <v>30</v>
      </c>
      <c r="I116" t="s">
        <v>22</v>
      </c>
      <c r="J116">
        <v>0.127</v>
      </c>
      <c r="K116">
        <v>620.24400000000003</v>
      </c>
      <c r="L116" s="3">
        <f t="shared" si="5"/>
        <v>89.782758620689663</v>
      </c>
      <c r="M116" t="s">
        <v>115</v>
      </c>
      <c r="N116">
        <v>52.073999999999998</v>
      </c>
      <c r="O116" s="3">
        <f t="shared" si="6"/>
        <v>0.52073999999999998</v>
      </c>
      <c r="P116" s="3">
        <v>36.5732</v>
      </c>
      <c r="Q116">
        <v>288.24110000000002</v>
      </c>
      <c r="R116">
        <v>0</v>
      </c>
      <c r="S116">
        <v>0</v>
      </c>
      <c r="T116" s="3">
        <f t="shared" si="7"/>
        <v>36.5732</v>
      </c>
      <c r="U116" s="3">
        <f t="shared" si="8"/>
        <v>0.12688405643747541</v>
      </c>
      <c r="V116" s="3">
        <f t="shared" si="9"/>
        <v>99.110405323876421</v>
      </c>
      <c r="W116">
        <v>39.6</v>
      </c>
      <c r="X116">
        <v>15.75</v>
      </c>
      <c r="Y116" t="s">
        <v>113</v>
      </c>
    </row>
    <row r="117" spans="1:25" x14ac:dyDescent="0.25">
      <c r="A117">
        <v>116</v>
      </c>
      <c r="B117" t="s">
        <v>167</v>
      </c>
      <c r="C117" t="s">
        <v>168</v>
      </c>
      <c r="D117" t="s">
        <v>63</v>
      </c>
      <c r="E117" t="s">
        <v>150</v>
      </c>
      <c r="F117">
        <v>419</v>
      </c>
      <c r="G117">
        <v>16</v>
      </c>
      <c r="H117" t="s">
        <v>30</v>
      </c>
      <c r="I117" t="s">
        <v>22</v>
      </c>
      <c r="J117">
        <v>7.5999999999999998E-2</v>
      </c>
      <c r="K117">
        <v>878.697</v>
      </c>
      <c r="L117" s="3">
        <f t="shared" si="5"/>
        <v>89.822413793103451</v>
      </c>
      <c r="M117" t="s">
        <v>115</v>
      </c>
      <c r="N117">
        <v>52.097000000000001</v>
      </c>
      <c r="O117" s="3">
        <f t="shared" si="6"/>
        <v>0.52097000000000004</v>
      </c>
      <c r="P117" s="3">
        <v>20.325199999999999</v>
      </c>
      <c r="Q117">
        <v>268.6062</v>
      </c>
      <c r="R117">
        <v>0</v>
      </c>
      <c r="S117">
        <v>0</v>
      </c>
      <c r="T117" s="3">
        <f t="shared" si="7"/>
        <v>20.325199999999999</v>
      </c>
      <c r="U117" s="3">
        <f t="shared" si="8"/>
        <v>7.5669139431628896E-2</v>
      </c>
      <c r="V117" s="3">
        <f t="shared" si="9"/>
        <v>59.13202735454356</v>
      </c>
      <c r="W117">
        <v>41.85</v>
      </c>
      <c r="X117">
        <v>21.4</v>
      </c>
      <c r="Y117" t="s">
        <v>113</v>
      </c>
    </row>
    <row r="118" spans="1:25" x14ac:dyDescent="0.25">
      <c r="A118">
        <v>117</v>
      </c>
      <c r="B118" t="s">
        <v>169</v>
      </c>
      <c r="C118" t="s">
        <v>168</v>
      </c>
      <c r="D118" t="s">
        <v>63</v>
      </c>
      <c r="E118" t="s">
        <v>150</v>
      </c>
      <c r="F118">
        <v>419</v>
      </c>
      <c r="G118">
        <v>16</v>
      </c>
      <c r="H118" t="s">
        <v>30</v>
      </c>
      <c r="I118" t="s">
        <v>22</v>
      </c>
      <c r="J118">
        <v>9.8000000000000004E-2</v>
      </c>
      <c r="K118">
        <v>738.77599999999995</v>
      </c>
      <c r="L118" s="3">
        <f t="shared" si="5"/>
        <v>91.448275862068968</v>
      </c>
      <c r="M118" t="s">
        <v>115</v>
      </c>
      <c r="N118">
        <v>53.04</v>
      </c>
      <c r="O118" s="3">
        <f t="shared" si="6"/>
        <v>0.53039999999999998</v>
      </c>
      <c r="P118" s="3">
        <v>19.392199999999999</v>
      </c>
      <c r="Q118">
        <v>198.12559999999999</v>
      </c>
      <c r="R118">
        <v>0</v>
      </c>
      <c r="S118">
        <v>0</v>
      </c>
      <c r="T118" s="3">
        <f t="shared" si="7"/>
        <v>19.392199999999999</v>
      </c>
      <c r="U118" s="3">
        <f t="shared" si="8"/>
        <v>9.7878315573555363E-2</v>
      </c>
      <c r="V118" s="3">
        <f t="shared" si="9"/>
        <v>77.871987870320652</v>
      </c>
      <c r="W118">
        <v>41.85</v>
      </c>
      <c r="X118">
        <v>21.4</v>
      </c>
      <c r="Y118" t="s">
        <v>113</v>
      </c>
    </row>
    <row r="119" spans="1:25" x14ac:dyDescent="0.25">
      <c r="A119">
        <v>118</v>
      </c>
      <c r="B119" t="s">
        <v>170</v>
      </c>
      <c r="C119" t="s">
        <v>168</v>
      </c>
      <c r="D119" t="s">
        <v>63</v>
      </c>
      <c r="E119" t="s">
        <v>150</v>
      </c>
      <c r="F119">
        <v>419</v>
      </c>
      <c r="G119">
        <v>16</v>
      </c>
      <c r="H119" t="s">
        <v>30</v>
      </c>
      <c r="I119" t="s">
        <v>22</v>
      </c>
      <c r="J119">
        <v>8.5000000000000006E-2</v>
      </c>
      <c r="K119">
        <v>741.31700000000001</v>
      </c>
      <c r="L119" s="3">
        <f t="shared" si="5"/>
        <v>92.143103448275866</v>
      </c>
      <c r="M119" t="s">
        <v>115</v>
      </c>
      <c r="N119">
        <v>53.442999999999998</v>
      </c>
      <c r="O119" s="3">
        <f t="shared" si="6"/>
        <v>0.53442999999999996</v>
      </c>
      <c r="P119" s="3">
        <v>24.1782</v>
      </c>
      <c r="Q119">
        <v>278.24250000000001</v>
      </c>
      <c r="R119">
        <v>0.48799999999999999</v>
      </c>
      <c r="S119">
        <v>0</v>
      </c>
      <c r="T119" s="3">
        <f t="shared" si="7"/>
        <v>23.690200000000001</v>
      </c>
      <c r="U119" s="3">
        <f t="shared" si="8"/>
        <v>8.5142276970628136E-2</v>
      </c>
      <c r="V119" s="3">
        <f t="shared" si="9"/>
        <v>68.253880622119183</v>
      </c>
      <c r="W119">
        <v>41.85</v>
      </c>
      <c r="X119">
        <v>21.4</v>
      </c>
      <c r="Y119" t="s">
        <v>113</v>
      </c>
    </row>
    <row r="120" spans="1:25" x14ac:dyDescent="0.25">
      <c r="A120">
        <v>119</v>
      </c>
      <c r="B120" t="s">
        <v>171</v>
      </c>
      <c r="C120" t="s">
        <v>168</v>
      </c>
      <c r="D120" t="s">
        <v>63</v>
      </c>
      <c r="E120" t="s">
        <v>150</v>
      </c>
      <c r="F120">
        <v>419</v>
      </c>
      <c r="G120">
        <v>16</v>
      </c>
      <c r="H120" t="s">
        <v>30</v>
      </c>
      <c r="I120" t="s">
        <v>22</v>
      </c>
      <c r="J120">
        <v>0.127</v>
      </c>
      <c r="K120">
        <v>512.86699999999996</v>
      </c>
      <c r="L120" s="3">
        <f t="shared" si="5"/>
        <v>88.922413793103459</v>
      </c>
      <c r="M120" t="s">
        <v>115</v>
      </c>
      <c r="N120">
        <v>51.575000000000003</v>
      </c>
      <c r="O120" s="3">
        <f t="shared" si="6"/>
        <v>0.51575000000000004</v>
      </c>
      <c r="P120" s="3">
        <v>34.523200000000003</v>
      </c>
      <c r="Q120">
        <v>267.03539999999998</v>
      </c>
      <c r="R120">
        <v>0.57499999999999996</v>
      </c>
      <c r="S120">
        <v>0</v>
      </c>
      <c r="T120" s="3">
        <f t="shared" si="7"/>
        <v>33.9482</v>
      </c>
      <c r="U120" s="3">
        <f t="shared" si="8"/>
        <v>0.12712996104636315</v>
      </c>
      <c r="V120" s="3">
        <f t="shared" si="9"/>
        <v>98.350916114492691</v>
      </c>
      <c r="W120">
        <v>41.85</v>
      </c>
      <c r="X120">
        <v>21.4</v>
      </c>
      <c r="Y120" t="s">
        <v>113</v>
      </c>
    </row>
    <row r="121" spans="1:25" x14ac:dyDescent="0.25">
      <c r="A121">
        <v>120</v>
      </c>
      <c r="B121" t="s">
        <v>172</v>
      </c>
      <c r="C121" t="s">
        <v>168</v>
      </c>
      <c r="D121" t="s">
        <v>63</v>
      </c>
      <c r="E121" t="s">
        <v>150</v>
      </c>
      <c r="F121">
        <v>419</v>
      </c>
      <c r="G121">
        <v>16</v>
      </c>
      <c r="H121" t="s">
        <v>30</v>
      </c>
      <c r="I121" t="s">
        <v>22</v>
      </c>
      <c r="J121">
        <v>0.115</v>
      </c>
      <c r="K121">
        <v>633.86</v>
      </c>
      <c r="L121" s="3">
        <f t="shared" si="5"/>
        <v>89.787931034482767</v>
      </c>
      <c r="M121" t="s">
        <v>115</v>
      </c>
      <c r="N121">
        <v>52.076999999999998</v>
      </c>
      <c r="O121" s="3">
        <f t="shared" si="6"/>
        <v>0.52076999999999996</v>
      </c>
      <c r="P121" s="3">
        <v>31.783200000000001</v>
      </c>
      <c r="Q121">
        <v>277.15809999999999</v>
      </c>
      <c r="R121">
        <v>0</v>
      </c>
      <c r="S121">
        <v>0</v>
      </c>
      <c r="T121" s="3">
        <f t="shared" si="7"/>
        <v>31.783200000000001</v>
      </c>
      <c r="U121" s="3">
        <f t="shared" si="8"/>
        <v>0.11467534234070735</v>
      </c>
      <c r="V121" s="3">
        <f t="shared" si="9"/>
        <v>89.57921704615525</v>
      </c>
      <c r="W121">
        <v>41.85</v>
      </c>
      <c r="X121">
        <v>21.4</v>
      </c>
      <c r="Y121" t="s">
        <v>113</v>
      </c>
    </row>
    <row r="122" spans="1:25" x14ac:dyDescent="0.25">
      <c r="A122">
        <v>121</v>
      </c>
      <c r="B122" t="s">
        <v>173</v>
      </c>
      <c r="C122" t="s">
        <v>174</v>
      </c>
      <c r="D122" t="s">
        <v>112</v>
      </c>
      <c r="E122" t="s">
        <v>150</v>
      </c>
      <c r="F122">
        <v>374</v>
      </c>
      <c r="G122">
        <v>13.5</v>
      </c>
      <c r="H122" t="s">
        <v>30</v>
      </c>
      <c r="I122" t="s">
        <v>22</v>
      </c>
      <c r="J122">
        <v>0.64500000000000002</v>
      </c>
      <c r="K122">
        <v>75.619</v>
      </c>
      <c r="L122" s="3">
        <f t="shared" si="5"/>
        <v>15.081034482758621</v>
      </c>
      <c r="M122" t="s">
        <v>23</v>
      </c>
      <c r="N122">
        <v>8.7469999999999999</v>
      </c>
      <c r="O122" s="3">
        <f t="shared" si="6"/>
        <v>8.7469999999999992E-2</v>
      </c>
      <c r="P122" s="3">
        <v>178.36320000000001</v>
      </c>
      <c r="Q122">
        <v>276.54809999999998</v>
      </c>
      <c r="R122">
        <v>0</v>
      </c>
      <c r="S122">
        <v>0</v>
      </c>
      <c r="T122" s="3">
        <f t="shared" si="7"/>
        <v>178.36320000000001</v>
      </c>
      <c r="U122" s="3">
        <f t="shared" si="8"/>
        <v>0.64496266653070489</v>
      </c>
      <c r="V122" s="3">
        <f t="shared" si="9"/>
        <v>84.622326662161129</v>
      </c>
      <c r="W122">
        <v>46.65</v>
      </c>
      <c r="X122">
        <v>6.2</v>
      </c>
      <c r="Y122" t="s">
        <v>24</v>
      </c>
    </row>
    <row r="123" spans="1:25" x14ac:dyDescent="0.25">
      <c r="A123">
        <v>122</v>
      </c>
      <c r="B123" t="s">
        <v>175</v>
      </c>
      <c r="C123" t="s">
        <v>174</v>
      </c>
      <c r="D123" t="s">
        <v>112</v>
      </c>
      <c r="E123" t="s">
        <v>150</v>
      </c>
      <c r="F123">
        <v>374</v>
      </c>
      <c r="G123">
        <v>13.5</v>
      </c>
      <c r="H123" t="s">
        <v>30</v>
      </c>
      <c r="I123" t="s">
        <v>22</v>
      </c>
      <c r="J123">
        <v>0.76400000000000001</v>
      </c>
      <c r="K123">
        <v>76.733999999999995</v>
      </c>
      <c r="L123" s="3">
        <f t="shared" si="5"/>
        <v>14.536206896551723</v>
      </c>
      <c r="M123" t="s">
        <v>23</v>
      </c>
      <c r="N123">
        <v>8.4309999999999992</v>
      </c>
      <c r="O123" s="3">
        <f t="shared" si="6"/>
        <v>8.4309999999999996E-2</v>
      </c>
      <c r="P123" s="3">
        <v>215.90620000000001</v>
      </c>
      <c r="Q123">
        <v>282.74329999999998</v>
      </c>
      <c r="R123">
        <v>0</v>
      </c>
      <c r="S123">
        <v>0</v>
      </c>
      <c r="T123" s="3">
        <f t="shared" si="7"/>
        <v>215.90620000000001</v>
      </c>
      <c r="U123" s="3">
        <f t="shared" si="8"/>
        <v>0.76361208205464115</v>
      </c>
      <c r="V123" s="3">
        <f t="shared" si="9"/>
        <v>96.570201957040183</v>
      </c>
      <c r="W123">
        <v>46.65</v>
      </c>
      <c r="X123">
        <v>6.2</v>
      </c>
      <c r="Y123" t="s">
        <v>24</v>
      </c>
    </row>
    <row r="124" spans="1:25" x14ac:dyDescent="0.25">
      <c r="A124">
        <v>123</v>
      </c>
      <c r="B124" t="s">
        <v>176</v>
      </c>
      <c r="C124" t="s">
        <v>174</v>
      </c>
      <c r="D124" t="s">
        <v>112</v>
      </c>
      <c r="E124" t="s">
        <v>150</v>
      </c>
      <c r="F124">
        <v>374</v>
      </c>
      <c r="G124">
        <v>13.5</v>
      </c>
      <c r="H124" t="s">
        <v>30</v>
      </c>
      <c r="I124" t="s">
        <v>22</v>
      </c>
      <c r="J124">
        <v>0.88900000000000001</v>
      </c>
      <c r="K124">
        <v>64.372</v>
      </c>
      <c r="L124" s="3">
        <f t="shared" si="5"/>
        <v>11.786206896551725</v>
      </c>
      <c r="M124" t="s">
        <v>23</v>
      </c>
      <c r="N124">
        <v>6.8360000000000003</v>
      </c>
      <c r="O124" s="3">
        <f t="shared" si="6"/>
        <v>6.8360000000000004E-2</v>
      </c>
      <c r="P124" s="3">
        <v>251.39519999999999</v>
      </c>
      <c r="Q124">
        <v>279.60169999999999</v>
      </c>
      <c r="R124">
        <v>0</v>
      </c>
      <c r="S124">
        <v>2.74</v>
      </c>
      <c r="T124" s="3">
        <f t="shared" si="7"/>
        <v>248.65519999999998</v>
      </c>
      <c r="U124" s="3">
        <f t="shared" si="8"/>
        <v>0.88931934247896194</v>
      </c>
      <c r="V124" s="3">
        <f t="shared" si="9"/>
        <v>91.190805377792756</v>
      </c>
      <c r="W124">
        <v>46.65</v>
      </c>
      <c r="X124">
        <v>6.2</v>
      </c>
      <c r="Y124" t="s">
        <v>24</v>
      </c>
    </row>
    <row r="125" spans="1:25" x14ac:dyDescent="0.25">
      <c r="A125">
        <v>124</v>
      </c>
      <c r="B125" t="s">
        <v>177</v>
      </c>
      <c r="C125" t="s">
        <v>174</v>
      </c>
      <c r="D125" t="s">
        <v>112</v>
      </c>
      <c r="E125" t="s">
        <v>150</v>
      </c>
      <c r="F125">
        <v>374</v>
      </c>
      <c r="G125">
        <v>13.5</v>
      </c>
      <c r="H125" t="s">
        <v>30</v>
      </c>
      <c r="I125" t="s">
        <v>22</v>
      </c>
      <c r="J125">
        <v>0.71599999999999997</v>
      </c>
      <c r="K125">
        <v>75.524000000000001</v>
      </c>
      <c r="L125" s="3">
        <f t="shared" si="5"/>
        <v>16.384482758620692</v>
      </c>
      <c r="M125" t="s">
        <v>23</v>
      </c>
      <c r="N125">
        <v>9.5030000000000001</v>
      </c>
      <c r="O125" s="3">
        <f t="shared" si="6"/>
        <v>9.5030000000000003E-2</v>
      </c>
      <c r="P125" s="3">
        <v>197.87520000000001</v>
      </c>
      <c r="Q125">
        <v>276.46019999999999</v>
      </c>
      <c r="R125">
        <v>0</v>
      </c>
      <c r="S125">
        <v>0</v>
      </c>
      <c r="T125" s="3">
        <f t="shared" si="7"/>
        <v>197.87520000000001</v>
      </c>
      <c r="U125" s="3">
        <f t="shared" si="8"/>
        <v>0.71574570227468548</v>
      </c>
      <c r="V125" s="3">
        <f t="shared" si="9"/>
        <v>102.02597113074505</v>
      </c>
      <c r="W125">
        <v>46.65</v>
      </c>
      <c r="X125">
        <v>6.2</v>
      </c>
      <c r="Y125" t="s">
        <v>24</v>
      </c>
    </row>
    <row r="126" spans="1:25" x14ac:dyDescent="0.25">
      <c r="A126">
        <v>125</v>
      </c>
      <c r="B126" t="s">
        <v>178</v>
      </c>
      <c r="C126" t="s">
        <v>174</v>
      </c>
      <c r="D126" t="s">
        <v>112</v>
      </c>
      <c r="E126" t="s">
        <v>150</v>
      </c>
      <c r="F126">
        <v>374</v>
      </c>
      <c r="G126">
        <v>13.5</v>
      </c>
      <c r="H126" t="s">
        <v>30</v>
      </c>
      <c r="I126" t="s">
        <v>22</v>
      </c>
      <c r="J126">
        <v>0.58199999999999996</v>
      </c>
      <c r="K126">
        <v>82.13</v>
      </c>
      <c r="L126" s="3">
        <f t="shared" si="5"/>
        <v>17.951724137931038</v>
      </c>
      <c r="M126" t="s">
        <v>23</v>
      </c>
      <c r="N126">
        <v>10.412000000000001</v>
      </c>
      <c r="O126" s="3">
        <f t="shared" si="6"/>
        <v>0.10412</v>
      </c>
      <c r="P126" s="3">
        <v>162.0642</v>
      </c>
      <c r="Q126">
        <v>275.6748</v>
      </c>
      <c r="R126">
        <v>0</v>
      </c>
      <c r="S126">
        <v>1.66</v>
      </c>
      <c r="T126" s="3">
        <f t="shared" si="7"/>
        <v>160.4042</v>
      </c>
      <c r="U126" s="3">
        <f t="shared" si="8"/>
        <v>0.5818602208108975</v>
      </c>
      <c r="V126" s="3">
        <f t="shared" si="9"/>
        <v>90.874929286245973</v>
      </c>
      <c r="W126">
        <v>46.65</v>
      </c>
      <c r="X126">
        <v>6.2</v>
      </c>
      <c r="Y126" t="s">
        <v>24</v>
      </c>
    </row>
    <row r="127" spans="1:25" x14ac:dyDescent="0.25">
      <c r="A127">
        <v>126</v>
      </c>
      <c r="B127" t="s">
        <v>179</v>
      </c>
      <c r="C127" t="s">
        <v>180</v>
      </c>
      <c r="D127" t="s">
        <v>126</v>
      </c>
      <c r="E127" t="s">
        <v>150</v>
      </c>
      <c r="F127">
        <v>378</v>
      </c>
      <c r="G127">
        <v>13.5</v>
      </c>
      <c r="H127" t="s">
        <v>30</v>
      </c>
      <c r="I127" t="s">
        <v>22</v>
      </c>
      <c r="J127">
        <v>0.14799999999999999</v>
      </c>
      <c r="K127">
        <v>567.45100000000002</v>
      </c>
      <c r="L127" s="3">
        <f t="shared" si="5"/>
        <v>89.768965517241384</v>
      </c>
      <c r="M127" t="s">
        <v>115</v>
      </c>
      <c r="N127">
        <v>52.066000000000003</v>
      </c>
      <c r="O127" s="3">
        <f t="shared" si="6"/>
        <v>0.52066000000000001</v>
      </c>
      <c r="P127" s="3">
        <v>41.8292</v>
      </c>
      <c r="Q127">
        <v>279.60169999999999</v>
      </c>
      <c r="R127">
        <v>0.36070000000000002</v>
      </c>
      <c r="S127">
        <v>0</v>
      </c>
      <c r="T127" s="3">
        <f t="shared" si="7"/>
        <v>41.468499999999999</v>
      </c>
      <c r="U127" s="3">
        <f t="shared" si="8"/>
        <v>0.14831276061626233</v>
      </c>
      <c r="V127" s="3">
        <f t="shared" si="9"/>
        <v>115.83078291369473</v>
      </c>
      <c r="W127">
        <v>49.15</v>
      </c>
      <c r="X127">
        <v>12.85</v>
      </c>
      <c r="Y127" t="s">
        <v>113</v>
      </c>
    </row>
    <row r="128" spans="1:25" x14ac:dyDescent="0.25">
      <c r="A128">
        <v>127</v>
      </c>
      <c r="B128" t="s">
        <v>181</v>
      </c>
      <c r="C128" t="s">
        <v>180</v>
      </c>
      <c r="D128" t="s">
        <v>126</v>
      </c>
      <c r="E128" t="s">
        <v>150</v>
      </c>
      <c r="F128">
        <v>378</v>
      </c>
      <c r="G128">
        <v>13.5</v>
      </c>
      <c r="H128" t="s">
        <v>30</v>
      </c>
      <c r="I128" t="s">
        <v>22</v>
      </c>
      <c r="J128">
        <v>0.223</v>
      </c>
      <c r="K128">
        <v>347.03300000000002</v>
      </c>
      <c r="L128" s="3">
        <f t="shared" si="5"/>
        <v>91.40862068965518</v>
      </c>
      <c r="M128" t="s">
        <v>115</v>
      </c>
      <c r="N128">
        <v>53.017000000000003</v>
      </c>
      <c r="O128" s="3">
        <f t="shared" si="6"/>
        <v>0.53017000000000003</v>
      </c>
      <c r="P128" s="3">
        <v>64.122200000000007</v>
      </c>
      <c r="Q128">
        <v>287.45569999999998</v>
      </c>
      <c r="R128">
        <v>0</v>
      </c>
      <c r="S128">
        <v>0</v>
      </c>
      <c r="T128" s="3">
        <f t="shared" si="7"/>
        <v>64.122200000000007</v>
      </c>
      <c r="U128" s="3">
        <f t="shared" si="8"/>
        <v>0.22306811101675844</v>
      </c>
      <c r="V128" s="3">
        <f t="shared" si="9"/>
        <v>177.39603062663224</v>
      </c>
      <c r="W128">
        <v>49.15</v>
      </c>
      <c r="X128">
        <v>12.85</v>
      </c>
      <c r="Y128" t="s">
        <v>113</v>
      </c>
    </row>
    <row r="129" spans="1:25" x14ac:dyDescent="0.25">
      <c r="A129">
        <v>128</v>
      </c>
      <c r="B129" t="s">
        <v>182</v>
      </c>
      <c r="C129" t="s">
        <v>180</v>
      </c>
      <c r="D129" t="s">
        <v>126</v>
      </c>
      <c r="E129" t="s">
        <v>150</v>
      </c>
      <c r="F129">
        <v>378</v>
      </c>
      <c r="G129">
        <v>13.5</v>
      </c>
      <c r="H129" t="s">
        <v>30</v>
      </c>
      <c r="I129" t="s">
        <v>22</v>
      </c>
      <c r="J129">
        <v>0.25800000000000001</v>
      </c>
      <c r="K129">
        <v>252.25</v>
      </c>
      <c r="L129" s="3">
        <f t="shared" si="5"/>
        <v>92.101724137931029</v>
      </c>
      <c r="M129" t="s">
        <v>115</v>
      </c>
      <c r="N129">
        <v>53.418999999999997</v>
      </c>
      <c r="O129" s="3">
        <f t="shared" si="6"/>
        <v>0.53418999999999994</v>
      </c>
      <c r="P129" s="3">
        <v>71.477199999999996</v>
      </c>
      <c r="Q129">
        <v>276.46019999999999</v>
      </c>
      <c r="R129">
        <v>0.1258</v>
      </c>
      <c r="S129">
        <v>0</v>
      </c>
      <c r="T129" s="3">
        <f t="shared" si="7"/>
        <v>71.351399999999998</v>
      </c>
      <c r="U129" s="3">
        <f t="shared" si="8"/>
        <v>0.25808922948040985</v>
      </c>
      <c r="V129" s="3">
        <f t="shared" si="9"/>
        <v>206.8030282442102</v>
      </c>
      <c r="W129">
        <v>49.15</v>
      </c>
      <c r="X129">
        <v>12.85</v>
      </c>
      <c r="Y129" t="s">
        <v>113</v>
      </c>
    </row>
    <row r="130" spans="1:25" x14ac:dyDescent="0.25">
      <c r="A130">
        <v>129</v>
      </c>
      <c r="B130" t="s">
        <v>183</v>
      </c>
      <c r="C130" t="s">
        <v>180</v>
      </c>
      <c r="D130" t="s">
        <v>126</v>
      </c>
      <c r="E130" t="s">
        <v>150</v>
      </c>
      <c r="F130">
        <v>378</v>
      </c>
      <c r="G130">
        <v>13.5</v>
      </c>
      <c r="H130" t="s">
        <v>30</v>
      </c>
      <c r="I130" t="s">
        <v>22</v>
      </c>
      <c r="J130">
        <v>0.14699999999999999</v>
      </c>
      <c r="K130">
        <v>538.42999999999995</v>
      </c>
      <c r="L130" s="3">
        <f t="shared" si="5"/>
        <v>89.867241379310343</v>
      </c>
      <c r="M130" t="s">
        <v>115</v>
      </c>
      <c r="N130">
        <v>52.122999999999998</v>
      </c>
      <c r="O130" s="3">
        <f t="shared" si="6"/>
        <v>0.52122999999999997</v>
      </c>
      <c r="P130" s="3">
        <v>41.2072</v>
      </c>
      <c r="Q130">
        <v>275.6748</v>
      </c>
      <c r="R130">
        <v>0.6</v>
      </c>
      <c r="S130">
        <v>0</v>
      </c>
      <c r="T130" s="3">
        <f t="shared" si="7"/>
        <v>40.607199999999999</v>
      </c>
      <c r="U130" s="3">
        <f t="shared" si="8"/>
        <v>0.14730109534857738</v>
      </c>
      <c r="V130" s="3">
        <f t="shared" si="9"/>
        <v>115.16662489280849</v>
      </c>
      <c r="W130">
        <v>49.15</v>
      </c>
      <c r="X130">
        <v>12.85</v>
      </c>
      <c r="Y130" t="s">
        <v>113</v>
      </c>
    </row>
    <row r="131" spans="1:25" x14ac:dyDescent="0.25">
      <c r="A131">
        <v>130</v>
      </c>
      <c r="B131" t="s">
        <v>184</v>
      </c>
      <c r="C131" t="s">
        <v>180</v>
      </c>
      <c r="D131" t="s">
        <v>126</v>
      </c>
      <c r="E131" t="s">
        <v>150</v>
      </c>
      <c r="F131">
        <v>378</v>
      </c>
      <c r="G131">
        <v>13.5</v>
      </c>
      <c r="H131" t="s">
        <v>30</v>
      </c>
      <c r="I131" t="s">
        <v>22</v>
      </c>
      <c r="J131">
        <v>0.14799999999999999</v>
      </c>
      <c r="K131">
        <v>547.20299999999997</v>
      </c>
      <c r="L131" s="3">
        <f t="shared" ref="L131:L141" si="10">N131/0.58</f>
        <v>91.318965517241395</v>
      </c>
      <c r="M131" t="s">
        <v>115</v>
      </c>
      <c r="N131">
        <v>52.965000000000003</v>
      </c>
      <c r="O131" s="3">
        <f t="shared" ref="O131:O141" si="11">N131/100</f>
        <v>0.52965000000000007</v>
      </c>
      <c r="P131" s="3">
        <v>41.828200000000002</v>
      </c>
      <c r="Q131">
        <v>280.38709999999998</v>
      </c>
      <c r="R131">
        <v>0.33939999999999998</v>
      </c>
      <c r="S131">
        <v>0</v>
      </c>
      <c r="T131" s="3">
        <f t="shared" ref="T131:T141" si="12">P131-(R131+S131)</f>
        <v>41.488800000000005</v>
      </c>
      <c r="U131" s="3">
        <f t="shared" ref="U131:U141" si="13">T131/Q131</f>
        <v>0.14796971757973176</v>
      </c>
      <c r="V131" s="3">
        <f t="shared" ref="V131:V141" si="14">(O131*U131*15)*100</f>
        <v>117.5582413741574</v>
      </c>
      <c r="W131">
        <v>49.15</v>
      </c>
      <c r="X131">
        <v>12.85</v>
      </c>
      <c r="Y131" t="s">
        <v>113</v>
      </c>
    </row>
    <row r="132" spans="1:25" x14ac:dyDescent="0.25">
      <c r="A132">
        <v>131</v>
      </c>
      <c r="B132" t="s">
        <v>185</v>
      </c>
      <c r="C132" t="s">
        <v>186</v>
      </c>
      <c r="D132" t="s">
        <v>138</v>
      </c>
      <c r="E132" t="s">
        <v>150</v>
      </c>
      <c r="F132">
        <v>348</v>
      </c>
      <c r="G132">
        <v>11</v>
      </c>
      <c r="H132" t="s">
        <v>30</v>
      </c>
      <c r="I132" t="s">
        <v>22</v>
      </c>
      <c r="J132">
        <v>0.19800000000000001</v>
      </c>
      <c r="K132">
        <v>408.97800000000001</v>
      </c>
      <c r="L132" s="3">
        <f t="shared" si="10"/>
        <v>68.82931034482759</v>
      </c>
      <c r="M132" t="s">
        <v>115</v>
      </c>
      <c r="N132">
        <v>39.920999999999999</v>
      </c>
      <c r="O132" s="3">
        <f t="shared" si="11"/>
        <v>0.39921000000000001</v>
      </c>
      <c r="P132" s="3">
        <v>54.631999999999998</v>
      </c>
      <c r="Q132">
        <v>274.10399999999998</v>
      </c>
      <c r="R132">
        <v>0.32400000000000001</v>
      </c>
      <c r="S132">
        <v>0</v>
      </c>
      <c r="T132" s="3">
        <f t="shared" si="12"/>
        <v>54.308</v>
      </c>
      <c r="U132" s="3">
        <f t="shared" si="13"/>
        <v>0.19812917724659254</v>
      </c>
      <c r="V132" s="3">
        <f t="shared" si="14"/>
        <v>118.64272327291832</v>
      </c>
      <c r="W132">
        <v>41.85</v>
      </c>
      <c r="X132">
        <v>18.399999999999999</v>
      </c>
      <c r="Y132" t="s">
        <v>113</v>
      </c>
    </row>
    <row r="133" spans="1:25" x14ac:dyDescent="0.25">
      <c r="A133">
        <v>132</v>
      </c>
      <c r="B133" t="s">
        <v>187</v>
      </c>
      <c r="C133" t="s">
        <v>186</v>
      </c>
      <c r="D133" t="s">
        <v>138</v>
      </c>
      <c r="E133" t="s">
        <v>150</v>
      </c>
      <c r="F133">
        <v>348</v>
      </c>
      <c r="G133">
        <v>11</v>
      </c>
      <c r="H133" t="s">
        <v>30</v>
      </c>
      <c r="I133" t="s">
        <v>22</v>
      </c>
      <c r="J133">
        <v>0.24399999999999999</v>
      </c>
      <c r="K133">
        <v>290.63</v>
      </c>
      <c r="L133" s="3">
        <f t="shared" si="10"/>
        <v>51.965517241379317</v>
      </c>
      <c r="M133" t="s">
        <v>31</v>
      </c>
      <c r="N133">
        <v>30.14</v>
      </c>
      <c r="O133" s="3">
        <f t="shared" si="11"/>
        <v>0.3014</v>
      </c>
      <c r="P133" s="3">
        <v>66.572000000000003</v>
      </c>
      <c r="Q133">
        <v>272.53320000000002</v>
      </c>
      <c r="R133">
        <v>0</v>
      </c>
      <c r="S133">
        <v>0</v>
      </c>
      <c r="T133" s="3">
        <f t="shared" si="12"/>
        <v>66.572000000000003</v>
      </c>
      <c r="U133" s="3">
        <f t="shared" si="13"/>
        <v>0.2442711566884328</v>
      </c>
      <c r="V133" s="3">
        <f t="shared" si="14"/>
        <v>110.43498993884046</v>
      </c>
      <c r="W133">
        <v>41.85</v>
      </c>
      <c r="X133">
        <v>18.399999999999999</v>
      </c>
      <c r="Y133" t="s">
        <v>113</v>
      </c>
    </row>
    <row r="134" spans="1:25" x14ac:dyDescent="0.25">
      <c r="A134">
        <v>133</v>
      </c>
      <c r="B134" t="s">
        <v>188</v>
      </c>
      <c r="C134" t="s">
        <v>186</v>
      </c>
      <c r="D134" t="s">
        <v>138</v>
      </c>
      <c r="E134" t="s">
        <v>150</v>
      </c>
      <c r="F134">
        <v>348</v>
      </c>
      <c r="G134">
        <v>11</v>
      </c>
      <c r="H134" t="s">
        <v>30</v>
      </c>
      <c r="I134" t="s">
        <v>22</v>
      </c>
      <c r="J134">
        <v>0.39800000000000002</v>
      </c>
      <c r="K134">
        <v>174.827</v>
      </c>
      <c r="L134" s="3">
        <f t="shared" si="10"/>
        <v>26.096551724137932</v>
      </c>
      <c r="M134" t="s">
        <v>23</v>
      </c>
      <c r="N134">
        <v>15.135999999999999</v>
      </c>
      <c r="O134" s="3">
        <f t="shared" si="11"/>
        <v>0.15135999999999999</v>
      </c>
      <c r="P134" s="3">
        <v>115.236</v>
      </c>
      <c r="Q134">
        <v>288.24110000000002</v>
      </c>
      <c r="R134">
        <v>0.66100000000000003</v>
      </c>
      <c r="S134">
        <v>0</v>
      </c>
      <c r="T134" s="3">
        <f t="shared" si="12"/>
        <v>114.575</v>
      </c>
      <c r="U134" s="3">
        <f t="shared" si="13"/>
        <v>0.39749709531361072</v>
      </c>
      <c r="V134" s="3">
        <f t="shared" si="14"/>
        <v>90.247740520002168</v>
      </c>
      <c r="W134">
        <v>41.85</v>
      </c>
      <c r="X134">
        <v>18.399999999999999</v>
      </c>
      <c r="Y134" t="s">
        <v>113</v>
      </c>
    </row>
    <row r="135" spans="1:25" x14ac:dyDescent="0.25">
      <c r="A135">
        <v>134</v>
      </c>
      <c r="B135" t="s">
        <v>189</v>
      </c>
      <c r="C135" t="s">
        <v>186</v>
      </c>
      <c r="D135" t="s">
        <v>138</v>
      </c>
      <c r="E135" t="s">
        <v>150</v>
      </c>
      <c r="F135">
        <v>348</v>
      </c>
      <c r="G135">
        <v>11</v>
      </c>
      <c r="H135" t="s">
        <v>30</v>
      </c>
      <c r="I135" t="s">
        <v>22</v>
      </c>
      <c r="J135">
        <v>0.41399999999999998</v>
      </c>
      <c r="K135">
        <v>156.88</v>
      </c>
      <c r="L135" s="3">
        <f t="shared" si="10"/>
        <v>27.487931034482759</v>
      </c>
      <c r="M135" t="s">
        <v>23</v>
      </c>
      <c r="N135">
        <v>15.943</v>
      </c>
      <c r="O135" s="3">
        <f t="shared" si="11"/>
        <v>0.15942999999999999</v>
      </c>
      <c r="P135" s="3">
        <v>123.87</v>
      </c>
      <c r="Q135">
        <v>293.7389</v>
      </c>
      <c r="R135">
        <v>2.2170000000000001</v>
      </c>
      <c r="S135">
        <v>0</v>
      </c>
      <c r="T135" s="3">
        <f t="shared" si="12"/>
        <v>121.65300000000001</v>
      </c>
      <c r="U135" s="3">
        <f t="shared" si="13"/>
        <v>0.41415352205649303</v>
      </c>
      <c r="V135" s="3">
        <f t="shared" si="14"/>
        <v>99.042744032200019</v>
      </c>
      <c r="W135">
        <v>41.85</v>
      </c>
      <c r="X135">
        <v>18.399999999999999</v>
      </c>
      <c r="Y135" t="s">
        <v>113</v>
      </c>
    </row>
    <row r="136" spans="1:25" x14ac:dyDescent="0.25">
      <c r="A136">
        <v>135</v>
      </c>
      <c r="B136" t="s">
        <v>190</v>
      </c>
      <c r="C136" t="s">
        <v>186</v>
      </c>
      <c r="D136" t="s">
        <v>138</v>
      </c>
      <c r="E136" t="s">
        <v>150</v>
      </c>
      <c r="F136">
        <v>348</v>
      </c>
      <c r="G136">
        <v>11</v>
      </c>
      <c r="H136" t="s">
        <v>30</v>
      </c>
      <c r="I136" t="s">
        <v>22</v>
      </c>
      <c r="J136">
        <v>0.20899999999999999</v>
      </c>
      <c r="K136">
        <v>373.94799999999998</v>
      </c>
      <c r="L136" s="3">
        <f t="shared" si="10"/>
        <v>67.175862068965529</v>
      </c>
      <c r="M136" t="s">
        <v>115</v>
      </c>
      <c r="N136">
        <v>38.962000000000003</v>
      </c>
      <c r="O136" s="3">
        <f t="shared" si="11"/>
        <v>0.38962000000000002</v>
      </c>
      <c r="P136" s="3">
        <v>61.350999999999999</v>
      </c>
      <c r="Q136">
        <v>293.7389</v>
      </c>
      <c r="R136">
        <v>0</v>
      </c>
      <c r="S136">
        <v>0</v>
      </c>
      <c r="T136" s="3">
        <f t="shared" si="12"/>
        <v>61.350999999999999</v>
      </c>
      <c r="U136" s="3">
        <f t="shared" si="13"/>
        <v>0.20886236041600209</v>
      </c>
      <c r="V136" s="3">
        <f t="shared" si="14"/>
        <v>122.0654292979241</v>
      </c>
      <c r="W136">
        <v>41.85</v>
      </c>
      <c r="X136">
        <v>18.399999999999999</v>
      </c>
      <c r="Y136" t="s">
        <v>113</v>
      </c>
    </row>
    <row r="137" spans="1:25" x14ac:dyDescent="0.25">
      <c r="A137">
        <v>136</v>
      </c>
      <c r="B137" t="s">
        <v>191</v>
      </c>
      <c r="C137" t="s">
        <v>192</v>
      </c>
      <c r="D137" t="s">
        <v>75</v>
      </c>
      <c r="E137" t="s">
        <v>150</v>
      </c>
      <c r="F137">
        <v>416</v>
      </c>
      <c r="G137">
        <v>12.5</v>
      </c>
      <c r="H137" t="s">
        <v>30</v>
      </c>
      <c r="I137" t="s">
        <v>22</v>
      </c>
      <c r="J137">
        <v>0.126</v>
      </c>
      <c r="K137">
        <v>523.84100000000001</v>
      </c>
      <c r="L137" s="3">
        <f t="shared" si="10"/>
        <v>89.713793103448282</v>
      </c>
      <c r="M137" t="s">
        <v>115</v>
      </c>
      <c r="N137">
        <v>52.033999999999999</v>
      </c>
      <c r="O137" s="3">
        <f t="shared" si="11"/>
        <v>0.52034000000000002</v>
      </c>
      <c r="P137" s="3">
        <v>41.182000000000002</v>
      </c>
      <c r="Q137">
        <v>292.30220000000003</v>
      </c>
      <c r="R137">
        <v>4.3113000000000001</v>
      </c>
      <c r="S137">
        <v>0</v>
      </c>
      <c r="T137" s="3">
        <f t="shared" si="12"/>
        <v>36.870699999999999</v>
      </c>
      <c r="U137" s="3">
        <f t="shared" si="13"/>
        <v>0.12613897534811574</v>
      </c>
      <c r="V137" s="3">
        <f t="shared" si="14"/>
        <v>98.452731648957823</v>
      </c>
      <c r="W137">
        <v>42.65</v>
      </c>
      <c r="X137">
        <v>13.6</v>
      </c>
      <c r="Y137" t="s">
        <v>113</v>
      </c>
    </row>
    <row r="138" spans="1:25" x14ac:dyDescent="0.25">
      <c r="A138">
        <v>137</v>
      </c>
      <c r="B138" t="s">
        <v>193</v>
      </c>
      <c r="C138" t="s">
        <v>192</v>
      </c>
      <c r="D138" t="s">
        <v>75</v>
      </c>
      <c r="E138" t="s">
        <v>150</v>
      </c>
      <c r="F138">
        <v>416</v>
      </c>
      <c r="G138">
        <v>12.5</v>
      </c>
      <c r="H138" t="s">
        <v>30</v>
      </c>
      <c r="I138" t="s">
        <v>22</v>
      </c>
      <c r="J138">
        <v>0.16500000000000001</v>
      </c>
      <c r="K138">
        <v>488.935</v>
      </c>
      <c r="L138" s="3">
        <f t="shared" si="10"/>
        <v>85.603448275862078</v>
      </c>
      <c r="M138" t="s">
        <v>115</v>
      </c>
      <c r="N138">
        <v>49.65</v>
      </c>
      <c r="O138" s="3">
        <f t="shared" si="11"/>
        <v>0.4965</v>
      </c>
      <c r="P138" s="3">
        <v>48.64</v>
      </c>
      <c r="Q138">
        <v>293.7389</v>
      </c>
      <c r="R138">
        <v>0.24060000000000001</v>
      </c>
      <c r="S138">
        <v>0</v>
      </c>
      <c r="T138" s="3">
        <f t="shared" si="12"/>
        <v>48.3994</v>
      </c>
      <c r="U138" s="3">
        <f t="shared" si="13"/>
        <v>0.16477014110150204</v>
      </c>
      <c r="V138" s="3">
        <f t="shared" si="14"/>
        <v>122.71256258534362</v>
      </c>
      <c r="W138">
        <v>42.65</v>
      </c>
      <c r="X138">
        <v>13.6</v>
      </c>
      <c r="Y138" t="s">
        <v>113</v>
      </c>
    </row>
    <row r="139" spans="1:25" x14ac:dyDescent="0.25">
      <c r="A139">
        <v>138</v>
      </c>
      <c r="B139" t="s">
        <v>194</v>
      </c>
      <c r="C139" t="s">
        <v>192</v>
      </c>
      <c r="D139" t="s">
        <v>75</v>
      </c>
      <c r="E139" t="s">
        <v>150</v>
      </c>
      <c r="F139">
        <v>416</v>
      </c>
      <c r="G139">
        <v>12.5</v>
      </c>
      <c r="H139" t="s">
        <v>30</v>
      </c>
      <c r="I139" t="s">
        <v>22</v>
      </c>
      <c r="J139">
        <v>0.19</v>
      </c>
      <c r="K139">
        <v>431.58100000000002</v>
      </c>
      <c r="L139" s="3">
        <f t="shared" si="10"/>
        <v>85.129310344827587</v>
      </c>
      <c r="M139" t="s">
        <v>115</v>
      </c>
      <c r="N139">
        <v>49.375</v>
      </c>
      <c r="O139" s="3">
        <f t="shared" si="11"/>
        <v>0.49375000000000002</v>
      </c>
      <c r="P139" s="3">
        <v>55.942</v>
      </c>
      <c r="Q139">
        <v>293.7389</v>
      </c>
      <c r="R139">
        <v>0</v>
      </c>
      <c r="S139">
        <v>0</v>
      </c>
      <c r="T139" s="3">
        <f t="shared" si="12"/>
        <v>55.942</v>
      </c>
      <c r="U139" s="3">
        <f t="shared" si="13"/>
        <v>0.1904480475687762</v>
      </c>
      <c r="V139" s="3">
        <f t="shared" si="14"/>
        <v>141.05058523062488</v>
      </c>
      <c r="W139">
        <v>42.65</v>
      </c>
      <c r="X139">
        <v>13.6</v>
      </c>
      <c r="Y139" t="s">
        <v>113</v>
      </c>
    </row>
    <row r="140" spans="1:25" x14ac:dyDescent="0.25">
      <c r="A140">
        <v>139</v>
      </c>
      <c r="B140" t="s">
        <v>195</v>
      </c>
      <c r="C140" t="s">
        <v>192</v>
      </c>
      <c r="D140" t="s">
        <v>75</v>
      </c>
      <c r="E140" t="s">
        <v>150</v>
      </c>
      <c r="F140">
        <v>416</v>
      </c>
      <c r="G140">
        <v>12.5</v>
      </c>
      <c r="H140" t="s">
        <v>30</v>
      </c>
      <c r="I140" t="s">
        <v>22</v>
      </c>
      <c r="J140">
        <v>0.159</v>
      </c>
      <c r="K140">
        <v>460.38299999999998</v>
      </c>
      <c r="L140" s="3">
        <f t="shared" si="10"/>
        <v>87.898275862068971</v>
      </c>
      <c r="M140" t="s">
        <v>115</v>
      </c>
      <c r="N140">
        <v>50.981000000000002</v>
      </c>
      <c r="O140" s="3">
        <f t="shared" si="11"/>
        <v>0.50980999999999999</v>
      </c>
      <c r="P140" s="3">
        <v>48.078000000000003</v>
      </c>
      <c r="Q140">
        <v>293.7389</v>
      </c>
      <c r="R140">
        <v>1.4722999999999999</v>
      </c>
      <c r="S140">
        <v>0</v>
      </c>
      <c r="T140" s="3">
        <f t="shared" si="12"/>
        <v>46.605700000000006</v>
      </c>
      <c r="U140" s="3">
        <f t="shared" si="13"/>
        <v>0.15866369758993448</v>
      </c>
      <c r="V140" s="3">
        <f t="shared" si="14"/>
        <v>121.33250950248676</v>
      </c>
      <c r="W140">
        <v>42.65</v>
      </c>
      <c r="X140">
        <v>13.6</v>
      </c>
      <c r="Y140" t="s">
        <v>113</v>
      </c>
    </row>
    <row r="141" spans="1:25" x14ac:dyDescent="0.25">
      <c r="A141">
        <v>140</v>
      </c>
      <c r="B141" t="s">
        <v>196</v>
      </c>
      <c r="C141" t="s">
        <v>192</v>
      </c>
      <c r="D141" t="s">
        <v>75</v>
      </c>
      <c r="E141" t="s">
        <v>150</v>
      </c>
      <c r="F141">
        <v>416</v>
      </c>
      <c r="G141">
        <v>12.5</v>
      </c>
      <c r="H141" t="s">
        <v>30</v>
      </c>
      <c r="I141" t="s">
        <v>22</v>
      </c>
      <c r="J141">
        <v>0.16</v>
      </c>
      <c r="K141">
        <v>453.51400000000001</v>
      </c>
      <c r="L141" s="3">
        <f t="shared" si="10"/>
        <v>87.570689655172416</v>
      </c>
      <c r="M141" t="s">
        <v>115</v>
      </c>
      <c r="N141">
        <v>50.790999999999997</v>
      </c>
      <c r="O141" s="3">
        <f t="shared" si="11"/>
        <v>0.50790999999999997</v>
      </c>
      <c r="P141" s="3">
        <v>50.451999999999998</v>
      </c>
      <c r="Q141">
        <v>293.7389</v>
      </c>
      <c r="R141">
        <v>3.4942000000000002</v>
      </c>
      <c r="S141">
        <v>0</v>
      </c>
      <c r="T141" s="3">
        <f t="shared" si="12"/>
        <v>46.957799999999999</v>
      </c>
      <c r="U141" s="3">
        <f t="shared" si="13"/>
        <v>0.15986238118274426</v>
      </c>
      <c r="V141" s="3">
        <f t="shared" si="14"/>
        <v>121.79355303979145</v>
      </c>
      <c r="W141">
        <v>42.65</v>
      </c>
      <c r="X141">
        <v>13.6</v>
      </c>
      <c r="Y141" t="s">
        <v>113</v>
      </c>
    </row>
    <row r="142" spans="1:25" x14ac:dyDescent="0.25">
      <c r="L142" s="3"/>
      <c r="O142" s="3"/>
      <c r="T142" s="3"/>
      <c r="U142" s="3"/>
      <c r="V142" s="3"/>
    </row>
    <row r="143" spans="1:25" x14ac:dyDescent="0.25">
      <c r="L143" s="3"/>
      <c r="O143" s="3"/>
    </row>
    <row r="144" spans="1:25" x14ac:dyDescent="0.25">
      <c r="L144" s="3"/>
      <c r="O144" s="3"/>
    </row>
    <row r="145" spans="12:15" x14ac:dyDescent="0.25">
      <c r="L145" s="3"/>
      <c r="O145" s="3"/>
    </row>
    <row r="146" spans="12:15" x14ac:dyDescent="0.25">
      <c r="L146" s="3"/>
      <c r="O146" s="3"/>
    </row>
    <row r="147" spans="12:15" x14ac:dyDescent="0.25">
      <c r="L147" s="3"/>
      <c r="O147" s="3"/>
    </row>
    <row r="148" spans="12:15" x14ac:dyDescent="0.25">
      <c r="L148" s="3"/>
      <c r="O148" s="3"/>
    </row>
    <row r="149" spans="12:15" x14ac:dyDescent="0.25">
      <c r="L149" s="3"/>
      <c r="O149" s="3"/>
    </row>
    <row r="150" spans="12:15" x14ac:dyDescent="0.25">
      <c r="L150" s="3"/>
      <c r="O150" s="3"/>
    </row>
    <row r="151" spans="12:15" x14ac:dyDescent="0.25">
      <c r="L151" s="3"/>
      <c r="O15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1D97-813B-4838-865B-DC4638BBFE13}">
  <dimension ref="A1:V19"/>
  <sheetViews>
    <sheetView topLeftCell="F1" workbookViewId="0">
      <selection activeCell="Y13" sqref="Y13"/>
    </sheetView>
  </sheetViews>
  <sheetFormatPr defaultRowHeight="15" x14ac:dyDescent="0.25"/>
  <sheetData>
    <row r="1" spans="1:22" x14ac:dyDescent="0.25">
      <c r="A1" t="s">
        <v>202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 t="s">
        <v>249</v>
      </c>
    </row>
    <row r="2" spans="1:22" x14ac:dyDescent="0.25">
      <c r="A2" s="4" t="s">
        <v>18</v>
      </c>
      <c r="B2" s="7">
        <v>69</v>
      </c>
      <c r="C2" s="7">
        <v>45</v>
      </c>
      <c r="D2" s="7">
        <v>72</v>
      </c>
      <c r="E2" s="7">
        <v>50</v>
      </c>
      <c r="F2" s="7">
        <v>57</v>
      </c>
      <c r="G2" s="7">
        <v>63</v>
      </c>
      <c r="H2" s="7">
        <v>69</v>
      </c>
      <c r="I2" s="7">
        <v>78</v>
      </c>
      <c r="J2" s="7">
        <v>84</v>
      </c>
      <c r="K2" s="7">
        <v>84</v>
      </c>
      <c r="L2" s="7">
        <v>89</v>
      </c>
      <c r="M2" s="7">
        <v>73</v>
      </c>
      <c r="N2" s="7">
        <v>90</v>
      </c>
      <c r="O2" s="7">
        <v>89</v>
      </c>
      <c r="P2" s="7">
        <v>93</v>
      </c>
      <c r="Q2" s="7">
        <v>76</v>
      </c>
      <c r="R2" s="7">
        <v>60</v>
      </c>
      <c r="S2" s="7">
        <v>46</v>
      </c>
      <c r="T2" s="7">
        <v>59</v>
      </c>
      <c r="U2" s="7">
        <v>121</v>
      </c>
      <c r="V2" s="8">
        <f t="shared" ref="V2:V11" si="0">AVERAGE(B2:U2)</f>
        <v>73.349999999999994</v>
      </c>
    </row>
    <row r="3" spans="1:22" x14ac:dyDescent="0.25">
      <c r="A3" s="4" t="s">
        <v>37</v>
      </c>
      <c r="B3" s="7">
        <v>37</v>
      </c>
      <c r="C3" s="7">
        <v>55</v>
      </c>
      <c r="D3" s="7">
        <v>70</v>
      </c>
      <c r="E3" s="7">
        <v>60</v>
      </c>
      <c r="F3" s="7">
        <v>42</v>
      </c>
      <c r="G3" s="7">
        <v>67</v>
      </c>
      <c r="H3" s="7">
        <v>54</v>
      </c>
      <c r="I3" s="7">
        <v>84</v>
      </c>
      <c r="J3" s="7">
        <v>79</v>
      </c>
      <c r="K3" s="7">
        <v>75</v>
      </c>
      <c r="L3" s="7">
        <v>58</v>
      </c>
      <c r="M3" s="7">
        <v>53</v>
      </c>
      <c r="N3" s="7">
        <v>17</v>
      </c>
      <c r="O3" s="7">
        <v>24</v>
      </c>
      <c r="P3" s="7">
        <v>24</v>
      </c>
      <c r="Q3" s="7">
        <v>107</v>
      </c>
      <c r="R3" s="7">
        <v>64</v>
      </c>
      <c r="S3" s="7">
        <v>70</v>
      </c>
      <c r="T3" s="7">
        <v>84</v>
      </c>
      <c r="U3" s="7">
        <v>62</v>
      </c>
      <c r="V3" s="8">
        <f t="shared" si="0"/>
        <v>59.3</v>
      </c>
    </row>
    <row r="4" spans="1:22" x14ac:dyDescent="0.25">
      <c r="A4" s="4" t="s">
        <v>49</v>
      </c>
      <c r="B4" s="7">
        <v>107</v>
      </c>
      <c r="C4" s="7">
        <v>93</v>
      </c>
      <c r="D4" s="7">
        <v>121</v>
      </c>
      <c r="E4" s="7">
        <v>63</v>
      </c>
      <c r="F4" s="7">
        <v>83</v>
      </c>
      <c r="G4" s="7">
        <v>67</v>
      </c>
      <c r="H4" s="7">
        <v>107</v>
      </c>
      <c r="I4" s="7">
        <v>46</v>
      </c>
      <c r="J4" s="7">
        <v>74</v>
      </c>
      <c r="K4" s="7">
        <v>59</v>
      </c>
      <c r="L4" s="7">
        <v>69</v>
      </c>
      <c r="M4" s="7">
        <v>39</v>
      </c>
      <c r="N4" s="7">
        <v>84</v>
      </c>
      <c r="O4" s="7">
        <v>68</v>
      </c>
      <c r="P4" s="7">
        <v>70</v>
      </c>
      <c r="Q4" s="7">
        <v>97</v>
      </c>
      <c r="R4" s="7">
        <v>96</v>
      </c>
      <c r="S4" s="7">
        <v>40</v>
      </c>
      <c r="T4" s="7">
        <v>53</v>
      </c>
      <c r="U4" s="7">
        <v>89</v>
      </c>
      <c r="V4" s="8">
        <f t="shared" si="0"/>
        <v>76.25</v>
      </c>
    </row>
    <row r="5" spans="1:22" x14ac:dyDescent="0.25">
      <c r="A5" s="4" t="s">
        <v>62</v>
      </c>
      <c r="B5" s="7">
        <v>81</v>
      </c>
      <c r="C5" s="7">
        <v>82</v>
      </c>
      <c r="D5" s="7">
        <v>87</v>
      </c>
      <c r="E5" s="7">
        <v>80</v>
      </c>
      <c r="F5" s="7">
        <v>68</v>
      </c>
      <c r="G5" s="7">
        <v>60</v>
      </c>
      <c r="H5" s="7">
        <v>64</v>
      </c>
      <c r="I5" s="7">
        <v>63</v>
      </c>
      <c r="J5" s="7">
        <v>59</v>
      </c>
      <c r="K5" s="7">
        <v>61</v>
      </c>
      <c r="L5" s="7">
        <v>71</v>
      </c>
      <c r="M5" s="7">
        <v>73</v>
      </c>
      <c r="N5" s="7">
        <v>87</v>
      </c>
      <c r="O5" s="7">
        <v>108</v>
      </c>
      <c r="P5" s="7">
        <v>69</v>
      </c>
      <c r="Q5" s="7">
        <v>68</v>
      </c>
      <c r="R5" s="7">
        <v>98</v>
      </c>
      <c r="S5" s="7">
        <v>88</v>
      </c>
      <c r="T5" s="7">
        <v>98</v>
      </c>
      <c r="U5" s="7">
        <v>86</v>
      </c>
      <c r="V5" s="8">
        <f t="shared" si="0"/>
        <v>77.55</v>
      </c>
    </row>
    <row r="6" spans="1:22" x14ac:dyDescent="0.25">
      <c r="A6" s="4" t="s">
        <v>74</v>
      </c>
      <c r="B6" s="7">
        <v>94</v>
      </c>
      <c r="C6" s="7">
        <v>86</v>
      </c>
      <c r="D6" s="7">
        <v>65</v>
      </c>
      <c r="E6" s="7">
        <v>65</v>
      </c>
      <c r="F6" s="7">
        <v>50</v>
      </c>
      <c r="G6" s="7">
        <v>71</v>
      </c>
      <c r="H6" s="7">
        <v>59</v>
      </c>
      <c r="I6" s="7">
        <v>21</v>
      </c>
      <c r="J6" s="7">
        <v>31</v>
      </c>
      <c r="K6" s="7">
        <v>54</v>
      </c>
      <c r="L6" s="7">
        <v>46</v>
      </c>
      <c r="M6" s="7">
        <v>43</v>
      </c>
      <c r="N6" s="7">
        <v>49</v>
      </c>
      <c r="O6" s="7">
        <v>50</v>
      </c>
      <c r="P6" s="7">
        <v>45</v>
      </c>
      <c r="Q6" s="7">
        <v>84</v>
      </c>
      <c r="R6" s="7">
        <v>83</v>
      </c>
      <c r="S6" s="7">
        <v>62</v>
      </c>
      <c r="T6" s="7">
        <v>52</v>
      </c>
      <c r="U6" s="7">
        <v>66</v>
      </c>
      <c r="V6" s="8">
        <f t="shared" si="0"/>
        <v>58.8</v>
      </c>
    </row>
    <row r="7" spans="1:22" x14ac:dyDescent="0.25">
      <c r="A7" s="5" t="s">
        <v>86</v>
      </c>
      <c r="B7" s="9">
        <v>72</v>
      </c>
      <c r="C7" s="9">
        <v>67</v>
      </c>
      <c r="D7" s="9">
        <v>70</v>
      </c>
      <c r="E7" s="9">
        <v>44</v>
      </c>
      <c r="F7" s="9">
        <v>48</v>
      </c>
      <c r="G7" s="9">
        <v>59</v>
      </c>
      <c r="H7" s="9">
        <v>73</v>
      </c>
      <c r="I7" s="9">
        <v>21</v>
      </c>
      <c r="J7" s="9">
        <v>63</v>
      </c>
      <c r="K7" s="9">
        <v>61</v>
      </c>
      <c r="L7" s="9">
        <v>49</v>
      </c>
      <c r="M7" s="9">
        <v>60</v>
      </c>
      <c r="N7" s="9">
        <v>26</v>
      </c>
      <c r="O7" s="9">
        <v>33</v>
      </c>
      <c r="P7" s="9">
        <v>23</v>
      </c>
      <c r="Q7" s="9">
        <v>40</v>
      </c>
      <c r="R7" s="9">
        <v>48</v>
      </c>
      <c r="S7" s="9">
        <v>43</v>
      </c>
      <c r="T7" s="9">
        <v>25</v>
      </c>
      <c r="U7" s="9">
        <v>30</v>
      </c>
      <c r="V7" s="11">
        <f t="shared" si="0"/>
        <v>47.75</v>
      </c>
    </row>
    <row r="8" spans="1:22" x14ac:dyDescent="0.25">
      <c r="A8" s="5" t="s">
        <v>99</v>
      </c>
      <c r="B8" s="9">
        <v>85</v>
      </c>
      <c r="C8" s="9">
        <v>43</v>
      </c>
      <c r="D8" s="9">
        <v>40</v>
      </c>
      <c r="E8" s="9">
        <v>48</v>
      </c>
      <c r="F8" s="9">
        <v>37</v>
      </c>
      <c r="G8" s="9">
        <v>38</v>
      </c>
      <c r="H8" s="9">
        <v>47</v>
      </c>
      <c r="I8" s="9">
        <v>53</v>
      </c>
      <c r="J8" s="9">
        <v>63</v>
      </c>
      <c r="K8" s="9">
        <v>25</v>
      </c>
      <c r="L8" s="9">
        <v>50</v>
      </c>
      <c r="M8" s="9">
        <v>42</v>
      </c>
      <c r="N8" s="9">
        <v>43</v>
      </c>
      <c r="O8" s="9">
        <v>0</v>
      </c>
      <c r="P8" s="9">
        <v>32</v>
      </c>
      <c r="Q8" s="9">
        <v>27</v>
      </c>
      <c r="R8" s="9">
        <v>25</v>
      </c>
      <c r="S8" s="9">
        <v>48</v>
      </c>
      <c r="T8" s="9">
        <v>47</v>
      </c>
      <c r="U8" s="9">
        <v>29</v>
      </c>
      <c r="V8" s="11">
        <f t="shared" si="0"/>
        <v>41.1</v>
      </c>
    </row>
    <row r="9" spans="1:22" x14ac:dyDescent="0.25">
      <c r="A9" s="5" t="s">
        <v>111</v>
      </c>
      <c r="B9" s="9">
        <v>42</v>
      </c>
      <c r="C9" s="9">
        <v>14</v>
      </c>
      <c r="D9" s="9">
        <v>50</v>
      </c>
      <c r="E9" s="9">
        <v>35</v>
      </c>
      <c r="F9" s="9">
        <v>50</v>
      </c>
      <c r="G9" s="9">
        <v>39</v>
      </c>
      <c r="H9" s="9">
        <v>55</v>
      </c>
      <c r="I9" s="9">
        <v>44</v>
      </c>
      <c r="J9" s="9">
        <v>22</v>
      </c>
      <c r="K9" s="9">
        <v>30</v>
      </c>
      <c r="L9" s="9">
        <v>39</v>
      </c>
      <c r="M9" s="9">
        <v>31</v>
      </c>
      <c r="N9" s="9">
        <v>43</v>
      </c>
      <c r="O9" s="9">
        <v>19</v>
      </c>
      <c r="P9" s="9">
        <v>19</v>
      </c>
      <c r="Q9" s="9">
        <v>24</v>
      </c>
      <c r="R9" s="9">
        <v>35</v>
      </c>
      <c r="S9" s="9">
        <v>56</v>
      </c>
      <c r="T9" s="9">
        <v>42</v>
      </c>
      <c r="U9" s="9">
        <v>52</v>
      </c>
      <c r="V9" s="11">
        <f t="shared" si="0"/>
        <v>37.049999999999997</v>
      </c>
    </row>
    <row r="10" spans="1:22" x14ac:dyDescent="0.25">
      <c r="A10" s="5" t="s">
        <v>125</v>
      </c>
      <c r="B10" s="9">
        <v>58</v>
      </c>
      <c r="C10" s="9">
        <v>68</v>
      </c>
      <c r="D10" s="9">
        <v>77</v>
      </c>
      <c r="E10" s="9">
        <v>63</v>
      </c>
      <c r="F10" s="9">
        <v>49</v>
      </c>
      <c r="G10" s="9">
        <v>48</v>
      </c>
      <c r="H10" s="9">
        <v>61</v>
      </c>
      <c r="I10" s="9">
        <v>50</v>
      </c>
      <c r="J10" s="9">
        <v>54</v>
      </c>
      <c r="K10" s="9">
        <v>33</v>
      </c>
      <c r="L10" s="9">
        <v>50</v>
      </c>
      <c r="M10" s="9">
        <v>38</v>
      </c>
      <c r="N10" s="9">
        <v>57</v>
      </c>
      <c r="O10" s="9">
        <v>25</v>
      </c>
      <c r="P10" s="9">
        <v>58</v>
      </c>
      <c r="Q10" s="9">
        <v>71</v>
      </c>
      <c r="R10" s="9">
        <v>73</v>
      </c>
      <c r="S10" s="9">
        <v>83</v>
      </c>
      <c r="T10" s="9">
        <v>55</v>
      </c>
      <c r="U10" s="9">
        <v>63</v>
      </c>
      <c r="V10" s="11">
        <f t="shared" si="0"/>
        <v>56.7</v>
      </c>
    </row>
    <row r="11" spans="1:22" x14ac:dyDescent="0.25">
      <c r="A11" s="5" t="s">
        <v>137</v>
      </c>
      <c r="B11" s="9">
        <v>37</v>
      </c>
      <c r="C11" s="9">
        <v>28</v>
      </c>
      <c r="D11" s="9">
        <v>45</v>
      </c>
      <c r="E11" s="9">
        <v>74</v>
      </c>
      <c r="F11" s="9">
        <v>79</v>
      </c>
      <c r="G11" s="9">
        <v>67</v>
      </c>
      <c r="H11" s="9">
        <v>86</v>
      </c>
      <c r="I11" s="9">
        <v>114</v>
      </c>
      <c r="J11" s="9">
        <v>68</v>
      </c>
      <c r="K11" s="9">
        <v>63</v>
      </c>
      <c r="L11" s="9">
        <v>28</v>
      </c>
      <c r="M11" s="9">
        <v>48</v>
      </c>
      <c r="N11" s="9">
        <v>51</v>
      </c>
      <c r="O11" s="9">
        <v>87</v>
      </c>
      <c r="P11" s="9">
        <v>76</v>
      </c>
      <c r="Q11" s="9">
        <v>61</v>
      </c>
      <c r="R11" s="9">
        <v>78</v>
      </c>
      <c r="S11" s="9">
        <v>55</v>
      </c>
      <c r="T11" s="9">
        <v>74</v>
      </c>
      <c r="U11" s="9">
        <v>53</v>
      </c>
      <c r="V11" s="11">
        <f t="shared" si="0"/>
        <v>63.6</v>
      </c>
    </row>
    <row r="12" spans="1:22" x14ac:dyDescent="0.25">
      <c r="A12" s="6" t="s">
        <v>149</v>
      </c>
      <c r="B12" s="10">
        <v>72</v>
      </c>
      <c r="C12" s="10">
        <v>82</v>
      </c>
      <c r="D12" s="10">
        <v>81</v>
      </c>
      <c r="E12" s="10">
        <v>68</v>
      </c>
      <c r="F12" s="10">
        <v>63</v>
      </c>
      <c r="G12" s="10">
        <v>83</v>
      </c>
      <c r="H12" s="10">
        <v>68</v>
      </c>
      <c r="I12" s="10">
        <v>73</v>
      </c>
      <c r="J12" s="10">
        <v>65</v>
      </c>
      <c r="K12" s="10">
        <v>101</v>
      </c>
      <c r="L12" s="10">
        <v>67</v>
      </c>
      <c r="M12" s="10">
        <v>74</v>
      </c>
      <c r="N12" s="10">
        <v>80</v>
      </c>
      <c r="O12" s="10">
        <v>78</v>
      </c>
      <c r="P12" s="10">
        <v>82</v>
      </c>
      <c r="Q12" s="10">
        <v>70</v>
      </c>
      <c r="R12" s="10">
        <v>66</v>
      </c>
      <c r="S12" s="10">
        <v>60</v>
      </c>
      <c r="T12" s="10">
        <v>69</v>
      </c>
      <c r="U12" s="10">
        <v>68</v>
      </c>
      <c r="V12" s="12">
        <f>AVERAGE(B12:U12)</f>
        <v>73.5</v>
      </c>
    </row>
    <row r="13" spans="1:22" x14ac:dyDescent="0.25">
      <c r="A13" s="6" t="s">
        <v>156</v>
      </c>
      <c r="B13" s="10">
        <v>92</v>
      </c>
      <c r="C13" s="10">
        <v>50</v>
      </c>
      <c r="D13" s="10">
        <v>108</v>
      </c>
      <c r="E13" s="10">
        <v>74</v>
      </c>
      <c r="F13" s="10">
        <v>61</v>
      </c>
      <c r="G13" s="10">
        <v>67</v>
      </c>
      <c r="H13" s="10">
        <v>24</v>
      </c>
      <c r="I13" s="10">
        <v>50</v>
      </c>
      <c r="J13" s="10">
        <v>65</v>
      </c>
      <c r="K13" s="10">
        <v>79</v>
      </c>
      <c r="L13" s="10">
        <v>57</v>
      </c>
      <c r="M13" s="10">
        <v>115</v>
      </c>
      <c r="N13" s="10">
        <v>125</v>
      </c>
      <c r="O13" s="10">
        <v>117</v>
      </c>
      <c r="P13" s="10">
        <v>62</v>
      </c>
      <c r="Q13" s="10">
        <v>62</v>
      </c>
      <c r="R13" s="10">
        <v>70</v>
      </c>
      <c r="S13" s="10">
        <v>56</v>
      </c>
      <c r="T13" s="10">
        <v>21</v>
      </c>
      <c r="U13" s="10">
        <v>74</v>
      </c>
      <c r="V13" s="12">
        <f t="shared" ref="V13:V19" si="1">AVERAGE(B13:U13)</f>
        <v>71.45</v>
      </c>
    </row>
    <row r="14" spans="1:22" x14ac:dyDescent="0.25">
      <c r="A14" s="6" t="s">
        <v>162</v>
      </c>
      <c r="B14" s="10">
        <v>44</v>
      </c>
      <c r="C14" s="10">
        <v>44</v>
      </c>
      <c r="D14" s="10">
        <v>40</v>
      </c>
      <c r="E14" s="10">
        <v>36</v>
      </c>
      <c r="F14" s="10">
        <v>48</v>
      </c>
      <c r="G14" s="10">
        <v>49</v>
      </c>
      <c r="H14" s="10">
        <v>43</v>
      </c>
      <c r="I14" s="10">
        <v>33</v>
      </c>
      <c r="J14" s="10">
        <v>34</v>
      </c>
      <c r="K14" s="10">
        <v>22</v>
      </c>
      <c r="L14" s="10">
        <v>44</v>
      </c>
      <c r="M14" s="10">
        <v>9</v>
      </c>
      <c r="N14" s="10">
        <v>49</v>
      </c>
      <c r="O14" s="10">
        <v>41</v>
      </c>
      <c r="P14" s="10">
        <v>43</v>
      </c>
      <c r="Q14" s="10">
        <v>44</v>
      </c>
      <c r="R14" s="10">
        <v>49</v>
      </c>
      <c r="S14" s="10">
        <v>38</v>
      </c>
      <c r="T14" s="10">
        <v>52</v>
      </c>
      <c r="U14" s="10">
        <v>30</v>
      </c>
      <c r="V14" s="12">
        <f t="shared" si="1"/>
        <v>39.6</v>
      </c>
    </row>
    <row r="15" spans="1:22" x14ac:dyDescent="0.25">
      <c r="A15" s="6" t="s">
        <v>168</v>
      </c>
      <c r="B15" s="10">
        <v>26</v>
      </c>
      <c r="C15" s="10">
        <v>34</v>
      </c>
      <c r="D15" s="10">
        <v>26</v>
      </c>
      <c r="E15" s="10">
        <v>41</v>
      </c>
      <c r="F15" s="10">
        <v>36</v>
      </c>
      <c r="G15" s="10">
        <v>39</v>
      </c>
      <c r="H15" s="10">
        <v>49</v>
      </c>
      <c r="I15" s="10">
        <v>53</v>
      </c>
      <c r="J15" s="10">
        <v>47</v>
      </c>
      <c r="K15" s="10">
        <v>35</v>
      </c>
      <c r="L15" s="10">
        <v>38</v>
      </c>
      <c r="M15" s="10">
        <v>45</v>
      </c>
      <c r="N15" s="10">
        <v>54</v>
      </c>
      <c r="O15" s="10">
        <v>34</v>
      </c>
      <c r="P15" s="10">
        <v>27</v>
      </c>
      <c r="Q15" s="10">
        <v>54</v>
      </c>
      <c r="R15" s="10">
        <v>51</v>
      </c>
      <c r="S15" s="10">
        <v>54</v>
      </c>
      <c r="T15" s="10">
        <v>53</v>
      </c>
      <c r="U15" s="10">
        <v>41</v>
      </c>
      <c r="V15" s="12">
        <f t="shared" si="1"/>
        <v>41.85</v>
      </c>
    </row>
    <row r="16" spans="1:22" x14ac:dyDescent="0.25">
      <c r="A16" s="6" t="s">
        <v>174</v>
      </c>
      <c r="B16" s="10">
        <v>48</v>
      </c>
      <c r="C16" s="10">
        <v>52</v>
      </c>
      <c r="D16" s="10">
        <v>50</v>
      </c>
      <c r="E16" s="10">
        <v>48</v>
      </c>
      <c r="F16" s="10">
        <v>36</v>
      </c>
      <c r="G16" s="10">
        <v>33</v>
      </c>
      <c r="H16" s="10">
        <v>64</v>
      </c>
      <c r="I16" s="10">
        <v>65</v>
      </c>
      <c r="J16" s="10">
        <v>62</v>
      </c>
      <c r="K16" s="10">
        <v>54</v>
      </c>
      <c r="L16" s="10">
        <v>56</v>
      </c>
      <c r="M16" s="10">
        <v>20</v>
      </c>
      <c r="N16" s="10">
        <v>47</v>
      </c>
      <c r="O16" s="10">
        <v>17</v>
      </c>
      <c r="P16" s="10">
        <v>45</v>
      </c>
      <c r="Q16" s="10">
        <v>35</v>
      </c>
      <c r="R16" s="10">
        <v>56</v>
      </c>
      <c r="S16" s="10">
        <v>37</v>
      </c>
      <c r="T16" s="10">
        <v>56</v>
      </c>
      <c r="U16" s="10">
        <v>52</v>
      </c>
      <c r="V16" s="12">
        <f t="shared" si="1"/>
        <v>46.65</v>
      </c>
    </row>
    <row r="17" spans="1:22" x14ac:dyDescent="0.25">
      <c r="A17" s="6" t="s">
        <v>180</v>
      </c>
      <c r="B17" s="10">
        <v>45</v>
      </c>
      <c r="C17" s="10">
        <v>36</v>
      </c>
      <c r="D17" s="10">
        <v>52</v>
      </c>
      <c r="E17" s="10">
        <v>64</v>
      </c>
      <c r="F17" s="10">
        <v>16</v>
      </c>
      <c r="G17" s="10">
        <v>54</v>
      </c>
      <c r="H17" s="10">
        <v>50</v>
      </c>
      <c r="I17" s="10">
        <v>54</v>
      </c>
      <c r="J17" s="10">
        <v>55</v>
      </c>
      <c r="K17" s="10">
        <v>41</v>
      </c>
      <c r="L17" s="10">
        <v>52</v>
      </c>
      <c r="M17" s="10">
        <v>39</v>
      </c>
      <c r="N17" s="10">
        <v>48</v>
      </c>
      <c r="O17" s="10">
        <v>41</v>
      </c>
      <c r="P17" s="10">
        <v>55</v>
      </c>
      <c r="Q17" s="10">
        <v>36</v>
      </c>
      <c r="R17" s="10">
        <v>67</v>
      </c>
      <c r="S17" s="10">
        <v>68</v>
      </c>
      <c r="T17" s="10">
        <v>62</v>
      </c>
      <c r="U17" s="10">
        <v>48</v>
      </c>
      <c r="V17" s="12">
        <f t="shared" si="1"/>
        <v>49.15</v>
      </c>
    </row>
    <row r="18" spans="1:22" x14ac:dyDescent="0.25">
      <c r="A18" s="6" t="s">
        <v>186</v>
      </c>
      <c r="B18" s="10">
        <v>31</v>
      </c>
      <c r="C18" s="10">
        <v>32</v>
      </c>
      <c r="D18" s="10">
        <v>46</v>
      </c>
      <c r="E18" s="10">
        <v>33</v>
      </c>
      <c r="F18" s="10">
        <v>53</v>
      </c>
      <c r="G18" s="10">
        <v>26</v>
      </c>
      <c r="H18" s="10">
        <v>70</v>
      </c>
      <c r="I18" s="10">
        <v>43</v>
      </c>
      <c r="J18" s="10">
        <v>41</v>
      </c>
      <c r="K18" s="10">
        <v>64</v>
      </c>
      <c r="L18" s="10">
        <v>45</v>
      </c>
      <c r="M18" s="10">
        <v>58</v>
      </c>
      <c r="N18" s="10">
        <v>59</v>
      </c>
      <c r="O18" s="10">
        <v>50</v>
      </c>
      <c r="P18" s="10">
        <v>54</v>
      </c>
      <c r="Q18" s="10">
        <v>15</v>
      </c>
      <c r="R18" s="10">
        <v>23</v>
      </c>
      <c r="S18" s="10">
        <v>26</v>
      </c>
      <c r="T18" s="10">
        <v>20</v>
      </c>
      <c r="U18" s="10">
        <v>48</v>
      </c>
      <c r="V18" s="12">
        <f t="shared" si="1"/>
        <v>41.85</v>
      </c>
    </row>
    <row r="19" spans="1:22" x14ac:dyDescent="0.25">
      <c r="A19" s="6" t="s">
        <v>192</v>
      </c>
      <c r="B19" s="10">
        <v>47</v>
      </c>
      <c r="C19" s="10">
        <v>43</v>
      </c>
      <c r="D19" s="10">
        <v>43</v>
      </c>
      <c r="E19" s="10">
        <v>48</v>
      </c>
      <c r="F19" s="10">
        <v>46</v>
      </c>
      <c r="G19" s="10">
        <v>35</v>
      </c>
      <c r="H19" s="10">
        <v>31</v>
      </c>
      <c r="I19" s="10">
        <v>42</v>
      </c>
      <c r="J19" s="10">
        <v>39</v>
      </c>
      <c r="K19" s="10">
        <v>40</v>
      </c>
      <c r="L19" s="10">
        <v>53</v>
      </c>
      <c r="M19" s="10">
        <v>51</v>
      </c>
      <c r="N19" s="10">
        <v>45</v>
      </c>
      <c r="O19" s="10">
        <v>51</v>
      </c>
      <c r="P19" s="10">
        <v>44</v>
      </c>
      <c r="Q19" s="10">
        <v>27</v>
      </c>
      <c r="R19" s="10">
        <v>47</v>
      </c>
      <c r="S19" s="10">
        <v>37</v>
      </c>
      <c r="T19" s="10">
        <v>46</v>
      </c>
      <c r="U19" s="10">
        <v>38</v>
      </c>
      <c r="V19" s="12">
        <f t="shared" si="1"/>
        <v>42.65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47CA-4060-403F-9459-BDAE23FAB767}">
  <dimension ref="A1:V20"/>
  <sheetViews>
    <sheetView topLeftCell="G1" workbookViewId="0">
      <selection activeCell="R17" sqref="R17"/>
    </sheetView>
  </sheetViews>
  <sheetFormatPr defaultRowHeight="15" x14ac:dyDescent="0.25"/>
  <sheetData>
    <row r="1" spans="1:22" x14ac:dyDescent="0.25">
      <c r="A1" t="s">
        <v>202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 t="s">
        <v>249</v>
      </c>
    </row>
    <row r="2" spans="1:22" x14ac:dyDescent="0.25">
      <c r="A2" s="4" t="s">
        <v>18</v>
      </c>
      <c r="B2" s="4">
        <v>8</v>
      </c>
      <c r="C2" s="4">
        <v>11</v>
      </c>
      <c r="D2" s="4">
        <v>11</v>
      </c>
      <c r="E2" s="4">
        <v>9</v>
      </c>
      <c r="F2" s="4">
        <v>8</v>
      </c>
      <c r="G2" s="4">
        <v>7</v>
      </c>
      <c r="H2" s="4">
        <v>12</v>
      </c>
      <c r="I2" s="4">
        <v>9</v>
      </c>
      <c r="J2" s="4">
        <v>5</v>
      </c>
      <c r="K2" s="4">
        <v>7</v>
      </c>
      <c r="L2" s="4">
        <v>6</v>
      </c>
      <c r="M2" s="4">
        <v>1</v>
      </c>
      <c r="N2" s="4">
        <v>2</v>
      </c>
      <c r="O2" s="4">
        <v>7</v>
      </c>
      <c r="P2" s="4">
        <v>1</v>
      </c>
      <c r="Q2" s="4">
        <v>8</v>
      </c>
      <c r="R2" s="4">
        <v>13</v>
      </c>
      <c r="S2" s="4">
        <v>8</v>
      </c>
      <c r="T2" s="4">
        <v>1</v>
      </c>
      <c r="U2" s="4">
        <v>1</v>
      </c>
      <c r="V2" s="4">
        <f t="shared" ref="V2:V6" si="0">AVERAGE(B2:U2)</f>
        <v>6.75</v>
      </c>
    </row>
    <row r="3" spans="1:22" x14ac:dyDescent="0.25">
      <c r="A3" s="4" t="s">
        <v>37</v>
      </c>
      <c r="B3" s="4">
        <v>0</v>
      </c>
      <c r="C3" s="4">
        <v>8</v>
      </c>
      <c r="D3" s="4">
        <v>0</v>
      </c>
      <c r="E3" s="4">
        <v>11</v>
      </c>
      <c r="F3" s="4">
        <v>0</v>
      </c>
      <c r="G3" s="4">
        <v>7</v>
      </c>
      <c r="H3" s="4">
        <v>9</v>
      </c>
      <c r="I3" s="4">
        <v>11</v>
      </c>
      <c r="J3" s="4">
        <v>14</v>
      </c>
      <c r="K3" s="4">
        <v>20</v>
      </c>
      <c r="L3" s="4">
        <v>15</v>
      </c>
      <c r="M3" s="4">
        <v>17</v>
      </c>
      <c r="N3" s="4">
        <v>13</v>
      </c>
      <c r="O3" s="4">
        <v>22</v>
      </c>
      <c r="P3" s="4">
        <v>12</v>
      </c>
      <c r="Q3" s="4">
        <v>0</v>
      </c>
      <c r="R3" s="4">
        <v>0</v>
      </c>
      <c r="S3" s="4">
        <v>8</v>
      </c>
      <c r="T3" s="4">
        <v>9</v>
      </c>
      <c r="U3" s="4">
        <v>5</v>
      </c>
      <c r="V3" s="4">
        <f t="shared" si="0"/>
        <v>9.0500000000000007</v>
      </c>
    </row>
    <row r="4" spans="1:22" x14ac:dyDescent="0.25">
      <c r="A4" s="4" t="s">
        <v>49</v>
      </c>
      <c r="B4" s="4">
        <v>0</v>
      </c>
      <c r="C4" s="4">
        <v>0</v>
      </c>
      <c r="D4" s="4">
        <v>0</v>
      </c>
      <c r="E4" s="4">
        <v>0</v>
      </c>
      <c r="F4" s="4">
        <v>1</v>
      </c>
      <c r="G4" s="4">
        <v>7</v>
      </c>
      <c r="H4" s="4">
        <v>9</v>
      </c>
      <c r="I4" s="4">
        <v>6</v>
      </c>
      <c r="J4" s="4">
        <v>6</v>
      </c>
      <c r="K4" s="4">
        <v>7</v>
      </c>
      <c r="L4" s="4">
        <v>0</v>
      </c>
      <c r="M4" s="4">
        <v>2</v>
      </c>
      <c r="N4" s="4">
        <v>0</v>
      </c>
      <c r="O4" s="4">
        <v>0</v>
      </c>
      <c r="P4" s="4">
        <v>3</v>
      </c>
      <c r="Q4" s="4">
        <v>11</v>
      </c>
      <c r="R4" s="4">
        <v>12</v>
      </c>
      <c r="S4" s="4">
        <v>0</v>
      </c>
      <c r="T4" s="4">
        <v>4</v>
      </c>
      <c r="U4" s="4">
        <v>5</v>
      </c>
      <c r="V4" s="4">
        <f t="shared" si="0"/>
        <v>3.65</v>
      </c>
    </row>
    <row r="5" spans="1:22" x14ac:dyDescent="0.25">
      <c r="A5" s="4" t="s">
        <v>62</v>
      </c>
      <c r="B5" s="4">
        <v>0</v>
      </c>
      <c r="C5" s="4">
        <v>0</v>
      </c>
      <c r="D5" s="4">
        <v>0</v>
      </c>
      <c r="E5" s="4">
        <v>8</v>
      </c>
      <c r="F5" s="4">
        <v>0</v>
      </c>
      <c r="G5" s="4">
        <v>16</v>
      </c>
      <c r="H5" s="4">
        <v>16</v>
      </c>
      <c r="I5" s="4">
        <v>15</v>
      </c>
      <c r="J5" s="4">
        <v>17</v>
      </c>
      <c r="K5" s="4">
        <v>21</v>
      </c>
      <c r="L5" s="4">
        <v>0</v>
      </c>
      <c r="M5" s="4">
        <v>2</v>
      </c>
      <c r="N5" s="4">
        <v>0</v>
      </c>
      <c r="O5" s="4">
        <v>0</v>
      </c>
      <c r="P5" s="4">
        <v>0</v>
      </c>
      <c r="Q5" s="4">
        <v>11</v>
      </c>
      <c r="R5" s="4">
        <v>2</v>
      </c>
      <c r="S5" s="4">
        <v>5</v>
      </c>
      <c r="T5" s="4">
        <v>0</v>
      </c>
      <c r="U5" s="4">
        <v>0</v>
      </c>
      <c r="V5" s="4">
        <f t="shared" si="0"/>
        <v>5.65</v>
      </c>
    </row>
    <row r="6" spans="1:22" x14ac:dyDescent="0.25">
      <c r="A6" s="4" t="s">
        <v>74</v>
      </c>
      <c r="B6" s="4">
        <v>21</v>
      </c>
      <c r="C6" s="4">
        <v>6</v>
      </c>
      <c r="D6" s="4">
        <v>9</v>
      </c>
      <c r="E6" s="4">
        <v>6</v>
      </c>
      <c r="F6" s="4">
        <v>13</v>
      </c>
      <c r="G6" s="4">
        <v>13</v>
      </c>
      <c r="H6" s="4">
        <v>15</v>
      </c>
      <c r="I6" s="4">
        <v>11</v>
      </c>
      <c r="J6" s="4">
        <v>13</v>
      </c>
      <c r="K6" s="4">
        <v>10</v>
      </c>
      <c r="L6" s="4">
        <v>0</v>
      </c>
      <c r="M6" s="4">
        <v>14</v>
      </c>
      <c r="N6" s="4">
        <v>19</v>
      </c>
      <c r="O6" s="4">
        <v>13</v>
      </c>
      <c r="P6" s="4">
        <v>15</v>
      </c>
      <c r="Q6" s="4">
        <v>0</v>
      </c>
      <c r="R6" s="4">
        <v>10</v>
      </c>
      <c r="S6" s="4">
        <v>0</v>
      </c>
      <c r="T6" s="4">
        <v>0</v>
      </c>
      <c r="U6" s="4">
        <v>0</v>
      </c>
      <c r="V6" s="4">
        <f t="shared" si="0"/>
        <v>9.4</v>
      </c>
    </row>
    <row r="7" spans="1:22" x14ac:dyDescent="0.25">
      <c r="A7" s="5" t="s">
        <v>86</v>
      </c>
      <c r="B7" s="5">
        <v>16</v>
      </c>
      <c r="C7" s="5">
        <v>20</v>
      </c>
      <c r="D7" s="5">
        <v>22</v>
      </c>
      <c r="E7" s="5">
        <v>22</v>
      </c>
      <c r="F7" s="5">
        <v>20</v>
      </c>
      <c r="G7" s="5">
        <v>17</v>
      </c>
      <c r="H7" s="5">
        <v>11</v>
      </c>
      <c r="I7" s="5">
        <v>2</v>
      </c>
      <c r="J7" s="5">
        <v>0</v>
      </c>
      <c r="K7" s="5">
        <v>9</v>
      </c>
      <c r="L7" s="5">
        <v>20</v>
      </c>
      <c r="M7" s="5">
        <v>13</v>
      </c>
      <c r="N7" s="5">
        <v>17</v>
      </c>
      <c r="O7" s="5">
        <v>24</v>
      </c>
      <c r="P7" s="5">
        <v>13</v>
      </c>
      <c r="Q7" s="5">
        <v>30</v>
      </c>
      <c r="R7" s="5">
        <v>20</v>
      </c>
      <c r="S7" s="5">
        <v>16</v>
      </c>
      <c r="T7" s="5">
        <v>17</v>
      </c>
      <c r="U7" s="5">
        <v>18</v>
      </c>
      <c r="V7" s="5">
        <f t="shared" ref="V7:V13" si="1">AVERAGE(B7:U7)</f>
        <v>16.350000000000001</v>
      </c>
    </row>
    <row r="8" spans="1:22" x14ac:dyDescent="0.25">
      <c r="A8" s="5" t="s">
        <v>99</v>
      </c>
      <c r="B8" s="5">
        <v>10</v>
      </c>
      <c r="C8" s="5">
        <v>15</v>
      </c>
      <c r="D8" s="5">
        <v>11</v>
      </c>
      <c r="E8" s="5">
        <v>14</v>
      </c>
      <c r="F8" s="5">
        <v>14</v>
      </c>
      <c r="G8" s="5">
        <v>15</v>
      </c>
      <c r="H8" s="5">
        <v>13</v>
      </c>
      <c r="I8" s="5">
        <v>5</v>
      </c>
      <c r="J8" s="5">
        <v>12</v>
      </c>
      <c r="K8" s="5">
        <v>10</v>
      </c>
      <c r="L8" s="5">
        <v>17</v>
      </c>
      <c r="M8" s="5">
        <v>13</v>
      </c>
      <c r="N8" s="5">
        <v>14</v>
      </c>
      <c r="O8" s="5">
        <v>18</v>
      </c>
      <c r="P8" s="5">
        <v>10</v>
      </c>
      <c r="Q8" s="5">
        <v>10</v>
      </c>
      <c r="R8" s="5">
        <v>13</v>
      </c>
      <c r="S8" s="5">
        <v>12</v>
      </c>
      <c r="T8" s="5">
        <v>13</v>
      </c>
      <c r="U8" s="5">
        <v>12</v>
      </c>
      <c r="V8" s="5">
        <f t="shared" si="1"/>
        <v>12.55</v>
      </c>
    </row>
    <row r="9" spans="1:22" x14ac:dyDescent="0.25">
      <c r="A9" s="5" t="s">
        <v>111</v>
      </c>
      <c r="B9" s="5">
        <v>17</v>
      </c>
      <c r="C9" s="5">
        <v>21</v>
      </c>
      <c r="D9" s="5">
        <v>24</v>
      </c>
      <c r="E9" s="5">
        <v>16</v>
      </c>
      <c r="F9" s="5">
        <v>16</v>
      </c>
      <c r="G9" s="5">
        <v>20</v>
      </c>
      <c r="H9" s="5">
        <v>21</v>
      </c>
      <c r="I9" s="5">
        <v>14</v>
      </c>
      <c r="J9" s="5">
        <v>23</v>
      </c>
      <c r="K9" s="5">
        <v>25</v>
      </c>
      <c r="L9" s="5">
        <v>17</v>
      </c>
      <c r="M9" s="5">
        <v>15</v>
      </c>
      <c r="N9" s="5">
        <v>19</v>
      </c>
      <c r="O9" s="5">
        <v>14</v>
      </c>
      <c r="P9" s="5">
        <v>14</v>
      </c>
      <c r="Q9" s="5">
        <v>29</v>
      </c>
      <c r="R9" s="5">
        <v>16</v>
      </c>
      <c r="S9" s="5">
        <v>19</v>
      </c>
      <c r="T9" s="5">
        <v>18</v>
      </c>
      <c r="U9" s="5">
        <v>19</v>
      </c>
      <c r="V9" s="5">
        <f t="shared" si="1"/>
        <v>18.850000000000001</v>
      </c>
    </row>
    <row r="10" spans="1:22" x14ac:dyDescent="0.25">
      <c r="A10" s="5" t="s">
        <v>125</v>
      </c>
      <c r="B10" s="5">
        <v>0</v>
      </c>
      <c r="C10" s="5">
        <v>6</v>
      </c>
      <c r="D10" s="5">
        <v>8</v>
      </c>
      <c r="E10" s="5">
        <v>7</v>
      </c>
      <c r="F10" s="5">
        <v>17</v>
      </c>
      <c r="G10" s="5">
        <v>9</v>
      </c>
      <c r="H10" s="5">
        <v>9</v>
      </c>
      <c r="I10" s="5">
        <v>16</v>
      </c>
      <c r="J10" s="5">
        <v>3</v>
      </c>
      <c r="K10" s="5">
        <v>10</v>
      </c>
      <c r="L10" s="5">
        <v>15</v>
      </c>
      <c r="M10" s="5">
        <v>9</v>
      </c>
      <c r="N10" s="5">
        <v>12</v>
      </c>
      <c r="O10" s="5">
        <v>20</v>
      </c>
      <c r="P10" s="5">
        <v>12</v>
      </c>
      <c r="Q10" s="5">
        <v>0</v>
      </c>
      <c r="R10" s="5">
        <v>0</v>
      </c>
      <c r="S10" s="5">
        <v>7</v>
      </c>
      <c r="T10" s="5">
        <v>14</v>
      </c>
      <c r="U10" s="5">
        <v>10</v>
      </c>
      <c r="V10" s="5">
        <f t="shared" si="1"/>
        <v>9.1999999999999993</v>
      </c>
    </row>
    <row r="11" spans="1:22" x14ac:dyDescent="0.25">
      <c r="A11" s="5" t="s">
        <v>137</v>
      </c>
      <c r="B11" s="5">
        <v>1</v>
      </c>
      <c r="C11" s="5">
        <v>2</v>
      </c>
      <c r="D11" s="5">
        <v>9</v>
      </c>
      <c r="E11" s="5">
        <v>0</v>
      </c>
      <c r="F11" s="5">
        <v>0</v>
      </c>
      <c r="G11" s="5">
        <v>5</v>
      </c>
      <c r="H11" s="5">
        <v>1</v>
      </c>
      <c r="I11" s="5">
        <v>0</v>
      </c>
      <c r="J11" s="5">
        <v>8</v>
      </c>
      <c r="K11" s="5">
        <v>4</v>
      </c>
      <c r="L11" s="5">
        <v>10</v>
      </c>
      <c r="M11" s="5">
        <v>10</v>
      </c>
      <c r="N11" s="5">
        <v>5</v>
      </c>
      <c r="O11" s="5">
        <v>13</v>
      </c>
      <c r="P11" s="5">
        <v>7</v>
      </c>
      <c r="Q11" s="5">
        <v>2</v>
      </c>
      <c r="R11" s="5">
        <v>0</v>
      </c>
      <c r="S11" s="5">
        <v>10</v>
      </c>
      <c r="T11" s="5">
        <v>0</v>
      </c>
      <c r="U11" s="5">
        <v>12</v>
      </c>
      <c r="V11" s="5">
        <f t="shared" si="1"/>
        <v>4.95</v>
      </c>
    </row>
    <row r="12" spans="1:22" x14ac:dyDescent="0.25">
      <c r="A12" s="6" t="s">
        <v>149</v>
      </c>
      <c r="B12" s="6">
        <v>2</v>
      </c>
      <c r="C12" s="6">
        <v>8</v>
      </c>
      <c r="D12" s="6">
        <v>0</v>
      </c>
      <c r="E12" s="6">
        <v>0</v>
      </c>
      <c r="F12" s="6">
        <v>0</v>
      </c>
      <c r="G12" s="6">
        <v>0</v>
      </c>
      <c r="H12" s="6">
        <v>3</v>
      </c>
      <c r="I12" s="6">
        <v>0</v>
      </c>
      <c r="J12" s="6">
        <v>3</v>
      </c>
      <c r="K12" s="6">
        <v>0</v>
      </c>
      <c r="L12" s="6">
        <v>5</v>
      </c>
      <c r="M12" s="6">
        <v>0</v>
      </c>
      <c r="N12" s="6">
        <v>2</v>
      </c>
      <c r="O12" s="6">
        <v>0</v>
      </c>
      <c r="P12" s="6">
        <v>4</v>
      </c>
      <c r="Q12" s="6">
        <v>0</v>
      </c>
      <c r="R12" s="6">
        <v>1</v>
      </c>
      <c r="S12" s="6">
        <v>11</v>
      </c>
      <c r="T12" s="6">
        <v>4</v>
      </c>
      <c r="U12" s="6">
        <v>4</v>
      </c>
      <c r="V12" s="6">
        <f t="shared" si="1"/>
        <v>2.35</v>
      </c>
    </row>
    <row r="13" spans="1:22" x14ac:dyDescent="0.25">
      <c r="A13" s="6" t="s">
        <v>156</v>
      </c>
      <c r="B13" s="6">
        <v>0</v>
      </c>
      <c r="C13" s="6">
        <v>0</v>
      </c>
      <c r="D13" s="6">
        <v>0</v>
      </c>
      <c r="E13" s="6">
        <v>6</v>
      </c>
      <c r="F13" s="6">
        <v>1</v>
      </c>
      <c r="G13" s="6">
        <v>6</v>
      </c>
      <c r="H13" s="6">
        <v>5</v>
      </c>
      <c r="I13" s="6">
        <v>4</v>
      </c>
      <c r="J13" s="6">
        <v>5</v>
      </c>
      <c r="K13" s="6">
        <v>6</v>
      </c>
      <c r="L13" s="6">
        <v>8</v>
      </c>
      <c r="M13" s="6">
        <v>0</v>
      </c>
      <c r="N13" s="6">
        <v>6</v>
      </c>
      <c r="O13" s="6">
        <v>5</v>
      </c>
      <c r="P13" s="6">
        <v>5</v>
      </c>
      <c r="Q13" s="6">
        <v>7</v>
      </c>
      <c r="R13" s="6">
        <v>5</v>
      </c>
      <c r="S13" s="6">
        <v>3</v>
      </c>
      <c r="T13" s="6">
        <v>5</v>
      </c>
      <c r="U13" s="6">
        <v>5</v>
      </c>
      <c r="V13" s="6">
        <f t="shared" si="1"/>
        <v>4.0999999999999996</v>
      </c>
    </row>
    <row r="14" spans="1:22" x14ac:dyDescent="0.25">
      <c r="A14" s="6" t="s">
        <v>162</v>
      </c>
      <c r="B14" s="6">
        <v>24</v>
      </c>
      <c r="C14" s="6">
        <v>17</v>
      </c>
      <c r="D14" s="6">
        <v>15</v>
      </c>
      <c r="E14" s="6">
        <v>13</v>
      </c>
      <c r="F14" s="6">
        <v>10</v>
      </c>
      <c r="G14" s="6">
        <v>16</v>
      </c>
      <c r="H14" s="6">
        <v>15</v>
      </c>
      <c r="I14" s="6">
        <v>20</v>
      </c>
      <c r="J14" s="6">
        <v>23</v>
      </c>
      <c r="K14" s="6">
        <v>11</v>
      </c>
      <c r="L14" s="6">
        <v>14</v>
      </c>
      <c r="M14" s="6">
        <v>26</v>
      </c>
      <c r="N14" s="6">
        <v>1</v>
      </c>
      <c r="O14" s="6">
        <v>2</v>
      </c>
      <c r="P14" s="6">
        <v>15</v>
      </c>
      <c r="Q14" s="6">
        <v>17</v>
      </c>
      <c r="R14" s="6">
        <v>23</v>
      </c>
      <c r="S14" s="6">
        <v>18</v>
      </c>
      <c r="T14" s="6">
        <v>15</v>
      </c>
      <c r="U14" s="6">
        <v>20</v>
      </c>
      <c r="V14" s="6">
        <f>AVERAGE(B14:U14)</f>
        <v>15.75</v>
      </c>
    </row>
    <row r="15" spans="1:22" x14ac:dyDescent="0.25">
      <c r="A15" s="6" t="s">
        <v>168</v>
      </c>
      <c r="B15" s="6">
        <v>15</v>
      </c>
      <c r="C15" s="6">
        <v>18</v>
      </c>
      <c r="D15" s="6">
        <v>25</v>
      </c>
      <c r="E15" s="6">
        <v>21</v>
      </c>
      <c r="F15" s="6">
        <v>17</v>
      </c>
      <c r="G15" s="6">
        <v>19</v>
      </c>
      <c r="H15" s="6">
        <v>23</v>
      </c>
      <c r="I15" s="6">
        <v>27</v>
      </c>
      <c r="J15" s="6">
        <v>24</v>
      </c>
      <c r="K15" s="6">
        <v>20</v>
      </c>
      <c r="L15" s="6">
        <v>26</v>
      </c>
      <c r="M15" s="6">
        <v>28</v>
      </c>
      <c r="N15" s="6">
        <v>27</v>
      </c>
      <c r="O15" s="6">
        <v>26</v>
      </c>
      <c r="P15" s="6">
        <v>25</v>
      </c>
      <c r="Q15" s="6">
        <v>19</v>
      </c>
      <c r="R15" s="6">
        <v>17</v>
      </c>
      <c r="S15" s="6">
        <v>21</v>
      </c>
      <c r="T15" s="6">
        <v>15</v>
      </c>
      <c r="U15" s="6">
        <v>15</v>
      </c>
      <c r="V15" s="6">
        <f t="shared" ref="V15:V20" si="2">AVERAGE(B15:U15)</f>
        <v>21.4</v>
      </c>
    </row>
    <row r="16" spans="1:22" x14ac:dyDescent="0.25">
      <c r="A16" s="6" t="s">
        <v>168</v>
      </c>
      <c r="B16" s="6">
        <v>15</v>
      </c>
      <c r="C16" s="6">
        <v>18</v>
      </c>
      <c r="D16" s="6">
        <v>25</v>
      </c>
      <c r="E16" s="6">
        <v>21</v>
      </c>
      <c r="F16" s="6">
        <v>17</v>
      </c>
      <c r="G16" s="6">
        <v>19</v>
      </c>
      <c r="H16" s="6">
        <v>23</v>
      </c>
      <c r="I16" s="6">
        <v>27</v>
      </c>
      <c r="J16" s="6">
        <v>24</v>
      </c>
      <c r="K16" s="6">
        <v>20</v>
      </c>
      <c r="L16" s="6">
        <v>26</v>
      </c>
      <c r="M16" s="6">
        <v>28</v>
      </c>
      <c r="N16" s="6">
        <v>27</v>
      </c>
      <c r="O16" s="6">
        <v>26</v>
      </c>
      <c r="P16" s="6">
        <v>25</v>
      </c>
      <c r="Q16" s="6">
        <v>19</v>
      </c>
      <c r="R16" s="6">
        <v>17</v>
      </c>
      <c r="S16" s="6">
        <v>21</v>
      </c>
      <c r="T16" s="6">
        <v>15</v>
      </c>
      <c r="U16" s="6">
        <v>15</v>
      </c>
      <c r="V16" s="6">
        <f t="shared" si="2"/>
        <v>21.4</v>
      </c>
    </row>
    <row r="17" spans="1:22" x14ac:dyDescent="0.25">
      <c r="A17" s="6" t="s">
        <v>174</v>
      </c>
      <c r="B17" s="6">
        <v>7</v>
      </c>
      <c r="C17" s="6">
        <v>2</v>
      </c>
      <c r="D17" s="6">
        <v>10</v>
      </c>
      <c r="E17" s="6">
        <v>7</v>
      </c>
      <c r="F17" s="6">
        <v>8</v>
      </c>
      <c r="G17" s="6">
        <v>5</v>
      </c>
      <c r="H17" s="6">
        <v>2</v>
      </c>
      <c r="I17" s="6">
        <v>5</v>
      </c>
      <c r="J17" s="6">
        <v>5</v>
      </c>
      <c r="K17" s="6">
        <v>0</v>
      </c>
      <c r="L17" s="6">
        <v>8</v>
      </c>
      <c r="M17" s="6">
        <v>7</v>
      </c>
      <c r="N17" s="6">
        <v>0</v>
      </c>
      <c r="O17" s="6">
        <v>7</v>
      </c>
      <c r="P17" s="6">
        <v>7</v>
      </c>
      <c r="Q17" s="6">
        <v>4</v>
      </c>
      <c r="R17" s="6">
        <v>6</v>
      </c>
      <c r="S17" s="6">
        <v>8</v>
      </c>
      <c r="T17" s="6">
        <v>12</v>
      </c>
      <c r="U17" s="6">
        <v>14</v>
      </c>
      <c r="V17" s="6">
        <f t="shared" si="2"/>
        <v>6.2</v>
      </c>
    </row>
    <row r="18" spans="1:22" x14ac:dyDescent="0.25">
      <c r="A18" s="6" t="s">
        <v>180</v>
      </c>
      <c r="B18" s="6">
        <v>16</v>
      </c>
      <c r="C18" s="6">
        <v>17</v>
      </c>
      <c r="D18" s="6">
        <v>18</v>
      </c>
      <c r="E18" s="6">
        <v>9</v>
      </c>
      <c r="F18" s="6">
        <v>9</v>
      </c>
      <c r="G18" s="6">
        <v>16</v>
      </c>
      <c r="H18" s="6">
        <v>2</v>
      </c>
      <c r="I18" s="6">
        <v>11</v>
      </c>
      <c r="J18" s="6">
        <v>13</v>
      </c>
      <c r="K18" s="6">
        <v>7</v>
      </c>
      <c r="L18" s="6">
        <v>24</v>
      </c>
      <c r="M18" s="6">
        <v>13</v>
      </c>
      <c r="N18" s="6">
        <v>19</v>
      </c>
      <c r="O18" s="6">
        <v>14</v>
      </c>
      <c r="P18" s="6">
        <v>12</v>
      </c>
      <c r="Q18" s="6">
        <v>0</v>
      </c>
      <c r="R18" s="6">
        <v>10</v>
      </c>
      <c r="S18" s="6">
        <v>21</v>
      </c>
      <c r="T18" s="6">
        <v>14</v>
      </c>
      <c r="U18" s="6">
        <v>12</v>
      </c>
      <c r="V18" s="6">
        <f t="shared" si="2"/>
        <v>12.85</v>
      </c>
    </row>
    <row r="19" spans="1:22" x14ac:dyDescent="0.25">
      <c r="A19" s="6" t="s">
        <v>186</v>
      </c>
      <c r="B19" s="6">
        <v>25</v>
      </c>
      <c r="C19" s="6">
        <v>17</v>
      </c>
      <c r="D19" s="6">
        <v>22</v>
      </c>
      <c r="E19" s="6">
        <v>15</v>
      </c>
      <c r="F19" s="6">
        <v>17</v>
      </c>
      <c r="G19" s="6">
        <v>21</v>
      </c>
      <c r="H19" s="6">
        <v>18</v>
      </c>
      <c r="I19" s="6">
        <v>18</v>
      </c>
      <c r="J19" s="6">
        <v>20</v>
      </c>
      <c r="K19" s="6">
        <v>23</v>
      </c>
      <c r="L19" s="6">
        <v>21</v>
      </c>
      <c r="M19" s="6">
        <v>21</v>
      </c>
      <c r="N19" s="6">
        <v>24</v>
      </c>
      <c r="O19" s="6">
        <v>18</v>
      </c>
      <c r="P19" s="6">
        <v>17</v>
      </c>
      <c r="Q19" s="6">
        <v>15</v>
      </c>
      <c r="R19" s="6">
        <v>9</v>
      </c>
      <c r="S19" s="6">
        <v>15</v>
      </c>
      <c r="T19" s="6">
        <v>16</v>
      </c>
      <c r="U19" s="6">
        <v>16</v>
      </c>
      <c r="V19" s="6">
        <f t="shared" si="2"/>
        <v>18.399999999999999</v>
      </c>
    </row>
    <row r="20" spans="1:22" x14ac:dyDescent="0.25">
      <c r="A20" s="6" t="s">
        <v>192</v>
      </c>
      <c r="B20" s="6">
        <v>0</v>
      </c>
      <c r="C20" s="6">
        <v>5</v>
      </c>
      <c r="D20" s="6">
        <v>0</v>
      </c>
      <c r="E20" s="6">
        <v>0</v>
      </c>
      <c r="F20" s="6">
        <v>0</v>
      </c>
      <c r="G20" s="6">
        <v>11</v>
      </c>
      <c r="H20" s="6">
        <v>16</v>
      </c>
      <c r="I20" s="6">
        <v>9</v>
      </c>
      <c r="J20" s="6">
        <v>16</v>
      </c>
      <c r="K20" s="6">
        <v>16</v>
      </c>
      <c r="L20" s="6">
        <v>13</v>
      </c>
      <c r="M20" s="6">
        <v>16</v>
      </c>
      <c r="N20" s="6">
        <v>24</v>
      </c>
      <c r="O20" s="6">
        <v>28</v>
      </c>
      <c r="P20" s="6">
        <v>30</v>
      </c>
      <c r="Q20" s="6">
        <v>17</v>
      </c>
      <c r="R20" s="6">
        <v>18</v>
      </c>
      <c r="S20" s="6">
        <v>12</v>
      </c>
      <c r="T20" s="6">
        <v>20</v>
      </c>
      <c r="U20" s="6">
        <v>21</v>
      </c>
      <c r="V20" s="6">
        <f t="shared" si="2"/>
        <v>13.6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A27F-D774-4046-86BF-64A8B5F9DF58}">
  <dimension ref="A1:H19"/>
  <sheetViews>
    <sheetView workbookViewId="0">
      <selection activeCell="F1" sqref="F1"/>
    </sheetView>
  </sheetViews>
  <sheetFormatPr defaultRowHeight="15" x14ac:dyDescent="0.25"/>
  <cols>
    <col min="4" max="4" width="18.140625" bestFit="1" customWidth="1"/>
    <col min="5" max="5" width="11.42578125" bestFit="1" customWidth="1"/>
  </cols>
  <sheetData>
    <row r="1" spans="1:8" x14ac:dyDescent="0.25">
      <c r="A1" t="s">
        <v>260</v>
      </c>
      <c r="B1" t="s">
        <v>261</v>
      </c>
      <c r="C1" t="s">
        <v>262</v>
      </c>
      <c r="D1" t="s">
        <v>263</v>
      </c>
      <c r="E1" t="s">
        <v>264</v>
      </c>
      <c r="F1" t="s">
        <v>312</v>
      </c>
      <c r="G1" t="s">
        <v>265</v>
      </c>
      <c r="H1" t="s">
        <v>5</v>
      </c>
    </row>
    <row r="2" spans="1:8" ht="30" x14ac:dyDescent="0.25">
      <c r="A2" t="s">
        <v>266</v>
      </c>
      <c r="D2" s="13" t="s">
        <v>293</v>
      </c>
      <c r="E2" s="13" t="s">
        <v>284</v>
      </c>
      <c r="F2" s="13">
        <v>36</v>
      </c>
      <c r="G2" s="14" t="s">
        <v>289</v>
      </c>
      <c r="H2" s="13">
        <v>440</v>
      </c>
    </row>
    <row r="3" spans="1:8" ht="60" x14ac:dyDescent="0.25">
      <c r="A3" t="s">
        <v>267</v>
      </c>
      <c r="D3" s="13" t="s">
        <v>293</v>
      </c>
      <c r="E3" s="13" t="s">
        <v>285</v>
      </c>
      <c r="F3" s="13">
        <v>23</v>
      </c>
      <c r="G3" s="14" t="s">
        <v>289</v>
      </c>
      <c r="H3" s="13">
        <v>430</v>
      </c>
    </row>
    <row r="4" spans="1:8" ht="90" x14ac:dyDescent="0.25">
      <c r="A4" t="s">
        <v>268</v>
      </c>
      <c r="D4" s="13" t="s">
        <v>296</v>
      </c>
      <c r="E4" s="13" t="s">
        <v>286</v>
      </c>
      <c r="F4" s="13">
        <v>29</v>
      </c>
      <c r="G4" s="14" t="s">
        <v>290</v>
      </c>
      <c r="H4" s="13">
        <v>442</v>
      </c>
    </row>
    <row r="5" spans="1:8" ht="60" x14ac:dyDescent="0.25">
      <c r="A5" t="s">
        <v>269</v>
      </c>
      <c r="D5" s="13" t="s">
        <v>294</v>
      </c>
      <c r="E5" s="13" t="s">
        <v>287</v>
      </c>
      <c r="F5" s="13">
        <v>38</v>
      </c>
      <c r="G5" s="14" t="s">
        <v>291</v>
      </c>
      <c r="H5" s="13">
        <v>416</v>
      </c>
    </row>
    <row r="6" spans="1:8" ht="45" x14ac:dyDescent="0.25">
      <c r="A6" t="s">
        <v>270</v>
      </c>
      <c r="D6" s="13" t="s">
        <v>295</v>
      </c>
      <c r="E6" s="13" t="s">
        <v>288</v>
      </c>
      <c r="F6" s="13">
        <v>21</v>
      </c>
      <c r="G6" s="14" t="s">
        <v>292</v>
      </c>
      <c r="H6" s="13">
        <v>411</v>
      </c>
    </row>
    <row r="7" spans="1:8" ht="60" x14ac:dyDescent="0.25">
      <c r="A7" t="s">
        <v>271</v>
      </c>
      <c r="D7" s="13" t="s">
        <v>293</v>
      </c>
      <c r="E7" s="13" t="s">
        <v>285</v>
      </c>
      <c r="F7" s="13">
        <v>8</v>
      </c>
      <c r="G7" s="14" t="s">
        <v>301</v>
      </c>
      <c r="H7" s="13">
        <v>417</v>
      </c>
    </row>
    <row r="8" spans="1:8" ht="45" x14ac:dyDescent="0.25">
      <c r="A8" t="s">
        <v>272</v>
      </c>
      <c r="D8" s="13" t="s">
        <v>297</v>
      </c>
      <c r="E8" s="13" t="s">
        <v>284</v>
      </c>
      <c r="F8" s="13">
        <v>9</v>
      </c>
      <c r="G8" s="14" t="s">
        <v>302</v>
      </c>
      <c r="H8" s="13">
        <v>435</v>
      </c>
    </row>
    <row r="9" spans="1:8" ht="45" x14ac:dyDescent="0.25">
      <c r="A9" t="s">
        <v>273</v>
      </c>
      <c r="D9" s="13" t="s">
        <v>298</v>
      </c>
      <c r="E9" s="13" t="s">
        <v>304</v>
      </c>
      <c r="F9" s="13">
        <v>5</v>
      </c>
      <c r="G9" s="14" t="s">
        <v>303</v>
      </c>
      <c r="H9" s="13">
        <v>367</v>
      </c>
    </row>
    <row r="10" spans="1:8" ht="45" x14ac:dyDescent="0.25">
      <c r="A10" t="s">
        <v>274</v>
      </c>
      <c r="D10" s="13" t="s">
        <v>299</v>
      </c>
      <c r="E10" s="13" t="s">
        <v>305</v>
      </c>
      <c r="F10" s="13">
        <v>5</v>
      </c>
      <c r="G10" s="14" t="s">
        <v>292</v>
      </c>
      <c r="H10" s="13">
        <v>379</v>
      </c>
    </row>
    <row r="11" spans="1:8" ht="30" x14ac:dyDescent="0.25">
      <c r="A11" t="s">
        <v>275</v>
      </c>
      <c r="D11" s="15" t="s">
        <v>300</v>
      </c>
      <c r="E11" s="15" t="s">
        <v>306</v>
      </c>
      <c r="F11" s="15">
        <v>16</v>
      </c>
      <c r="G11" s="16" t="s">
        <v>292</v>
      </c>
      <c r="H11" s="15">
        <v>345</v>
      </c>
    </row>
    <row r="12" spans="1:8" x14ac:dyDescent="0.25">
      <c r="A12" t="s">
        <v>276</v>
      </c>
    </row>
    <row r="13" spans="1:8" x14ac:dyDescent="0.25">
      <c r="A13" t="s">
        <v>277</v>
      </c>
    </row>
    <row r="14" spans="1:8" x14ac:dyDescent="0.25">
      <c r="A14" t="s">
        <v>278</v>
      </c>
    </row>
    <row r="15" spans="1:8" x14ac:dyDescent="0.25">
      <c r="A15" t="s">
        <v>279</v>
      </c>
    </row>
    <row r="16" spans="1:8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bf32a603a032cbd317dd9e538b2fe121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8daefc751e53f51321295a738573c2af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D4B0AC51-FC41-4F2A-B4EC-756E0308FF95}"/>
</file>

<file path=customXml/itemProps2.xml><?xml version="1.0" encoding="utf-8"?>
<ds:datastoreItem xmlns:ds="http://schemas.openxmlformats.org/officeDocument/2006/customXml" ds:itemID="{5E8DE618-0080-4135-A22A-2A00DDF4D0FF}"/>
</file>

<file path=customXml/itemProps3.xml><?xml version="1.0" encoding="utf-8"?>
<ds:datastoreItem xmlns:ds="http://schemas.openxmlformats.org/officeDocument/2006/customXml" ds:itemID="{AB059AE0-369A-4CB9-9350-3B1604AD0A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Data</vt:lpstr>
      <vt:lpstr>VegetationHeight</vt:lpstr>
      <vt:lpstr>MossDepth</vt:lpstr>
      <vt:lpstr>Background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Darvill</dc:creator>
  <cp:lastModifiedBy>Francesca Darvill</cp:lastModifiedBy>
  <dcterms:created xsi:type="dcterms:W3CDTF">2025-05-27T11:22:54Z</dcterms:created>
  <dcterms:modified xsi:type="dcterms:W3CDTF">2026-01-08T16:46:37Z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