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ata set\"/>
    </mc:Choice>
  </mc:AlternateContent>
  <bookViews>
    <workbookView xWindow="585" yWindow="495" windowWidth="27195" windowHeight="16305" tabRatio="935"/>
  </bookViews>
  <sheets>
    <sheet name="Sheet1" sheetId="3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7" i="34" l="1"/>
  <c r="H98" i="34"/>
  <c r="H99" i="34"/>
  <c r="H100" i="34"/>
  <c r="H101" i="34"/>
  <c r="H96" i="34"/>
  <c r="H104" i="34"/>
  <c r="H68" i="34"/>
  <c r="H89" i="34"/>
  <c r="H90" i="34"/>
  <c r="H91" i="34"/>
  <c r="H92" i="34"/>
  <c r="H93" i="34"/>
  <c r="H88" i="34"/>
  <c r="H77" i="34"/>
  <c r="H78" i="34"/>
  <c r="H79" i="34"/>
  <c r="H80" i="34"/>
  <c r="H81" i="34"/>
  <c r="H82" i="34"/>
  <c r="H83" i="34"/>
  <c r="H84" i="34"/>
  <c r="H85" i="34"/>
  <c r="H76" i="34"/>
  <c r="I76" i="34" s="1"/>
  <c r="H61" i="34"/>
  <c r="H62" i="34"/>
  <c r="H63" i="34"/>
  <c r="H64" i="34"/>
  <c r="H65" i="34"/>
  <c r="H60" i="34"/>
  <c r="H53" i="34"/>
  <c r="H54" i="34"/>
  <c r="H55" i="34"/>
  <c r="H56" i="34"/>
  <c r="H57" i="34"/>
  <c r="H52" i="34"/>
  <c r="H41" i="34"/>
  <c r="H42" i="34"/>
  <c r="H43" i="34"/>
  <c r="H44" i="34"/>
  <c r="H45" i="34"/>
  <c r="H46" i="34"/>
  <c r="H47" i="34"/>
  <c r="H48" i="34"/>
  <c r="H49" i="34"/>
  <c r="H40" i="34"/>
  <c r="I40" i="34" s="1"/>
  <c r="H34" i="34"/>
  <c r="H35" i="34"/>
  <c r="H33" i="34"/>
  <c r="H6" i="34"/>
  <c r="H7" i="34"/>
  <c r="H8" i="34"/>
  <c r="H9" i="34"/>
  <c r="H10" i="34"/>
  <c r="H11" i="34"/>
  <c r="H12" i="34"/>
  <c r="H13" i="34"/>
  <c r="H14" i="34"/>
  <c r="H17" i="34"/>
  <c r="H18" i="34"/>
  <c r="H19" i="34"/>
  <c r="H20" i="34"/>
  <c r="H21" i="34"/>
  <c r="H22" i="34"/>
  <c r="H25" i="34"/>
  <c r="H26" i="34"/>
  <c r="H27" i="34"/>
  <c r="H28" i="34"/>
  <c r="H29" i="34"/>
  <c r="H30" i="34"/>
  <c r="H5" i="34"/>
  <c r="H107" i="34"/>
  <c r="I107" i="34" s="1"/>
  <c r="H106" i="34"/>
  <c r="H105" i="34"/>
  <c r="H71" i="34"/>
  <c r="H70" i="34"/>
  <c r="H69" i="34"/>
  <c r="I101" i="34" l="1"/>
  <c r="I97" i="34"/>
  <c r="I100" i="34"/>
  <c r="I96" i="34"/>
  <c r="I99" i="34"/>
  <c r="I98" i="34"/>
  <c r="I70" i="34"/>
  <c r="I68" i="34"/>
  <c r="I82" i="34"/>
  <c r="I92" i="34"/>
  <c r="I91" i="34"/>
  <c r="I105" i="34"/>
  <c r="I84" i="34"/>
  <c r="I80" i="34"/>
  <c r="I88" i="34"/>
  <c r="I90" i="34"/>
  <c r="I78" i="34"/>
  <c r="I85" i="34"/>
  <c r="I81" i="34"/>
  <c r="I77" i="34"/>
  <c r="J77" i="34" s="1"/>
  <c r="I71" i="34"/>
  <c r="I104" i="34"/>
  <c r="I83" i="34"/>
  <c r="I79" i="34"/>
  <c r="J79" i="34" s="1"/>
  <c r="O6" i="34" s="1"/>
  <c r="I93" i="34"/>
  <c r="I89" i="34"/>
  <c r="I69" i="34"/>
  <c r="I106" i="34"/>
  <c r="J106" i="34" s="1"/>
  <c r="I33" i="34"/>
  <c r="I49" i="34"/>
  <c r="I45" i="34"/>
  <c r="I55" i="34"/>
  <c r="I65" i="34"/>
  <c r="I61" i="34"/>
  <c r="I46" i="34"/>
  <c r="I56" i="34"/>
  <c r="I62" i="34"/>
  <c r="I28" i="34"/>
  <c r="I22" i="34"/>
  <c r="I35" i="34"/>
  <c r="I48" i="34"/>
  <c r="I44" i="34"/>
  <c r="I52" i="34"/>
  <c r="I54" i="34"/>
  <c r="I64" i="34"/>
  <c r="I42" i="34"/>
  <c r="I60" i="34"/>
  <c r="I41" i="34"/>
  <c r="J40" i="34" s="1"/>
  <c r="I47" i="34"/>
  <c r="I43" i="34"/>
  <c r="I57" i="34"/>
  <c r="I53" i="34"/>
  <c r="I63" i="34"/>
  <c r="I18" i="34"/>
  <c r="I12" i="34"/>
  <c r="I8" i="34"/>
  <c r="I34" i="34"/>
  <c r="I29" i="34"/>
  <c r="I5" i="34"/>
  <c r="I27" i="34"/>
  <c r="I21" i="34"/>
  <c r="I17" i="34"/>
  <c r="I11" i="34"/>
  <c r="I7" i="34"/>
  <c r="I30" i="34"/>
  <c r="I26" i="34"/>
  <c r="I20" i="34"/>
  <c r="I14" i="34"/>
  <c r="I10" i="34"/>
  <c r="I6" i="34"/>
  <c r="I25" i="34"/>
  <c r="I19" i="34"/>
  <c r="I13" i="34"/>
  <c r="I9" i="34"/>
  <c r="J41" i="34" l="1"/>
  <c r="J101" i="34"/>
  <c r="J93" i="34"/>
  <c r="J76" i="34"/>
  <c r="J80" i="34"/>
  <c r="J92" i="34"/>
  <c r="J98" i="34"/>
  <c r="J99" i="34"/>
  <c r="J83" i="34"/>
  <c r="J81" i="34"/>
  <c r="J96" i="34"/>
  <c r="J97" i="34"/>
  <c r="J89" i="34"/>
  <c r="J104" i="34"/>
  <c r="J85" i="34"/>
  <c r="J100" i="34"/>
  <c r="J57" i="34"/>
  <c r="J27" i="34"/>
  <c r="J68" i="34"/>
  <c r="J69" i="34"/>
  <c r="J84" i="34"/>
  <c r="J107" i="34"/>
  <c r="J88" i="34"/>
  <c r="J91" i="34"/>
  <c r="J82" i="34"/>
  <c r="J71" i="34"/>
  <c r="J90" i="34"/>
  <c r="J105" i="34"/>
  <c r="J78" i="34"/>
  <c r="O5" i="34" s="1"/>
  <c r="J70" i="34"/>
  <c r="J34" i="34"/>
  <c r="J22" i="34"/>
  <c r="J62" i="34"/>
  <c r="J48" i="34"/>
  <c r="J19" i="34"/>
  <c r="J43" i="34"/>
  <c r="N6" i="34" s="1"/>
  <c r="J60" i="34"/>
  <c r="J54" i="34"/>
  <c r="J56" i="34"/>
  <c r="J55" i="34"/>
  <c r="J28" i="34"/>
  <c r="J25" i="34"/>
  <c r="J7" i="34"/>
  <c r="M5" i="34" s="1"/>
  <c r="J29" i="34"/>
  <c r="J63" i="34"/>
  <c r="J47" i="34"/>
  <c r="J42" i="34"/>
  <c r="N5" i="34" s="1"/>
  <c r="J52" i="34"/>
  <c r="J46" i="34"/>
  <c r="J49" i="34"/>
  <c r="J64" i="34"/>
  <c r="J45" i="34"/>
  <c r="J11" i="34"/>
  <c r="J53" i="34"/>
  <c r="J44" i="34"/>
  <c r="J65" i="34"/>
  <c r="J61" i="34"/>
  <c r="J33" i="34"/>
  <c r="J9" i="34"/>
  <c r="J20" i="34"/>
  <c r="J5" i="34"/>
  <c r="J35" i="34"/>
  <c r="J26" i="34"/>
  <c r="J8" i="34"/>
  <c r="M6" i="34" s="1"/>
  <c r="J6" i="34"/>
  <c r="J17" i="34"/>
  <c r="J13" i="34"/>
  <c r="J10" i="34"/>
  <c r="J30" i="34"/>
  <c r="J18" i="34"/>
  <c r="J12" i="34"/>
  <c r="J21" i="34"/>
  <c r="J14" i="34"/>
  <c r="P6" i="34" l="1"/>
  <c r="P5" i="34"/>
  <c r="J86" i="34"/>
  <c r="O7" i="34" s="1"/>
  <c r="J102" i="34"/>
  <c r="O9" i="34" s="1"/>
  <c r="J94" i="34"/>
  <c r="O8" i="34" s="1"/>
  <c r="J31" i="34"/>
  <c r="M9" i="34" s="1"/>
  <c r="J15" i="34"/>
  <c r="M7" i="34" s="1"/>
  <c r="J36" i="34"/>
  <c r="M10" i="34" s="1"/>
  <c r="J108" i="34"/>
  <c r="O10" i="34" s="1"/>
  <c r="J66" i="34"/>
  <c r="N9" i="34" s="1"/>
  <c r="J50" i="34"/>
  <c r="N7" i="34" s="1"/>
  <c r="J58" i="34"/>
  <c r="N8" i="34" s="1"/>
  <c r="J23" i="34"/>
  <c r="M8" i="34" s="1"/>
  <c r="J72" i="34"/>
  <c r="N10" i="34" s="1"/>
  <c r="R5" i="34" l="1"/>
  <c r="R6" i="34"/>
  <c r="P9" i="34"/>
  <c r="R9" i="34" s="1"/>
  <c r="P8" i="34"/>
  <c r="R8" i="34" s="1"/>
  <c r="P10" i="34"/>
  <c r="R10" i="34" s="1"/>
  <c r="P7" i="34"/>
  <c r="R7" i="34" s="1"/>
  <c r="Q9" i="34"/>
  <c r="Q7" i="34"/>
  <c r="Q10" i="34"/>
  <c r="Q5" i="34"/>
  <c r="Q6" i="34"/>
  <c r="Q8" i="34"/>
</calcChain>
</file>

<file path=xl/sharedStrings.xml><?xml version="1.0" encoding="utf-8"?>
<sst xmlns="http://schemas.openxmlformats.org/spreadsheetml/2006/main" count="129" uniqueCount="27">
  <si>
    <t>SE</t>
  </si>
  <si>
    <t>average</t>
  </si>
  <si>
    <t>Cultures</t>
  </si>
  <si>
    <t>Well 1</t>
  </si>
  <si>
    <t>Well 2</t>
  </si>
  <si>
    <t>Well 3</t>
  </si>
  <si>
    <t>Well 4</t>
  </si>
  <si>
    <t>Well 5</t>
  </si>
  <si>
    <t>Well 6</t>
  </si>
  <si>
    <t>SUM</t>
  </si>
  <si>
    <t>Reads - blanks</t>
  </si>
  <si>
    <t>reads - BME:media</t>
  </si>
  <si>
    <t>Blank</t>
  </si>
  <si>
    <t>% Viability</t>
  </si>
  <si>
    <t>culture media</t>
  </si>
  <si>
    <t>Positive control</t>
  </si>
  <si>
    <t>Negative control</t>
  </si>
  <si>
    <t>31.25 µM</t>
  </si>
  <si>
    <t>average of 31.25 uM</t>
  </si>
  <si>
    <t>Day 7 of culture_no treatment</t>
  </si>
  <si>
    <t>Day 14 of culture_no treatment</t>
  </si>
  <si>
    <t>Day 21 of culture_no treatment</t>
  </si>
  <si>
    <t xml:space="preserve">31.25 µM gemcitabine treated on-chip culture </t>
  </si>
  <si>
    <t>average for 21-day culture</t>
  </si>
  <si>
    <t>average for 14-day culture</t>
  </si>
  <si>
    <t>average for 7-day culture</t>
  </si>
  <si>
    <t>Cultures grown for up to 21 days, treated with 31.25 µM gemcitabine for 72 hours, and viability assessment with ATP CellTitre Glo 3D reagent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</si>
</sst>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Fill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abSelected="1" topLeftCell="A22" zoomScale="87" zoomScaleNormal="100" workbookViewId="0"/>
  </sheetViews>
  <sheetFormatPr defaultColWidth="9.140625" defaultRowHeight="12.75" x14ac:dyDescent="0.2"/>
  <cols>
    <col min="1" max="1" width="43.7109375" style="3" customWidth="1"/>
    <col min="2" max="8" width="10.85546875" style="3" customWidth="1"/>
    <col min="9" max="9" width="12" style="3" customWidth="1"/>
    <col min="10" max="10" width="10.85546875" style="3" customWidth="1"/>
    <col min="11" max="11" width="6.85546875" style="3" customWidth="1"/>
    <col min="12" max="12" width="30.7109375" style="3" customWidth="1"/>
    <col min="13" max="18" width="10.85546875" style="3" customWidth="1"/>
    <col min="19" max="16384" width="9.140625" style="3"/>
  </cols>
  <sheetData>
    <row r="1" spans="1:18" x14ac:dyDescent="0.2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4" spans="1:18" ht="25.5" x14ac:dyDescent="0.2">
      <c r="A4" s="6" t="s">
        <v>2</v>
      </c>
      <c r="B4" s="14" t="s">
        <v>3</v>
      </c>
      <c r="C4" s="14" t="s">
        <v>4</v>
      </c>
      <c r="D4" s="14" t="s">
        <v>5</v>
      </c>
      <c r="E4" s="14" t="s">
        <v>6</v>
      </c>
      <c r="F4" s="14" t="s">
        <v>7</v>
      </c>
      <c r="G4" s="14" t="s">
        <v>8</v>
      </c>
      <c r="H4" s="5" t="s">
        <v>9</v>
      </c>
      <c r="I4" s="8" t="s">
        <v>10</v>
      </c>
      <c r="J4" s="8" t="s">
        <v>11</v>
      </c>
      <c r="M4" s="2">
        <v>1</v>
      </c>
      <c r="N4" s="2">
        <v>2</v>
      </c>
      <c r="O4" s="2">
        <v>3</v>
      </c>
      <c r="P4" s="2" t="s">
        <v>1</v>
      </c>
      <c r="Q4" s="2" t="s">
        <v>0</v>
      </c>
      <c r="R4" s="7" t="s">
        <v>13</v>
      </c>
    </row>
    <row r="5" spans="1:18" x14ac:dyDescent="0.2">
      <c r="A5" s="13" t="s">
        <v>12</v>
      </c>
      <c r="B5" s="2">
        <v>264.81</v>
      </c>
      <c r="C5" s="2">
        <v>252.11</v>
      </c>
      <c r="D5" s="2">
        <v>273.3</v>
      </c>
      <c r="E5" s="2">
        <v>262.89</v>
      </c>
      <c r="F5" s="2">
        <v>251.49</v>
      </c>
      <c r="G5" s="2">
        <v>274.76</v>
      </c>
      <c r="H5" s="1">
        <f>SUM(B5:G5)</f>
        <v>1579.3600000000001</v>
      </c>
      <c r="I5" s="1">
        <f>H5-$H$5</f>
        <v>0</v>
      </c>
      <c r="J5" s="1">
        <f>I5-$I$6</f>
        <v>-262.80999999999972</v>
      </c>
      <c r="L5" s="9" t="s">
        <v>15</v>
      </c>
      <c r="M5" s="2">
        <f>J7</f>
        <v>3292.7</v>
      </c>
      <c r="N5" s="2">
        <f>J42</f>
        <v>993.42999999999984</v>
      </c>
      <c r="O5" s="2">
        <f>J78</f>
        <v>606.04999999999995</v>
      </c>
      <c r="P5" s="2">
        <f>AVERAGE(M5:O5)</f>
        <v>1630.7266666666665</v>
      </c>
      <c r="Q5" s="2">
        <f>_xlfn.STDEV.S(M5:O5)/SQRT(3)</f>
        <v>838.47725801664478</v>
      </c>
      <c r="R5" s="2">
        <f>((P5-$P$5)/($P$6-$P$5))*100</f>
        <v>0</v>
      </c>
    </row>
    <row r="6" spans="1:18" x14ac:dyDescent="0.2">
      <c r="A6" s="13" t="s">
        <v>14</v>
      </c>
      <c r="B6" s="2">
        <v>318.42</v>
      </c>
      <c r="C6" s="2">
        <v>309.7</v>
      </c>
      <c r="D6" s="1">
        <v>309.39</v>
      </c>
      <c r="E6" s="2">
        <v>294.88</v>
      </c>
      <c r="F6" s="2">
        <v>300.08</v>
      </c>
      <c r="G6" s="2">
        <v>309.7</v>
      </c>
      <c r="H6" s="1">
        <f t="shared" ref="H6:H14" si="0">SUM(B6:G6)</f>
        <v>1842.1699999999998</v>
      </c>
      <c r="I6" s="1">
        <f t="shared" ref="I6:I14" si="1">H6-$H$5</f>
        <v>262.80999999999972</v>
      </c>
      <c r="J6" s="1">
        <f t="shared" ref="J6:J14" si="2">I6-$I$6</f>
        <v>0</v>
      </c>
      <c r="L6" s="11" t="s">
        <v>16</v>
      </c>
      <c r="M6" s="2">
        <f>J8</f>
        <v>51976.53</v>
      </c>
      <c r="N6" s="2">
        <f>J43</f>
        <v>39827.47</v>
      </c>
      <c r="O6" s="2">
        <f>J79</f>
        <v>37890.720000000001</v>
      </c>
      <c r="P6" s="2">
        <f t="shared" ref="P6:P10" si="3">AVERAGE(M6:O6)</f>
        <v>43231.573333333334</v>
      </c>
      <c r="Q6" s="2">
        <f t="shared" ref="Q6:Q10" si="4">_xlfn.STDEV.S(M6:O6)/SQRT(3)</f>
        <v>4408.07783003858</v>
      </c>
      <c r="R6" s="2">
        <f t="shared" ref="R6:R10" si="5">((P6-$P$5)/($P$6-$P$5))*100</f>
        <v>100</v>
      </c>
    </row>
    <row r="7" spans="1:18" x14ac:dyDescent="0.2">
      <c r="A7" s="10" t="s">
        <v>15</v>
      </c>
      <c r="B7" s="1">
        <v>1858.8</v>
      </c>
      <c r="C7" s="1">
        <v>618.11</v>
      </c>
      <c r="D7" s="1">
        <v>662.26</v>
      </c>
      <c r="E7" s="1">
        <v>739.78</v>
      </c>
      <c r="F7" s="1">
        <v>640.01</v>
      </c>
      <c r="G7" s="1">
        <v>615.91</v>
      </c>
      <c r="H7" s="1">
        <f t="shared" si="0"/>
        <v>5134.87</v>
      </c>
      <c r="I7" s="1">
        <f t="shared" si="1"/>
        <v>3555.5099999999998</v>
      </c>
      <c r="J7" s="1">
        <f t="shared" si="2"/>
        <v>3292.7</v>
      </c>
      <c r="L7" s="1" t="s">
        <v>19</v>
      </c>
      <c r="M7" s="2">
        <f>J15</f>
        <v>12269.641666666668</v>
      </c>
      <c r="N7" s="2">
        <f>J50</f>
        <v>11573.273333333333</v>
      </c>
      <c r="O7" s="2">
        <f>J86</f>
        <v>12771.906666666668</v>
      </c>
      <c r="P7" s="2">
        <f t="shared" si="3"/>
        <v>12204.940555555557</v>
      </c>
      <c r="Q7" s="2">
        <f t="shared" si="4"/>
        <v>347.52464770080445</v>
      </c>
      <c r="R7" s="2">
        <f t="shared" si="5"/>
        <v>25.418266059862781</v>
      </c>
    </row>
    <row r="8" spans="1:18" x14ac:dyDescent="0.2">
      <c r="A8" s="12" t="s">
        <v>16</v>
      </c>
      <c r="B8" s="2">
        <v>9308.7999999999993</v>
      </c>
      <c r="C8" s="2">
        <v>8754.7999999999993</v>
      </c>
      <c r="D8" s="2">
        <v>8755.2999999999993</v>
      </c>
      <c r="E8" s="1">
        <v>8754.7999999999993</v>
      </c>
      <c r="F8" s="1">
        <v>9547.6</v>
      </c>
      <c r="G8" s="1">
        <v>8697.4</v>
      </c>
      <c r="H8" s="1">
        <f t="shared" si="0"/>
        <v>53818.7</v>
      </c>
      <c r="I8" s="1">
        <f t="shared" si="1"/>
        <v>52239.34</v>
      </c>
      <c r="J8" s="1">
        <f t="shared" si="2"/>
        <v>51976.53</v>
      </c>
      <c r="L8" s="1" t="s">
        <v>20</v>
      </c>
      <c r="M8" s="2">
        <f>J23</f>
        <v>41217.073333333334</v>
      </c>
      <c r="N8" s="2">
        <f>J58</f>
        <v>34252.83666666667</v>
      </c>
      <c r="O8" s="2">
        <f>J94</f>
        <v>32375.01833333333</v>
      </c>
      <c r="P8" s="2">
        <f t="shared" si="3"/>
        <v>35948.309444444443</v>
      </c>
      <c r="Q8" s="2">
        <f t="shared" si="4"/>
        <v>2689.5758718241182</v>
      </c>
      <c r="R8" s="2">
        <f t="shared" si="5"/>
        <v>82.492510435551495</v>
      </c>
    </row>
    <row r="9" spans="1:18" x14ac:dyDescent="0.2">
      <c r="A9" s="17" t="s">
        <v>19</v>
      </c>
      <c r="B9" s="1">
        <v>3825.31</v>
      </c>
      <c r="C9" s="1">
        <v>2312.67</v>
      </c>
      <c r="D9" s="1">
        <v>3665.97</v>
      </c>
      <c r="E9" s="1">
        <v>2394.11</v>
      </c>
      <c r="F9" s="1">
        <v>963.76</v>
      </c>
      <c r="G9" s="1">
        <v>930.83</v>
      </c>
      <c r="H9" s="1">
        <f t="shared" si="0"/>
        <v>14092.65</v>
      </c>
      <c r="I9" s="1">
        <f t="shared" si="1"/>
        <v>12513.289999999999</v>
      </c>
      <c r="J9" s="1">
        <f t="shared" si="2"/>
        <v>12250.48</v>
      </c>
      <c r="L9" s="1" t="s">
        <v>21</v>
      </c>
      <c r="M9" s="2">
        <f>J31</f>
        <v>42294.878333333334</v>
      </c>
      <c r="N9" s="2">
        <f>J66</f>
        <v>54677.978333333333</v>
      </c>
      <c r="O9" s="2">
        <f>J102</f>
        <v>50696.164999999986</v>
      </c>
      <c r="P9" s="2">
        <f t="shared" si="3"/>
        <v>49223.007222222215</v>
      </c>
      <c r="Q9" s="2">
        <f t="shared" si="4"/>
        <v>3649.7916278956404</v>
      </c>
      <c r="R9" s="2">
        <f t="shared" si="5"/>
        <v>114.40219218828931</v>
      </c>
    </row>
    <row r="10" spans="1:18" x14ac:dyDescent="0.2">
      <c r="A10" s="17" t="s">
        <v>19</v>
      </c>
      <c r="B10" s="1">
        <v>2346</v>
      </c>
      <c r="C10" s="1">
        <v>3098.4</v>
      </c>
      <c r="D10" s="1">
        <v>986.93</v>
      </c>
      <c r="E10" s="1">
        <v>1233.8</v>
      </c>
      <c r="F10" s="1">
        <v>1648</v>
      </c>
      <c r="G10" s="1">
        <v>1805.1</v>
      </c>
      <c r="H10" s="1">
        <f t="shared" si="0"/>
        <v>11118.230000000001</v>
      </c>
      <c r="I10" s="1">
        <f t="shared" si="1"/>
        <v>9538.8700000000008</v>
      </c>
      <c r="J10" s="1">
        <f t="shared" si="2"/>
        <v>9276.0600000000013</v>
      </c>
      <c r="L10" s="7" t="s">
        <v>17</v>
      </c>
      <c r="M10" s="2">
        <f>J36</f>
        <v>12385.326666666666</v>
      </c>
      <c r="N10" s="2">
        <f>J72</f>
        <v>34136.002500000002</v>
      </c>
      <c r="O10" s="2">
        <f>J108</f>
        <v>35738.6875</v>
      </c>
      <c r="P10" s="2">
        <f t="shared" si="3"/>
        <v>27420.005555555555</v>
      </c>
      <c r="Q10" s="2">
        <f t="shared" si="4"/>
        <v>7531.5630686533123</v>
      </c>
      <c r="R10" s="2">
        <f t="shared" si="5"/>
        <v>61.992197167354668</v>
      </c>
    </row>
    <row r="11" spans="1:18" x14ac:dyDescent="0.2">
      <c r="A11" s="17" t="s">
        <v>19</v>
      </c>
      <c r="B11" s="1">
        <v>2357.89</v>
      </c>
      <c r="C11" s="1">
        <v>3112</v>
      </c>
      <c r="D11" s="1">
        <v>1075.9000000000001</v>
      </c>
      <c r="E11" s="1">
        <v>2302.67</v>
      </c>
      <c r="F11" s="1">
        <v>1739.9</v>
      </c>
      <c r="G11" s="1">
        <v>806.25</v>
      </c>
      <c r="H11" s="1">
        <f t="shared" si="0"/>
        <v>11394.609999999999</v>
      </c>
      <c r="I11" s="1">
        <f t="shared" si="1"/>
        <v>9815.2499999999982</v>
      </c>
      <c r="J11" s="1">
        <f t="shared" si="2"/>
        <v>9552.4399999999987</v>
      </c>
    </row>
    <row r="12" spans="1:18" x14ac:dyDescent="0.2">
      <c r="A12" s="17" t="s">
        <v>19</v>
      </c>
      <c r="B12" s="1">
        <v>3459.22</v>
      </c>
      <c r="C12" s="1">
        <v>3369</v>
      </c>
      <c r="D12" s="1">
        <v>3088.17</v>
      </c>
      <c r="E12" s="1">
        <v>1033.8</v>
      </c>
      <c r="F12" s="1">
        <v>1013.7</v>
      </c>
      <c r="G12" s="1">
        <v>1181.7</v>
      </c>
      <c r="H12" s="1">
        <f t="shared" si="0"/>
        <v>13145.59</v>
      </c>
      <c r="I12" s="1">
        <f t="shared" si="1"/>
        <v>11566.23</v>
      </c>
      <c r="J12" s="1">
        <f t="shared" si="2"/>
        <v>11303.42</v>
      </c>
      <c r="L12" s="20"/>
      <c r="M12" s="21"/>
      <c r="N12" s="21"/>
    </row>
    <row r="13" spans="1:18" x14ac:dyDescent="0.2">
      <c r="A13" s="17" t="s">
        <v>19</v>
      </c>
      <c r="B13" s="1">
        <v>998.43</v>
      </c>
      <c r="C13" s="1">
        <v>1504.4</v>
      </c>
      <c r="D13" s="1">
        <v>2000.13</v>
      </c>
      <c r="E13" s="1">
        <v>851.99</v>
      </c>
      <c r="F13" s="1">
        <v>9630.61</v>
      </c>
      <c r="G13" s="1">
        <v>9573</v>
      </c>
      <c r="H13" s="1">
        <f t="shared" si="0"/>
        <v>24558.560000000001</v>
      </c>
      <c r="I13" s="1">
        <f t="shared" si="1"/>
        <v>22979.200000000001</v>
      </c>
      <c r="J13" s="1">
        <f t="shared" si="2"/>
        <v>22716.39</v>
      </c>
      <c r="L13" s="22"/>
      <c r="M13" s="4"/>
      <c r="N13" s="4"/>
    </row>
    <row r="14" spans="1:18" x14ac:dyDescent="0.2">
      <c r="A14" s="17" t="s">
        <v>19</v>
      </c>
      <c r="B14" s="1">
        <v>1516.5</v>
      </c>
      <c r="C14" s="1">
        <v>1577.3</v>
      </c>
      <c r="D14" s="1">
        <v>1153</v>
      </c>
      <c r="E14" s="1">
        <v>3006.5</v>
      </c>
      <c r="F14" s="1">
        <v>1598.3</v>
      </c>
      <c r="G14" s="1">
        <v>1509.63</v>
      </c>
      <c r="H14" s="1">
        <f t="shared" si="0"/>
        <v>10361.23</v>
      </c>
      <c r="I14" s="1">
        <f t="shared" si="1"/>
        <v>8781.869999999999</v>
      </c>
      <c r="J14" s="1">
        <f t="shared" si="2"/>
        <v>8519.06</v>
      </c>
      <c r="L14" s="21"/>
      <c r="M14" s="4"/>
      <c r="N14" s="4"/>
    </row>
    <row r="15" spans="1:18" x14ac:dyDescent="0.2">
      <c r="H15" s="23" t="s">
        <v>25</v>
      </c>
      <c r="I15" s="23"/>
      <c r="J15" s="1">
        <f>AVERAGE(J9:J14)</f>
        <v>12269.641666666668</v>
      </c>
      <c r="L15" s="21"/>
      <c r="M15" s="4"/>
      <c r="N15" s="4"/>
    </row>
    <row r="16" spans="1:18" x14ac:dyDescent="0.2">
      <c r="L16" s="4"/>
      <c r="M16" s="4"/>
      <c r="N16" s="4"/>
    </row>
    <row r="17" spans="1:10" x14ac:dyDescent="0.2">
      <c r="A17" s="17" t="s">
        <v>20</v>
      </c>
      <c r="B17" s="1">
        <v>11000</v>
      </c>
      <c r="C17" s="1">
        <v>1251.17</v>
      </c>
      <c r="D17" s="1">
        <v>8102.03</v>
      </c>
      <c r="E17" s="1">
        <v>9417.49</v>
      </c>
      <c r="F17" s="1">
        <v>8153.92</v>
      </c>
      <c r="G17" s="1">
        <v>8435.7099999999991</v>
      </c>
      <c r="H17" s="1">
        <f t="shared" ref="H17:H22" si="6">SUM(B17:G17)</f>
        <v>46360.32</v>
      </c>
      <c r="I17" s="1">
        <f t="shared" ref="I17:I22" si="7">H17-$H$5</f>
        <v>44780.959999999999</v>
      </c>
      <c r="J17" s="1">
        <f t="shared" ref="J17:J22" si="8">I17-$I$6</f>
        <v>44518.15</v>
      </c>
    </row>
    <row r="18" spans="1:10" x14ac:dyDescent="0.2">
      <c r="A18" s="17" t="s">
        <v>20</v>
      </c>
      <c r="B18" s="1">
        <v>1625.2</v>
      </c>
      <c r="C18" s="1">
        <v>1529.7</v>
      </c>
      <c r="D18" s="1">
        <v>3257.79</v>
      </c>
      <c r="E18" s="1">
        <v>3034.69</v>
      </c>
      <c r="F18" s="1">
        <v>8423.15</v>
      </c>
      <c r="G18" s="1">
        <v>8297.5499999999993</v>
      </c>
      <c r="H18" s="1">
        <f t="shared" si="6"/>
        <v>26168.079999999998</v>
      </c>
      <c r="I18" s="1">
        <f t="shared" si="7"/>
        <v>24588.719999999998</v>
      </c>
      <c r="J18" s="1">
        <f t="shared" si="8"/>
        <v>24325.909999999996</v>
      </c>
    </row>
    <row r="19" spans="1:10" x14ac:dyDescent="0.2">
      <c r="A19" s="17" t="s">
        <v>20</v>
      </c>
      <c r="B19" s="1">
        <v>8835.5</v>
      </c>
      <c r="C19" s="1">
        <v>9497.2000000000007</v>
      </c>
      <c r="D19" s="1">
        <v>9341.17</v>
      </c>
      <c r="E19" s="1">
        <v>10000</v>
      </c>
      <c r="F19" s="1">
        <v>9246.7900000000009</v>
      </c>
      <c r="G19" s="1">
        <v>9582</v>
      </c>
      <c r="H19" s="1">
        <f t="shared" si="6"/>
        <v>56502.66</v>
      </c>
      <c r="I19" s="1">
        <f t="shared" si="7"/>
        <v>54923.3</v>
      </c>
      <c r="J19" s="1">
        <f t="shared" si="8"/>
        <v>54660.490000000005</v>
      </c>
    </row>
    <row r="20" spans="1:10" x14ac:dyDescent="0.2">
      <c r="A20" s="17" t="s">
        <v>20</v>
      </c>
      <c r="B20" s="1">
        <v>1124.55</v>
      </c>
      <c r="C20" s="1">
        <v>8551.0300000000007</v>
      </c>
      <c r="D20" s="1">
        <v>8375.2000000000007</v>
      </c>
      <c r="E20" s="1">
        <v>1653.3</v>
      </c>
      <c r="F20" s="1">
        <v>1547.9</v>
      </c>
      <c r="G20" s="1">
        <v>1589.5</v>
      </c>
      <c r="H20" s="1">
        <f t="shared" si="6"/>
        <v>22841.48</v>
      </c>
      <c r="I20" s="1">
        <f t="shared" si="7"/>
        <v>21262.12</v>
      </c>
      <c r="J20" s="1">
        <f t="shared" si="8"/>
        <v>20999.309999999998</v>
      </c>
    </row>
    <row r="21" spans="1:10" x14ac:dyDescent="0.2">
      <c r="A21" s="17" t="s">
        <v>20</v>
      </c>
      <c r="B21" s="1">
        <v>9650.17</v>
      </c>
      <c r="C21" s="1">
        <v>11000</v>
      </c>
      <c r="D21" s="1">
        <v>9869.08</v>
      </c>
      <c r="E21" s="1">
        <v>8334.2900000000009</v>
      </c>
      <c r="F21" s="1">
        <v>8631.14</v>
      </c>
      <c r="G21" s="1">
        <v>9640.2999999999993</v>
      </c>
      <c r="H21" s="1">
        <f t="shared" si="6"/>
        <v>57124.979999999996</v>
      </c>
      <c r="I21" s="1">
        <f t="shared" si="7"/>
        <v>55545.619999999995</v>
      </c>
      <c r="J21" s="1">
        <f t="shared" si="8"/>
        <v>55282.81</v>
      </c>
    </row>
    <row r="22" spans="1:10" x14ac:dyDescent="0.2">
      <c r="A22" s="17" t="s">
        <v>20</v>
      </c>
      <c r="B22" s="1">
        <v>10000</v>
      </c>
      <c r="C22" s="1">
        <v>10000</v>
      </c>
      <c r="D22" s="1">
        <v>9308.85</v>
      </c>
      <c r="E22" s="1">
        <v>9308.8799999999992</v>
      </c>
      <c r="F22" s="1">
        <v>9230.41</v>
      </c>
      <c r="G22" s="1">
        <v>1509.8</v>
      </c>
      <c r="H22" s="1">
        <f t="shared" si="6"/>
        <v>49357.94</v>
      </c>
      <c r="I22" s="1">
        <f t="shared" si="7"/>
        <v>47778.58</v>
      </c>
      <c r="J22" s="1">
        <f t="shared" si="8"/>
        <v>47515.770000000004</v>
      </c>
    </row>
    <row r="23" spans="1:10" x14ac:dyDescent="0.2">
      <c r="H23" s="23" t="s">
        <v>24</v>
      </c>
      <c r="I23" s="23"/>
      <c r="J23" s="1">
        <f>AVERAGE(J17:J22)</f>
        <v>41217.073333333334</v>
      </c>
    </row>
    <row r="25" spans="1:10" x14ac:dyDescent="0.2">
      <c r="A25" s="1" t="s">
        <v>21</v>
      </c>
      <c r="B25" s="1">
        <v>10000</v>
      </c>
      <c r="C25" s="1">
        <v>2740.8</v>
      </c>
      <c r="D25" s="1">
        <v>6485.9</v>
      </c>
      <c r="E25" s="1">
        <v>10000</v>
      </c>
      <c r="F25" s="1">
        <v>9074.5499999999993</v>
      </c>
      <c r="G25" s="1">
        <v>9268.7099999999991</v>
      </c>
      <c r="H25" s="1">
        <f t="shared" ref="H25:H30" si="9">SUM(B25:G25)</f>
        <v>47569.96</v>
      </c>
      <c r="I25" s="1">
        <f t="shared" ref="I25:I30" si="10">H25-$H$5</f>
        <v>45990.6</v>
      </c>
      <c r="J25" s="1">
        <f t="shared" ref="J25:J30" si="11">I25-$I$6</f>
        <v>45727.79</v>
      </c>
    </row>
    <row r="26" spans="1:10" x14ac:dyDescent="0.2">
      <c r="A26" s="1" t="s">
        <v>21</v>
      </c>
      <c r="B26" s="1">
        <v>8289.76</v>
      </c>
      <c r="C26" s="1">
        <v>9482.67</v>
      </c>
      <c r="D26" s="1">
        <v>9267.6</v>
      </c>
      <c r="E26" s="1">
        <v>9230.81</v>
      </c>
      <c r="F26" s="1">
        <v>9308.7999999999993</v>
      </c>
      <c r="G26" s="1">
        <v>9732.74</v>
      </c>
      <c r="H26" s="1">
        <f t="shared" si="9"/>
        <v>55312.38</v>
      </c>
      <c r="I26" s="1">
        <f t="shared" si="10"/>
        <v>53733.02</v>
      </c>
      <c r="J26" s="1">
        <f t="shared" si="11"/>
        <v>53470.21</v>
      </c>
    </row>
    <row r="27" spans="1:10" x14ac:dyDescent="0.2">
      <c r="A27" s="1" t="s">
        <v>21</v>
      </c>
      <c r="B27" s="1">
        <v>1400.8</v>
      </c>
      <c r="C27" s="1">
        <v>1877</v>
      </c>
      <c r="D27" s="1">
        <v>1020.3</v>
      </c>
      <c r="E27" s="1">
        <v>1773.3</v>
      </c>
      <c r="F27" s="1">
        <v>1770.2</v>
      </c>
      <c r="G27" s="1">
        <v>2211.6999999999998</v>
      </c>
      <c r="H27" s="1">
        <f t="shared" si="9"/>
        <v>10053.299999999999</v>
      </c>
      <c r="I27" s="1">
        <f t="shared" si="10"/>
        <v>8473.9399999999987</v>
      </c>
      <c r="J27" s="1">
        <f t="shared" si="11"/>
        <v>8211.1299999999992</v>
      </c>
    </row>
    <row r="28" spans="1:10" x14ac:dyDescent="0.2">
      <c r="A28" s="1" t="s">
        <v>21</v>
      </c>
      <c r="B28" s="1">
        <v>6234.2</v>
      </c>
      <c r="C28" s="1">
        <v>7283.15</v>
      </c>
      <c r="D28" s="1">
        <v>7094.08</v>
      </c>
      <c r="E28" s="1">
        <v>7565.34</v>
      </c>
      <c r="F28" s="1">
        <v>8296.11</v>
      </c>
      <c r="G28" s="1">
        <v>7268.19</v>
      </c>
      <c r="H28" s="1">
        <f t="shared" si="9"/>
        <v>43741.070000000007</v>
      </c>
      <c r="I28" s="1">
        <f t="shared" si="10"/>
        <v>42161.710000000006</v>
      </c>
      <c r="J28" s="1">
        <f t="shared" si="11"/>
        <v>41898.900000000009</v>
      </c>
    </row>
    <row r="29" spans="1:10" x14ac:dyDescent="0.2">
      <c r="A29" s="1" t="s">
        <v>21</v>
      </c>
      <c r="B29" s="1">
        <v>9583.15</v>
      </c>
      <c r="C29" s="1">
        <v>9246.7000000000007</v>
      </c>
      <c r="D29" s="1">
        <v>7318.98</v>
      </c>
      <c r="E29" s="1">
        <v>9470.19</v>
      </c>
      <c r="F29" s="1">
        <v>8515.3700000000008</v>
      </c>
      <c r="G29" s="1">
        <v>11000</v>
      </c>
      <c r="H29" s="1">
        <f t="shared" si="9"/>
        <v>55134.39</v>
      </c>
      <c r="I29" s="1">
        <f t="shared" si="10"/>
        <v>53555.03</v>
      </c>
      <c r="J29" s="1">
        <f t="shared" si="11"/>
        <v>53292.22</v>
      </c>
    </row>
    <row r="30" spans="1:10" x14ac:dyDescent="0.2">
      <c r="A30" s="1" t="s">
        <v>21</v>
      </c>
      <c r="B30" s="1">
        <v>13000</v>
      </c>
      <c r="C30" s="1">
        <v>9761.23</v>
      </c>
      <c r="D30" s="1">
        <v>9687.2900000000009</v>
      </c>
      <c r="E30" s="1">
        <v>7407.26</v>
      </c>
      <c r="F30" s="1">
        <v>6641.53</v>
      </c>
      <c r="G30" s="1">
        <v>6513.88</v>
      </c>
      <c r="H30" s="1">
        <f t="shared" si="9"/>
        <v>53011.189999999995</v>
      </c>
      <c r="I30" s="1">
        <f t="shared" si="10"/>
        <v>51431.829999999994</v>
      </c>
      <c r="J30" s="1">
        <f t="shared" si="11"/>
        <v>51169.02</v>
      </c>
    </row>
    <row r="31" spans="1:10" x14ac:dyDescent="0.2">
      <c r="H31" s="23" t="s">
        <v>23</v>
      </c>
      <c r="I31" s="23"/>
      <c r="J31" s="1">
        <f>AVERAGE(J25:J30)</f>
        <v>42294.878333333334</v>
      </c>
    </row>
    <row r="33" spans="1:10" x14ac:dyDescent="0.2">
      <c r="A33" s="7" t="s">
        <v>22</v>
      </c>
      <c r="B33" s="2">
        <v>3722.61</v>
      </c>
      <c r="C33" s="2">
        <v>2270.5500000000002</v>
      </c>
      <c r="D33" s="2">
        <v>2431.1</v>
      </c>
      <c r="E33" s="2">
        <v>3019.66</v>
      </c>
      <c r="F33" s="2">
        <v>3083.99</v>
      </c>
      <c r="G33" s="2">
        <v>3330.51</v>
      </c>
      <c r="H33" s="1">
        <f>SUM(B33:G33)</f>
        <v>17858.419999999998</v>
      </c>
      <c r="I33" s="1">
        <f>H33-$H$5</f>
        <v>16279.059999999998</v>
      </c>
      <c r="J33" s="1">
        <f>I33-$I$6</f>
        <v>16016.249999999998</v>
      </c>
    </row>
    <row r="34" spans="1:10" x14ac:dyDescent="0.2">
      <c r="A34" s="7" t="s">
        <v>22</v>
      </c>
      <c r="B34" s="1">
        <v>1214.7</v>
      </c>
      <c r="C34" s="1">
        <v>1325.67</v>
      </c>
      <c r="D34" s="1">
        <v>2283.14</v>
      </c>
      <c r="E34" s="1">
        <v>1016.77</v>
      </c>
      <c r="F34" s="1">
        <v>2634.43</v>
      </c>
      <c r="G34" s="1">
        <v>2133.81</v>
      </c>
      <c r="H34" s="1">
        <f t="shared" ref="H34:H35" si="12">SUM(B34:G34)</f>
        <v>10608.52</v>
      </c>
      <c r="I34" s="1">
        <f t="shared" ref="I34:I35" si="13">H34-$H$5</f>
        <v>9029.16</v>
      </c>
      <c r="J34" s="1">
        <f t="shared" ref="J34:J35" si="14">I34-$I$6</f>
        <v>8766.35</v>
      </c>
    </row>
    <row r="35" spans="1:10" x14ac:dyDescent="0.2">
      <c r="A35" s="7" t="s">
        <v>22</v>
      </c>
      <c r="B35" s="1">
        <v>2710.95</v>
      </c>
      <c r="C35" s="1">
        <v>1594.16</v>
      </c>
      <c r="D35" s="1">
        <v>2587.7600000000002</v>
      </c>
      <c r="E35" s="1">
        <v>2523.4</v>
      </c>
      <c r="F35" s="1">
        <v>1908.4</v>
      </c>
      <c r="G35" s="1">
        <v>2890.88</v>
      </c>
      <c r="H35" s="1">
        <f t="shared" si="12"/>
        <v>14215.55</v>
      </c>
      <c r="I35" s="1">
        <f t="shared" si="13"/>
        <v>12636.189999999999</v>
      </c>
      <c r="J35" s="1">
        <f t="shared" si="14"/>
        <v>12373.38</v>
      </c>
    </row>
    <row r="36" spans="1:10" x14ac:dyDescent="0.2">
      <c r="H36" s="23" t="s">
        <v>18</v>
      </c>
      <c r="I36" s="23"/>
      <c r="J36" s="1">
        <f>AVERAGE(J33:J35)</f>
        <v>12385.326666666666</v>
      </c>
    </row>
    <row r="37" spans="1:10" x14ac:dyDescent="0.2">
      <c r="H37" s="24"/>
      <c r="I37" s="24"/>
      <c r="J37" s="4"/>
    </row>
    <row r="38" spans="1:10" x14ac:dyDescent="0.2">
      <c r="H38" s="24"/>
      <c r="I38" s="24"/>
      <c r="J38" s="4"/>
    </row>
    <row r="39" spans="1:10" ht="25.5" x14ac:dyDescent="0.2">
      <c r="A39" s="6" t="s">
        <v>2</v>
      </c>
      <c r="B39" s="14" t="s">
        <v>3</v>
      </c>
      <c r="C39" s="14" t="s">
        <v>4</v>
      </c>
      <c r="D39" s="14" t="s">
        <v>5</v>
      </c>
      <c r="E39" s="14" t="s">
        <v>6</v>
      </c>
      <c r="F39" s="14" t="s">
        <v>7</v>
      </c>
      <c r="G39" s="14" t="s">
        <v>8</v>
      </c>
      <c r="H39" s="15" t="s">
        <v>9</v>
      </c>
      <c r="I39" s="16" t="s">
        <v>10</v>
      </c>
      <c r="J39" s="8" t="s">
        <v>11</v>
      </c>
    </row>
    <row r="40" spans="1:10" x14ac:dyDescent="0.2">
      <c r="A40" s="13" t="s">
        <v>12</v>
      </c>
      <c r="B40" s="2">
        <v>260.07</v>
      </c>
      <c r="C40" s="2">
        <v>277.85000000000002</v>
      </c>
      <c r="D40" s="2">
        <v>278.69</v>
      </c>
      <c r="E40" s="2">
        <v>277.68</v>
      </c>
      <c r="F40" s="2">
        <v>260.14</v>
      </c>
      <c r="G40" s="2">
        <v>272.14</v>
      </c>
      <c r="H40" s="18">
        <f>SUM(B40:G40)</f>
        <v>1626.5700000000002</v>
      </c>
      <c r="I40" s="18">
        <f>H40-$H$40</f>
        <v>0</v>
      </c>
      <c r="J40" s="1">
        <f>I40-$I$41</f>
        <v>-227.46000000000004</v>
      </c>
    </row>
    <row r="41" spans="1:10" x14ac:dyDescent="0.2">
      <c r="A41" s="13" t="s">
        <v>14</v>
      </c>
      <c r="B41" s="2">
        <v>303.47000000000003</v>
      </c>
      <c r="C41" s="2">
        <v>308.63</v>
      </c>
      <c r="D41" s="2">
        <v>302.18</v>
      </c>
      <c r="E41" s="2">
        <v>313.70999999999998</v>
      </c>
      <c r="F41" s="2">
        <v>312.17</v>
      </c>
      <c r="G41" s="2">
        <v>313.87</v>
      </c>
      <c r="H41" s="18">
        <f t="shared" ref="H41:H49" si="15">SUM(B41:G41)</f>
        <v>1854.0300000000002</v>
      </c>
      <c r="I41" s="18">
        <f t="shared" ref="I41:I49" si="16">H41-$H$40</f>
        <v>227.46000000000004</v>
      </c>
      <c r="J41" s="1">
        <f t="shared" ref="J41:J49" si="17">I41-$I$41</f>
        <v>0</v>
      </c>
    </row>
    <row r="42" spans="1:10" x14ac:dyDescent="0.2">
      <c r="A42" s="10" t="s">
        <v>15</v>
      </c>
      <c r="B42" s="2">
        <v>422.84</v>
      </c>
      <c r="C42" s="2">
        <v>425.21</v>
      </c>
      <c r="D42" s="2">
        <v>412.95</v>
      </c>
      <c r="E42" s="1">
        <v>405.1</v>
      </c>
      <c r="F42" s="1">
        <v>572.82000000000005</v>
      </c>
      <c r="G42" s="1">
        <v>608.54</v>
      </c>
      <c r="H42" s="18">
        <f t="shared" si="15"/>
        <v>2847.46</v>
      </c>
      <c r="I42" s="18">
        <f t="shared" si="16"/>
        <v>1220.8899999999999</v>
      </c>
      <c r="J42" s="1">
        <f t="shared" si="17"/>
        <v>993.42999999999984</v>
      </c>
    </row>
    <row r="43" spans="1:10" x14ac:dyDescent="0.2">
      <c r="A43" s="12" t="s">
        <v>16</v>
      </c>
      <c r="B43" s="2">
        <v>7457.5</v>
      </c>
      <c r="C43" s="2">
        <v>7766</v>
      </c>
      <c r="D43" s="2">
        <v>6097.2</v>
      </c>
      <c r="E43" s="2">
        <v>5930.6</v>
      </c>
      <c r="F43" s="2">
        <v>7296</v>
      </c>
      <c r="G43" s="2">
        <v>7134.2</v>
      </c>
      <c r="H43" s="18">
        <f t="shared" si="15"/>
        <v>41681.5</v>
      </c>
      <c r="I43" s="18">
        <f t="shared" si="16"/>
        <v>40054.93</v>
      </c>
      <c r="J43" s="1">
        <f t="shared" si="17"/>
        <v>39827.47</v>
      </c>
    </row>
    <row r="44" spans="1:10" x14ac:dyDescent="0.2">
      <c r="A44" s="17" t="s">
        <v>19</v>
      </c>
      <c r="B44" s="1">
        <v>2372.6999999999998</v>
      </c>
      <c r="C44" s="1">
        <v>2958.12</v>
      </c>
      <c r="D44" s="1">
        <v>1827.9</v>
      </c>
      <c r="E44" s="1">
        <v>1919.2</v>
      </c>
      <c r="F44" s="1">
        <v>7699.6</v>
      </c>
      <c r="G44" s="1">
        <v>1910.2</v>
      </c>
      <c r="H44" s="18">
        <f t="shared" si="15"/>
        <v>18687.72</v>
      </c>
      <c r="I44" s="18">
        <f t="shared" si="16"/>
        <v>17061.150000000001</v>
      </c>
      <c r="J44" s="1">
        <f t="shared" si="17"/>
        <v>16833.690000000002</v>
      </c>
    </row>
    <row r="45" spans="1:10" x14ac:dyDescent="0.2">
      <c r="A45" s="17" t="s">
        <v>19</v>
      </c>
      <c r="B45" s="1">
        <v>1068.2</v>
      </c>
      <c r="C45" s="1">
        <v>1577.33</v>
      </c>
      <c r="D45" s="1">
        <v>1145.57</v>
      </c>
      <c r="E45" s="1">
        <v>1696.4</v>
      </c>
      <c r="F45" s="1">
        <v>1621.9</v>
      </c>
      <c r="G45" s="1">
        <v>4345.16</v>
      </c>
      <c r="H45" s="18">
        <f t="shared" si="15"/>
        <v>11454.56</v>
      </c>
      <c r="I45" s="18">
        <f t="shared" si="16"/>
        <v>9827.99</v>
      </c>
      <c r="J45" s="1">
        <f t="shared" si="17"/>
        <v>9600.5299999999988</v>
      </c>
    </row>
    <row r="46" spans="1:10" x14ac:dyDescent="0.2">
      <c r="A46" s="17" t="s">
        <v>19</v>
      </c>
      <c r="B46" s="1">
        <v>1302.6300000000001</v>
      </c>
      <c r="C46" s="1">
        <v>1621.53</v>
      </c>
      <c r="D46" s="1">
        <v>1710.3</v>
      </c>
      <c r="E46" s="1">
        <v>272.7</v>
      </c>
      <c r="F46" s="1">
        <v>847.56</v>
      </c>
      <c r="G46" s="1">
        <v>343.67</v>
      </c>
      <c r="H46" s="18">
        <f t="shared" si="15"/>
        <v>6098.3899999999994</v>
      </c>
      <c r="I46" s="18">
        <f t="shared" si="16"/>
        <v>4471.82</v>
      </c>
      <c r="J46" s="1">
        <f t="shared" si="17"/>
        <v>4244.3599999999997</v>
      </c>
    </row>
    <row r="47" spans="1:10" x14ac:dyDescent="0.2">
      <c r="A47" s="17" t="s">
        <v>19</v>
      </c>
      <c r="B47" s="1">
        <v>1761.11</v>
      </c>
      <c r="C47" s="1">
        <v>1917.6</v>
      </c>
      <c r="D47" s="1">
        <v>1459.13</v>
      </c>
      <c r="E47" s="1">
        <v>1702.4</v>
      </c>
      <c r="F47" s="1">
        <v>836.07</v>
      </c>
      <c r="G47" s="1">
        <v>4957.18</v>
      </c>
      <c r="H47" s="18">
        <f t="shared" si="15"/>
        <v>12633.49</v>
      </c>
      <c r="I47" s="18">
        <f t="shared" si="16"/>
        <v>11006.92</v>
      </c>
      <c r="J47" s="1">
        <f t="shared" si="17"/>
        <v>10779.46</v>
      </c>
    </row>
    <row r="48" spans="1:10" x14ac:dyDescent="0.2">
      <c r="A48" s="17" t="s">
        <v>19</v>
      </c>
      <c r="B48" s="1">
        <v>3452.92</v>
      </c>
      <c r="C48" s="1">
        <v>1271.5</v>
      </c>
      <c r="D48" s="1">
        <v>1981.55</v>
      </c>
      <c r="E48" s="1">
        <v>1767.71</v>
      </c>
      <c r="F48" s="1">
        <v>3140.8</v>
      </c>
      <c r="G48" s="1">
        <v>902.7</v>
      </c>
      <c r="H48" s="18">
        <f t="shared" si="15"/>
        <v>12517.18</v>
      </c>
      <c r="I48" s="18">
        <f t="shared" si="16"/>
        <v>10890.61</v>
      </c>
      <c r="J48" s="1">
        <f t="shared" si="17"/>
        <v>10663.150000000001</v>
      </c>
    </row>
    <row r="49" spans="1:10" x14ac:dyDescent="0.2">
      <c r="A49" s="17" t="s">
        <v>19</v>
      </c>
      <c r="B49" s="1">
        <v>1508.03</v>
      </c>
      <c r="C49" s="1">
        <v>1722.8</v>
      </c>
      <c r="D49" s="1">
        <v>4865.7299999999996</v>
      </c>
      <c r="E49" s="1">
        <v>1724.46</v>
      </c>
      <c r="F49" s="1">
        <v>4534.8900000000003</v>
      </c>
      <c r="G49" s="1">
        <v>4816.57</v>
      </c>
      <c r="H49" s="18">
        <f t="shared" si="15"/>
        <v>19172.48</v>
      </c>
      <c r="I49" s="18">
        <f t="shared" si="16"/>
        <v>17545.91</v>
      </c>
      <c r="J49" s="1">
        <f t="shared" si="17"/>
        <v>17318.45</v>
      </c>
    </row>
    <row r="50" spans="1:10" x14ac:dyDescent="0.2">
      <c r="H50" s="23" t="s">
        <v>25</v>
      </c>
      <c r="I50" s="23"/>
      <c r="J50" s="1">
        <f>AVERAGE(J44:J49)</f>
        <v>11573.273333333333</v>
      </c>
    </row>
    <row r="51" spans="1:10" x14ac:dyDescent="0.2">
      <c r="H51" s="24"/>
      <c r="I51" s="24"/>
      <c r="J51" s="4"/>
    </row>
    <row r="52" spans="1:10" x14ac:dyDescent="0.2">
      <c r="A52" s="17" t="s">
        <v>20</v>
      </c>
      <c r="B52" s="1">
        <v>7333.3</v>
      </c>
      <c r="C52" s="1">
        <v>7728.03</v>
      </c>
      <c r="D52" s="1">
        <v>8159.13</v>
      </c>
      <c r="E52" s="1">
        <v>8767.7099999999991</v>
      </c>
      <c r="F52" s="1">
        <v>6983.55</v>
      </c>
      <c r="G52" s="1">
        <v>8564.2999999999993</v>
      </c>
      <c r="H52" s="18">
        <f>SUM(B52:G52)</f>
        <v>47536.020000000004</v>
      </c>
      <c r="I52" s="18">
        <f>H52-$H$40</f>
        <v>45909.450000000004</v>
      </c>
      <c r="J52" s="1">
        <f>I52-$I$41</f>
        <v>45681.990000000005</v>
      </c>
    </row>
    <row r="53" spans="1:10" x14ac:dyDescent="0.2">
      <c r="A53" s="17" t="s">
        <v>20</v>
      </c>
      <c r="B53" s="1">
        <v>8216.15</v>
      </c>
      <c r="C53" s="1">
        <v>7153.31</v>
      </c>
      <c r="D53" s="1">
        <v>1633.5</v>
      </c>
      <c r="E53" s="1">
        <v>11000</v>
      </c>
      <c r="F53" s="1">
        <v>9603.9500000000007</v>
      </c>
      <c r="G53" s="1">
        <v>9258.77</v>
      </c>
      <c r="H53" s="18">
        <f t="shared" ref="H53:H57" si="18">SUM(B53:G53)</f>
        <v>46865.680000000008</v>
      </c>
      <c r="I53" s="18">
        <f t="shared" ref="I53:I57" si="19">H53-$H$40</f>
        <v>45239.110000000008</v>
      </c>
      <c r="J53" s="1">
        <f t="shared" ref="J53:J57" si="20">I53-$I$41</f>
        <v>45011.650000000009</v>
      </c>
    </row>
    <row r="54" spans="1:10" x14ac:dyDescent="0.2">
      <c r="A54" s="17" t="s">
        <v>20</v>
      </c>
      <c r="B54" s="1">
        <v>9248.2199999999993</v>
      </c>
      <c r="C54" s="1">
        <v>6953.67</v>
      </c>
      <c r="D54" s="1">
        <v>8554.1299999999992</v>
      </c>
      <c r="E54" s="1">
        <v>1538.9</v>
      </c>
      <c r="F54" s="1">
        <v>1835.3</v>
      </c>
      <c r="G54" s="1">
        <v>1669.81</v>
      </c>
      <c r="H54" s="18">
        <f t="shared" si="18"/>
        <v>29800.03</v>
      </c>
      <c r="I54" s="18">
        <f t="shared" si="19"/>
        <v>28173.46</v>
      </c>
      <c r="J54" s="1">
        <f t="shared" si="20"/>
        <v>27946</v>
      </c>
    </row>
    <row r="55" spans="1:10" x14ac:dyDescent="0.2">
      <c r="A55" s="17" t="s">
        <v>20</v>
      </c>
      <c r="B55" s="1">
        <v>1588.11</v>
      </c>
      <c r="C55" s="1">
        <v>1655.15</v>
      </c>
      <c r="D55" s="1">
        <v>1651.01</v>
      </c>
      <c r="E55" s="1">
        <v>6257.58</v>
      </c>
      <c r="F55" s="1">
        <v>1970.08</v>
      </c>
      <c r="G55" s="1">
        <v>1568.2</v>
      </c>
      <c r="H55" s="18">
        <f t="shared" si="18"/>
        <v>14690.130000000001</v>
      </c>
      <c r="I55" s="18">
        <f t="shared" si="19"/>
        <v>13063.560000000001</v>
      </c>
      <c r="J55" s="1">
        <f t="shared" si="20"/>
        <v>12836.100000000002</v>
      </c>
    </row>
    <row r="56" spans="1:10" x14ac:dyDescent="0.2">
      <c r="A56" s="17" t="s">
        <v>20</v>
      </c>
      <c r="B56" s="1">
        <v>4061.95</v>
      </c>
      <c r="C56" s="1">
        <v>8271.32</v>
      </c>
      <c r="D56" s="1">
        <v>7529.73</v>
      </c>
      <c r="E56" s="1">
        <v>3511.85</v>
      </c>
      <c r="F56" s="1">
        <v>7772.09</v>
      </c>
      <c r="G56" s="1">
        <v>7532.74</v>
      </c>
      <c r="H56" s="18">
        <f t="shared" si="18"/>
        <v>38679.68</v>
      </c>
      <c r="I56" s="18">
        <f t="shared" si="19"/>
        <v>37053.11</v>
      </c>
      <c r="J56" s="1">
        <f t="shared" si="20"/>
        <v>36825.65</v>
      </c>
    </row>
    <row r="57" spans="1:10" x14ac:dyDescent="0.2">
      <c r="A57" s="17" t="s">
        <v>20</v>
      </c>
      <c r="B57" s="1">
        <v>6351.12</v>
      </c>
      <c r="C57" s="1">
        <v>4581.33</v>
      </c>
      <c r="D57" s="1">
        <v>6259.01</v>
      </c>
      <c r="E57" s="1">
        <v>6535.93</v>
      </c>
      <c r="F57" s="1">
        <v>7392.16</v>
      </c>
      <c r="G57" s="1">
        <v>7950.11</v>
      </c>
      <c r="H57" s="18">
        <f t="shared" si="18"/>
        <v>39069.659999999996</v>
      </c>
      <c r="I57" s="18">
        <f t="shared" si="19"/>
        <v>37443.089999999997</v>
      </c>
      <c r="J57" s="1">
        <f t="shared" si="20"/>
        <v>37215.629999999997</v>
      </c>
    </row>
    <row r="58" spans="1:10" x14ac:dyDescent="0.2">
      <c r="H58" s="23" t="s">
        <v>24</v>
      </c>
      <c r="I58" s="23"/>
      <c r="J58" s="1">
        <f>AVERAGE(J52:J57)</f>
        <v>34252.83666666667</v>
      </c>
    </row>
    <row r="59" spans="1:10" x14ac:dyDescent="0.2">
      <c r="H59" s="24"/>
      <c r="I59" s="24"/>
      <c r="J59" s="4"/>
    </row>
    <row r="60" spans="1:10" x14ac:dyDescent="0.2">
      <c r="A60" s="1" t="s">
        <v>21</v>
      </c>
      <c r="B60" s="1">
        <v>8469.16</v>
      </c>
      <c r="C60" s="1">
        <v>11000</v>
      </c>
      <c r="D60" s="1">
        <v>13000</v>
      </c>
      <c r="E60" s="1">
        <v>9766.32</v>
      </c>
      <c r="F60" s="1">
        <v>9350.1200000000008</v>
      </c>
      <c r="G60" s="1">
        <v>9449.15</v>
      </c>
      <c r="H60" s="18">
        <f>SUM(B60:G60)</f>
        <v>61034.75</v>
      </c>
      <c r="I60" s="18">
        <f>H60-$H$40</f>
        <v>59408.18</v>
      </c>
      <c r="J60" s="1">
        <f>I60-$I$41</f>
        <v>59180.72</v>
      </c>
    </row>
    <row r="61" spans="1:10" x14ac:dyDescent="0.2">
      <c r="A61" s="1" t="s">
        <v>21</v>
      </c>
      <c r="B61" s="1">
        <v>8661.2000000000007</v>
      </c>
      <c r="C61" s="1">
        <v>9156.42</v>
      </c>
      <c r="D61" s="1">
        <v>9277.1299999999992</v>
      </c>
      <c r="E61" s="1">
        <v>8472.48</v>
      </c>
      <c r="F61" s="1">
        <v>8462.8799999999992</v>
      </c>
      <c r="G61" s="1">
        <v>7453.48</v>
      </c>
      <c r="H61" s="18">
        <f t="shared" ref="H61:H65" si="21">SUM(B61:G61)</f>
        <v>51483.59</v>
      </c>
      <c r="I61" s="18">
        <f t="shared" ref="I61:I65" si="22">H61-$H$40</f>
        <v>49857.02</v>
      </c>
      <c r="J61" s="1">
        <f t="shared" ref="J61:J65" si="23">I61-$I$41</f>
        <v>49629.56</v>
      </c>
    </row>
    <row r="62" spans="1:10" x14ac:dyDescent="0.2">
      <c r="A62" s="1" t="s">
        <v>21</v>
      </c>
      <c r="B62" s="1">
        <v>9184.91</v>
      </c>
      <c r="C62" s="1">
        <v>9615.7999999999993</v>
      </c>
      <c r="D62" s="1">
        <v>8411.2999999999993</v>
      </c>
      <c r="E62" s="1">
        <v>9155.1299999999992</v>
      </c>
      <c r="F62" s="1">
        <v>9681.86</v>
      </c>
      <c r="G62" s="1">
        <v>8442.93</v>
      </c>
      <c r="H62" s="18">
        <f t="shared" si="21"/>
        <v>54491.93</v>
      </c>
      <c r="I62" s="18">
        <f t="shared" si="22"/>
        <v>52865.36</v>
      </c>
      <c r="J62" s="1">
        <f t="shared" si="23"/>
        <v>52637.9</v>
      </c>
    </row>
    <row r="63" spans="1:10" x14ac:dyDescent="0.2">
      <c r="A63" s="1" t="s">
        <v>21</v>
      </c>
      <c r="B63" s="1">
        <v>12000</v>
      </c>
      <c r="C63" s="1">
        <v>9114.65</v>
      </c>
      <c r="D63" s="1">
        <v>8617.2000000000007</v>
      </c>
      <c r="E63" s="1">
        <v>9168.4699999999993</v>
      </c>
      <c r="F63" s="1">
        <v>10000</v>
      </c>
      <c r="G63" s="1">
        <v>9728.9500000000007</v>
      </c>
      <c r="H63" s="18">
        <f t="shared" si="21"/>
        <v>58629.270000000004</v>
      </c>
      <c r="I63" s="18">
        <f t="shared" si="22"/>
        <v>57002.700000000004</v>
      </c>
      <c r="J63" s="1">
        <f t="shared" si="23"/>
        <v>56775.240000000005</v>
      </c>
    </row>
    <row r="64" spans="1:10" x14ac:dyDescent="0.2">
      <c r="A64" s="1" t="s">
        <v>21</v>
      </c>
      <c r="B64" s="1">
        <v>11000</v>
      </c>
      <c r="C64" s="1">
        <v>10000</v>
      </c>
      <c r="D64" s="1">
        <v>10000</v>
      </c>
      <c r="E64" s="1">
        <v>10000</v>
      </c>
      <c r="F64" s="1">
        <v>9162.56</v>
      </c>
      <c r="G64" s="1">
        <v>9371.2099999999991</v>
      </c>
      <c r="H64" s="18">
        <f t="shared" si="21"/>
        <v>59533.77</v>
      </c>
      <c r="I64" s="18">
        <f t="shared" si="22"/>
        <v>57907.199999999997</v>
      </c>
      <c r="J64" s="1">
        <f t="shared" si="23"/>
        <v>57679.74</v>
      </c>
    </row>
    <row r="65" spans="1:10" x14ac:dyDescent="0.2">
      <c r="A65" s="1" t="s">
        <v>21</v>
      </c>
      <c r="B65" s="1">
        <v>9406.7099999999991</v>
      </c>
      <c r="C65" s="1">
        <v>9327.0400000000009</v>
      </c>
      <c r="D65" s="1">
        <v>8697.3700000000008</v>
      </c>
      <c r="E65" s="1">
        <v>8358.24</v>
      </c>
      <c r="F65" s="1">
        <v>8816.5</v>
      </c>
      <c r="G65" s="1">
        <v>9412.8799999999992</v>
      </c>
      <c r="H65" s="18">
        <f t="shared" si="21"/>
        <v>54018.74</v>
      </c>
      <c r="I65" s="18">
        <f t="shared" si="22"/>
        <v>52392.17</v>
      </c>
      <c r="J65" s="1">
        <f t="shared" si="23"/>
        <v>52164.71</v>
      </c>
    </row>
    <row r="66" spans="1:10" x14ac:dyDescent="0.2">
      <c r="H66" s="23" t="s">
        <v>23</v>
      </c>
      <c r="I66" s="23"/>
      <c r="J66" s="1">
        <f>AVERAGE(J60:J65)</f>
        <v>54677.978333333333</v>
      </c>
    </row>
    <row r="67" spans="1:10" x14ac:dyDescent="0.2">
      <c r="H67" s="24"/>
      <c r="I67" s="24"/>
      <c r="J67" s="4"/>
    </row>
    <row r="68" spans="1:10" x14ac:dyDescent="0.2">
      <c r="A68" s="7" t="s">
        <v>22</v>
      </c>
      <c r="B68" s="1">
        <v>5536.6</v>
      </c>
      <c r="C68" s="1">
        <v>5657.4</v>
      </c>
      <c r="D68" s="1">
        <v>5640.25</v>
      </c>
      <c r="E68" s="1">
        <v>5689.4</v>
      </c>
      <c r="F68" s="1">
        <v>5410.6</v>
      </c>
      <c r="G68" s="1">
        <v>5663.4</v>
      </c>
      <c r="H68" s="1">
        <f>SUM(B68:G68)</f>
        <v>33597.65</v>
      </c>
      <c r="I68" s="18">
        <f>H68-$H$40</f>
        <v>31971.08</v>
      </c>
      <c r="J68" s="1">
        <f>I68-$I$41</f>
        <v>31743.620000000003</v>
      </c>
    </row>
    <row r="69" spans="1:10" x14ac:dyDescent="0.2">
      <c r="A69" s="7" t="s">
        <v>22</v>
      </c>
      <c r="B69" s="1">
        <v>6067.1</v>
      </c>
      <c r="C69" s="1">
        <v>5533.8</v>
      </c>
      <c r="D69" s="1">
        <v>6003.4</v>
      </c>
      <c r="E69" s="1">
        <v>5536.6</v>
      </c>
      <c r="F69" s="1">
        <v>6800.4</v>
      </c>
      <c r="G69" s="1">
        <v>6513.81</v>
      </c>
      <c r="H69" s="1">
        <f t="shared" ref="H69:H70" si="24">SUM(B69:G69)</f>
        <v>36455.11</v>
      </c>
      <c r="I69" s="18">
        <f t="shared" ref="I69:I71" si="25">H69-$H$40</f>
        <v>34828.54</v>
      </c>
      <c r="J69" s="1">
        <f t="shared" ref="J69:J71" si="26">I69-$I$41</f>
        <v>34601.08</v>
      </c>
    </row>
    <row r="70" spans="1:10" x14ac:dyDescent="0.2">
      <c r="A70" s="7" t="s">
        <v>22</v>
      </c>
      <c r="B70" s="1">
        <v>5754.3</v>
      </c>
      <c r="C70" s="1">
        <v>5691.03</v>
      </c>
      <c r="D70" s="1">
        <v>5985.44</v>
      </c>
      <c r="E70" s="1">
        <v>5713.19</v>
      </c>
      <c r="F70" s="1">
        <v>5778.95</v>
      </c>
      <c r="G70" s="1">
        <v>6581</v>
      </c>
      <c r="H70" s="1">
        <f t="shared" si="24"/>
        <v>35503.910000000003</v>
      </c>
      <c r="I70" s="18">
        <f t="shared" si="25"/>
        <v>33877.340000000004</v>
      </c>
      <c r="J70" s="1">
        <f t="shared" si="26"/>
        <v>33649.880000000005</v>
      </c>
    </row>
    <row r="71" spans="1:10" x14ac:dyDescent="0.2">
      <c r="A71" s="7" t="s">
        <v>22</v>
      </c>
      <c r="B71" s="1">
        <v>6310.5</v>
      </c>
      <c r="C71" s="1">
        <v>6370.85</v>
      </c>
      <c r="D71" s="2">
        <v>6349.9</v>
      </c>
      <c r="E71" s="1">
        <v>6451.9</v>
      </c>
      <c r="F71" s="1">
        <v>6600.71</v>
      </c>
      <c r="G71" s="1">
        <v>6319.6</v>
      </c>
      <c r="H71" s="1">
        <f>SUM(B71:G71)</f>
        <v>38403.46</v>
      </c>
      <c r="I71" s="18">
        <f t="shared" si="25"/>
        <v>36776.89</v>
      </c>
      <c r="J71" s="1">
        <f t="shared" si="26"/>
        <v>36549.43</v>
      </c>
    </row>
    <row r="72" spans="1:10" x14ac:dyDescent="0.2">
      <c r="B72" s="4"/>
      <c r="C72" s="4"/>
      <c r="D72" s="4"/>
      <c r="E72" s="4"/>
      <c r="F72" s="4"/>
      <c r="G72" s="4"/>
      <c r="H72" s="25" t="s">
        <v>18</v>
      </c>
      <c r="I72" s="26"/>
      <c r="J72" s="1">
        <f>AVERAGE(J68:J71)</f>
        <v>34136.002500000002</v>
      </c>
    </row>
    <row r="73" spans="1:10" x14ac:dyDescent="0.2">
      <c r="H73" s="24"/>
      <c r="I73" s="24"/>
      <c r="J73" s="4"/>
    </row>
    <row r="74" spans="1:10" x14ac:dyDescent="0.2">
      <c r="H74" s="24"/>
      <c r="I74" s="24"/>
      <c r="J74" s="4"/>
    </row>
    <row r="75" spans="1:10" ht="25.5" x14ac:dyDescent="0.2">
      <c r="A75" s="6" t="s">
        <v>2</v>
      </c>
      <c r="B75" s="7" t="s">
        <v>3</v>
      </c>
      <c r="C75" s="7" t="s">
        <v>4</v>
      </c>
      <c r="D75" s="7" t="s">
        <v>5</v>
      </c>
      <c r="E75" s="7" t="s">
        <v>6</v>
      </c>
      <c r="F75" s="7" t="s">
        <v>7</v>
      </c>
      <c r="G75" s="7" t="s">
        <v>8</v>
      </c>
      <c r="H75" s="5" t="s">
        <v>9</v>
      </c>
      <c r="I75" s="8" t="s">
        <v>10</v>
      </c>
      <c r="J75" s="8" t="s">
        <v>11</v>
      </c>
    </row>
    <row r="76" spans="1:10" x14ac:dyDescent="0.2">
      <c r="A76" s="13" t="s">
        <v>12</v>
      </c>
      <c r="B76" s="2">
        <v>266.94</v>
      </c>
      <c r="C76" s="2">
        <v>257.08</v>
      </c>
      <c r="D76" s="2">
        <v>262.45999999999998</v>
      </c>
      <c r="E76" s="2">
        <v>247.63</v>
      </c>
      <c r="F76" s="2">
        <v>230.68</v>
      </c>
      <c r="G76" s="2">
        <v>263.37</v>
      </c>
      <c r="H76" s="18">
        <f>SUM(B76:G76)</f>
        <v>1528.1600000000003</v>
      </c>
      <c r="I76" s="18">
        <f>H76-$H$76</f>
        <v>0</v>
      </c>
      <c r="J76" s="1">
        <f>I76-$I$77</f>
        <v>-288.96999999999957</v>
      </c>
    </row>
    <row r="77" spans="1:10" x14ac:dyDescent="0.2">
      <c r="A77" s="13" t="s">
        <v>14</v>
      </c>
      <c r="B77" s="2">
        <v>323.02</v>
      </c>
      <c r="C77" s="2">
        <v>307.01</v>
      </c>
      <c r="D77" s="2">
        <v>261.25</v>
      </c>
      <c r="E77" s="2">
        <v>309.95</v>
      </c>
      <c r="F77" s="2">
        <v>309.87</v>
      </c>
      <c r="G77" s="2">
        <v>306.02999999999997</v>
      </c>
      <c r="H77" s="18">
        <f t="shared" ref="H77:H85" si="27">SUM(B77:G77)</f>
        <v>1817.1299999999999</v>
      </c>
      <c r="I77" s="18">
        <f t="shared" ref="I77:I85" si="28">H77-$H$76</f>
        <v>288.96999999999957</v>
      </c>
      <c r="J77" s="1">
        <f t="shared" ref="J77:J85" si="29">I77-$I$77</f>
        <v>0</v>
      </c>
    </row>
    <row r="78" spans="1:10" x14ac:dyDescent="0.2">
      <c r="A78" s="10" t="s">
        <v>15</v>
      </c>
      <c r="B78" s="1">
        <v>439.83</v>
      </c>
      <c r="C78" s="1">
        <v>401.2</v>
      </c>
      <c r="D78" s="1">
        <v>418.61</v>
      </c>
      <c r="E78" s="1">
        <v>414.11</v>
      </c>
      <c r="F78" s="1">
        <v>377.35</v>
      </c>
      <c r="G78" s="1">
        <v>372.08</v>
      </c>
      <c r="H78" s="18">
        <f t="shared" si="27"/>
        <v>2423.1799999999998</v>
      </c>
      <c r="I78" s="18">
        <f t="shared" si="28"/>
        <v>895.01999999999953</v>
      </c>
      <c r="J78" s="1">
        <f t="shared" si="29"/>
        <v>606.04999999999995</v>
      </c>
    </row>
    <row r="79" spans="1:10" x14ac:dyDescent="0.2">
      <c r="A79" s="12" t="s">
        <v>16</v>
      </c>
      <c r="B79" s="1">
        <v>6071.9</v>
      </c>
      <c r="C79" s="1">
        <v>6777.35</v>
      </c>
      <c r="D79" s="1">
        <v>7131.4</v>
      </c>
      <c r="E79" s="1">
        <v>6493.55</v>
      </c>
      <c r="F79" s="1">
        <v>6786.2</v>
      </c>
      <c r="G79" s="1">
        <v>6447.4500000000007</v>
      </c>
      <c r="H79" s="18">
        <f t="shared" si="27"/>
        <v>39707.850000000006</v>
      </c>
      <c r="I79" s="18">
        <f t="shared" si="28"/>
        <v>38179.69</v>
      </c>
      <c r="J79" s="1">
        <f t="shared" si="29"/>
        <v>37890.720000000001</v>
      </c>
    </row>
    <row r="80" spans="1:10" x14ac:dyDescent="0.2">
      <c r="A80" s="17" t="s">
        <v>19</v>
      </c>
      <c r="B80" s="1">
        <v>1616.65</v>
      </c>
      <c r="C80" s="1">
        <v>1170.31</v>
      </c>
      <c r="D80" s="1">
        <v>3463.5</v>
      </c>
      <c r="E80" s="1">
        <v>3015.11</v>
      </c>
      <c r="F80" s="1">
        <v>3351.71</v>
      </c>
      <c r="G80" s="1">
        <v>1915.6</v>
      </c>
      <c r="H80" s="18">
        <f t="shared" si="27"/>
        <v>14532.88</v>
      </c>
      <c r="I80" s="18">
        <f t="shared" si="28"/>
        <v>13004.72</v>
      </c>
      <c r="J80" s="1">
        <f t="shared" si="29"/>
        <v>12715.75</v>
      </c>
    </row>
    <row r="81" spans="1:10" x14ac:dyDescent="0.2">
      <c r="A81" s="17" t="s">
        <v>19</v>
      </c>
      <c r="B81" s="1">
        <v>2344.5500000000002</v>
      </c>
      <c r="C81" s="1">
        <v>1629.09</v>
      </c>
      <c r="D81" s="1">
        <v>1671.8</v>
      </c>
      <c r="E81" s="1">
        <v>1655.6</v>
      </c>
      <c r="F81" s="1">
        <v>1178.6099999999999</v>
      </c>
      <c r="G81" s="1">
        <v>1950.2</v>
      </c>
      <c r="H81" s="18">
        <f t="shared" si="27"/>
        <v>10429.850000000002</v>
      </c>
      <c r="I81" s="18">
        <f t="shared" si="28"/>
        <v>8901.6900000000023</v>
      </c>
      <c r="J81" s="1">
        <f t="shared" si="29"/>
        <v>8612.720000000003</v>
      </c>
    </row>
    <row r="82" spans="1:10" x14ac:dyDescent="0.2">
      <c r="A82" s="17" t="s">
        <v>19</v>
      </c>
      <c r="B82" s="1">
        <v>3102.31</v>
      </c>
      <c r="C82" s="1">
        <v>3898.23</v>
      </c>
      <c r="D82" s="1">
        <v>4637.1400000000003</v>
      </c>
      <c r="E82" s="1">
        <v>720.55</v>
      </c>
      <c r="F82" s="1">
        <v>5632.7</v>
      </c>
      <c r="G82" s="1">
        <v>2564.3000000000002</v>
      </c>
      <c r="H82" s="18">
        <f t="shared" si="27"/>
        <v>20555.23</v>
      </c>
      <c r="I82" s="18">
        <f t="shared" si="28"/>
        <v>19027.07</v>
      </c>
      <c r="J82" s="1">
        <f t="shared" si="29"/>
        <v>18738.099999999999</v>
      </c>
    </row>
    <row r="83" spans="1:10" x14ac:dyDescent="0.2">
      <c r="A83" s="17" t="s">
        <v>19</v>
      </c>
      <c r="B83" s="1">
        <v>1584.9</v>
      </c>
      <c r="C83" s="1">
        <v>5542.7</v>
      </c>
      <c r="D83" s="1">
        <v>4195.53</v>
      </c>
      <c r="E83" s="1">
        <v>923.94</v>
      </c>
      <c r="F83" s="1">
        <v>725.69</v>
      </c>
      <c r="G83" s="1">
        <v>7453.95</v>
      </c>
      <c r="H83" s="18">
        <f t="shared" si="27"/>
        <v>20426.710000000003</v>
      </c>
      <c r="I83" s="18">
        <f t="shared" si="28"/>
        <v>18898.550000000003</v>
      </c>
      <c r="J83" s="1">
        <f t="shared" si="29"/>
        <v>18609.580000000002</v>
      </c>
    </row>
    <row r="84" spans="1:10" x14ac:dyDescent="0.2">
      <c r="A84" s="17" t="s">
        <v>19</v>
      </c>
      <c r="B84" s="1">
        <v>1374.33</v>
      </c>
      <c r="C84" s="1">
        <v>2510.11</v>
      </c>
      <c r="D84" s="1">
        <v>1673.1</v>
      </c>
      <c r="E84" s="1">
        <v>1721.15</v>
      </c>
      <c r="F84" s="1">
        <v>1810.03</v>
      </c>
      <c r="G84" s="1">
        <v>1383.07</v>
      </c>
      <c r="H84" s="18">
        <f t="shared" si="27"/>
        <v>10471.790000000001</v>
      </c>
      <c r="I84" s="18">
        <f t="shared" si="28"/>
        <v>8943.630000000001</v>
      </c>
      <c r="J84" s="1">
        <f t="shared" si="29"/>
        <v>8654.6600000000017</v>
      </c>
    </row>
    <row r="85" spans="1:10" x14ac:dyDescent="0.2">
      <c r="A85" s="17" t="s">
        <v>19</v>
      </c>
      <c r="B85" s="1">
        <v>1907.55</v>
      </c>
      <c r="C85" s="1">
        <v>1228</v>
      </c>
      <c r="D85" s="1">
        <v>1563.1</v>
      </c>
      <c r="E85" s="1">
        <v>1255.1300000000001</v>
      </c>
      <c r="F85" s="1">
        <v>1558.83</v>
      </c>
      <c r="G85" s="1">
        <v>3605.15</v>
      </c>
      <c r="H85" s="18">
        <f t="shared" si="27"/>
        <v>11117.76</v>
      </c>
      <c r="I85" s="18">
        <f t="shared" si="28"/>
        <v>9589.6</v>
      </c>
      <c r="J85" s="1">
        <f t="shared" si="29"/>
        <v>9300.630000000001</v>
      </c>
    </row>
    <row r="86" spans="1:10" x14ac:dyDescent="0.2">
      <c r="H86" s="23" t="s">
        <v>25</v>
      </c>
      <c r="I86" s="23"/>
      <c r="J86" s="1">
        <f>AVERAGE(J80:J85)</f>
        <v>12771.906666666668</v>
      </c>
    </row>
    <row r="87" spans="1:10" x14ac:dyDescent="0.2">
      <c r="H87" s="24"/>
      <c r="I87" s="24"/>
      <c r="J87" s="4"/>
    </row>
    <row r="88" spans="1:10" x14ac:dyDescent="0.2">
      <c r="A88" s="17" t="s">
        <v>20</v>
      </c>
      <c r="B88" s="1">
        <v>11000</v>
      </c>
      <c r="C88" s="1">
        <v>9302.08</v>
      </c>
      <c r="D88" s="1">
        <v>9311.17</v>
      </c>
      <c r="E88" s="1">
        <v>7248.56</v>
      </c>
      <c r="F88" s="1">
        <v>7301.83</v>
      </c>
      <c r="G88" s="1">
        <v>7389.9</v>
      </c>
      <c r="H88" s="18">
        <f>SUM(B88:G88)</f>
        <v>51553.54</v>
      </c>
      <c r="I88" s="18">
        <f>H88-$H$76</f>
        <v>50025.38</v>
      </c>
      <c r="J88" s="1">
        <f>I88-$I$77</f>
        <v>49736.409999999996</v>
      </c>
    </row>
    <row r="89" spans="1:10" x14ac:dyDescent="0.2">
      <c r="A89" s="17" t="s">
        <v>20</v>
      </c>
      <c r="B89" s="1">
        <v>7486.57</v>
      </c>
      <c r="C89" s="1">
        <v>1650.73</v>
      </c>
      <c r="D89" s="1">
        <v>4195.21</v>
      </c>
      <c r="E89" s="1">
        <v>8259.2900000000009</v>
      </c>
      <c r="F89" s="1">
        <v>6390.07</v>
      </c>
      <c r="G89" s="1">
        <v>6281.1</v>
      </c>
      <c r="H89" s="18">
        <f t="shared" ref="H89:H93" si="30">SUM(B89:G89)</f>
        <v>34262.97</v>
      </c>
      <c r="I89" s="18">
        <f t="shared" ref="I89:I93" si="31">H89-$H$76</f>
        <v>32734.81</v>
      </c>
      <c r="J89" s="1">
        <f>I89-$I$77</f>
        <v>32445.84</v>
      </c>
    </row>
    <row r="90" spans="1:10" x14ac:dyDescent="0.2">
      <c r="A90" s="17" t="s">
        <v>20</v>
      </c>
      <c r="B90" s="1">
        <v>7454.71</v>
      </c>
      <c r="C90" s="1">
        <v>9451.6</v>
      </c>
      <c r="D90" s="1">
        <v>9716.3799999999992</v>
      </c>
      <c r="E90" s="1">
        <v>9021.49</v>
      </c>
      <c r="F90" s="1">
        <v>3309.15</v>
      </c>
      <c r="G90" s="1">
        <v>3610</v>
      </c>
      <c r="H90" s="18">
        <f t="shared" si="30"/>
        <v>42563.33</v>
      </c>
      <c r="I90" s="18">
        <f t="shared" si="31"/>
        <v>41035.17</v>
      </c>
      <c r="J90" s="1">
        <f>I90-$I$77</f>
        <v>40746.199999999997</v>
      </c>
    </row>
    <row r="91" spans="1:10" x14ac:dyDescent="0.2">
      <c r="A91" s="17" t="s">
        <v>20</v>
      </c>
      <c r="B91" s="1">
        <v>8510.7999999999993</v>
      </c>
      <c r="C91" s="1">
        <v>5605.7</v>
      </c>
      <c r="D91" s="1">
        <v>1564.47</v>
      </c>
      <c r="E91" s="1">
        <v>6999.43</v>
      </c>
      <c r="F91" s="1">
        <v>6309.53</v>
      </c>
      <c r="G91" s="1">
        <v>6415.2</v>
      </c>
      <c r="H91" s="18">
        <f t="shared" si="30"/>
        <v>35405.129999999997</v>
      </c>
      <c r="I91" s="18">
        <f t="shared" si="31"/>
        <v>33876.969999999994</v>
      </c>
      <c r="J91" s="1">
        <f t="shared" ref="J91:J93" si="32">I91-$I$77</f>
        <v>33587.999999999993</v>
      </c>
    </row>
    <row r="92" spans="1:10" x14ac:dyDescent="0.2">
      <c r="A92" s="17" t="s">
        <v>20</v>
      </c>
      <c r="B92" s="1">
        <v>9481.91</v>
      </c>
      <c r="C92" s="1">
        <v>1588.6</v>
      </c>
      <c r="D92" s="1">
        <v>1896.9</v>
      </c>
      <c r="E92" s="1">
        <v>1528.4</v>
      </c>
      <c r="F92" s="1">
        <v>1870</v>
      </c>
      <c r="G92" s="1">
        <v>1658.1</v>
      </c>
      <c r="H92" s="18">
        <f t="shared" si="30"/>
        <v>18023.91</v>
      </c>
      <c r="I92" s="18">
        <f t="shared" si="31"/>
        <v>16495.75</v>
      </c>
      <c r="J92" s="1">
        <f t="shared" si="32"/>
        <v>16206.78</v>
      </c>
    </row>
    <row r="93" spans="1:10" x14ac:dyDescent="0.2">
      <c r="A93" s="17" t="s">
        <v>20</v>
      </c>
      <c r="B93" s="1">
        <v>7187</v>
      </c>
      <c r="C93" s="1">
        <v>6158.61</v>
      </c>
      <c r="D93" s="1">
        <v>5184.8</v>
      </c>
      <c r="E93" s="1">
        <v>1574.04</v>
      </c>
      <c r="F93" s="1">
        <v>1749.26</v>
      </c>
      <c r="G93" s="1">
        <v>1490.3</v>
      </c>
      <c r="H93" s="18">
        <f t="shared" si="30"/>
        <v>23344.01</v>
      </c>
      <c r="I93" s="18">
        <f t="shared" si="31"/>
        <v>21815.85</v>
      </c>
      <c r="J93" s="1">
        <f t="shared" si="32"/>
        <v>21526.879999999997</v>
      </c>
    </row>
    <row r="94" spans="1:10" x14ac:dyDescent="0.2">
      <c r="H94" s="23" t="s">
        <v>24</v>
      </c>
      <c r="I94" s="23"/>
      <c r="J94" s="1">
        <f>AVERAGE(J88:J93)</f>
        <v>32375.01833333333</v>
      </c>
    </row>
    <row r="95" spans="1:10" x14ac:dyDescent="0.2">
      <c r="H95" s="24"/>
      <c r="I95" s="24"/>
      <c r="J95" s="4"/>
    </row>
    <row r="96" spans="1:10" x14ac:dyDescent="0.2">
      <c r="A96" s="1" t="s">
        <v>21</v>
      </c>
      <c r="B96" s="1">
        <v>7191.5</v>
      </c>
      <c r="C96" s="1">
        <v>9928.7199999999993</v>
      </c>
      <c r="D96" s="1">
        <v>9251.49</v>
      </c>
      <c r="E96" s="1">
        <v>8266.24</v>
      </c>
      <c r="F96" s="1">
        <v>9254.2800000000007</v>
      </c>
      <c r="G96" s="1">
        <v>9269.1299999999992</v>
      </c>
      <c r="H96" s="18">
        <f>SUM(B96:G96)</f>
        <v>53161.359999999993</v>
      </c>
      <c r="I96" s="18">
        <f>H96-$H$76</f>
        <v>51633.19999999999</v>
      </c>
      <c r="J96" s="1">
        <f>I96-$I$77</f>
        <v>51344.229999999989</v>
      </c>
    </row>
    <row r="97" spans="1:10" x14ac:dyDescent="0.2">
      <c r="A97" s="1" t="s">
        <v>21</v>
      </c>
      <c r="B97" s="1">
        <v>9451.0300000000007</v>
      </c>
      <c r="C97" s="1">
        <v>9472.5499999999993</v>
      </c>
      <c r="D97" s="1">
        <v>8775.7900000000009</v>
      </c>
      <c r="E97" s="1">
        <v>8247.93</v>
      </c>
      <c r="F97" s="1">
        <v>9000</v>
      </c>
      <c r="G97" s="1">
        <v>8612.93</v>
      </c>
      <c r="H97" s="18">
        <f t="shared" ref="H97:H101" si="33">SUM(B97:G97)</f>
        <v>53560.23</v>
      </c>
      <c r="I97" s="18">
        <f t="shared" ref="I97:I101" si="34">H97-$H$76</f>
        <v>52032.07</v>
      </c>
      <c r="J97" s="1">
        <f t="shared" ref="J97:J101" si="35">I97-$I$77</f>
        <v>51743.1</v>
      </c>
    </row>
    <row r="98" spans="1:10" x14ac:dyDescent="0.2">
      <c r="A98" s="1" t="s">
        <v>21</v>
      </c>
      <c r="B98" s="1">
        <v>9315.26</v>
      </c>
      <c r="C98" s="1">
        <v>9955.81</v>
      </c>
      <c r="D98" s="1">
        <v>12000</v>
      </c>
      <c r="E98" s="1">
        <v>12000</v>
      </c>
      <c r="F98" s="1">
        <v>9320.7999999999993</v>
      </c>
      <c r="G98" s="1">
        <v>9520.7000000000007</v>
      </c>
      <c r="H98" s="18">
        <f t="shared" si="33"/>
        <v>62112.569999999992</v>
      </c>
      <c r="I98" s="18">
        <f t="shared" si="34"/>
        <v>60584.409999999989</v>
      </c>
      <c r="J98" s="1">
        <f t="shared" si="35"/>
        <v>60295.439999999988</v>
      </c>
    </row>
    <row r="99" spans="1:10" x14ac:dyDescent="0.2">
      <c r="A99" s="1" t="s">
        <v>21</v>
      </c>
      <c r="B99" s="1">
        <v>7328.5</v>
      </c>
      <c r="C99" s="1">
        <v>7000.13</v>
      </c>
      <c r="D99" s="1">
        <v>7502.81</v>
      </c>
      <c r="E99" s="1">
        <v>7135.32</v>
      </c>
      <c r="F99" s="1">
        <v>9114.7000000000007</v>
      </c>
      <c r="G99" s="1">
        <v>7972.34</v>
      </c>
      <c r="H99" s="18">
        <f t="shared" si="33"/>
        <v>46053.8</v>
      </c>
      <c r="I99" s="18">
        <f t="shared" si="34"/>
        <v>44525.64</v>
      </c>
      <c r="J99" s="1">
        <f t="shared" si="35"/>
        <v>44236.67</v>
      </c>
    </row>
    <row r="100" spans="1:10" x14ac:dyDescent="0.2">
      <c r="A100" s="1" t="s">
        <v>21</v>
      </c>
      <c r="B100" s="1">
        <v>7931.9</v>
      </c>
      <c r="C100" s="1">
        <v>8324.9</v>
      </c>
      <c r="D100" s="1">
        <v>7136.03</v>
      </c>
      <c r="E100" s="1">
        <v>7181.2</v>
      </c>
      <c r="F100" s="1">
        <v>7648.1</v>
      </c>
      <c r="G100" s="1">
        <v>7309.7</v>
      </c>
      <c r="H100" s="18">
        <f t="shared" si="33"/>
        <v>45531.829999999994</v>
      </c>
      <c r="I100" s="18">
        <f t="shared" si="34"/>
        <v>44003.669999999991</v>
      </c>
      <c r="J100" s="1">
        <f t="shared" si="35"/>
        <v>43714.69999999999</v>
      </c>
    </row>
    <row r="101" spans="1:10" x14ac:dyDescent="0.2">
      <c r="A101" s="1" t="s">
        <v>21</v>
      </c>
      <c r="B101" s="1">
        <v>8134.91</v>
      </c>
      <c r="C101" s="1">
        <v>9008.2999999999993</v>
      </c>
      <c r="D101" s="1">
        <v>9730.16</v>
      </c>
      <c r="E101" s="1">
        <v>9527.51</v>
      </c>
      <c r="F101" s="1">
        <v>9108.7000000000007</v>
      </c>
      <c r="G101" s="1">
        <v>9150.4</v>
      </c>
      <c r="H101" s="18">
        <f t="shared" si="33"/>
        <v>54659.98</v>
      </c>
      <c r="I101" s="18">
        <f t="shared" si="34"/>
        <v>53131.82</v>
      </c>
      <c r="J101" s="1">
        <f t="shared" si="35"/>
        <v>52842.85</v>
      </c>
    </row>
    <row r="102" spans="1:10" x14ac:dyDescent="0.2">
      <c r="H102" s="23" t="s">
        <v>23</v>
      </c>
      <c r="I102" s="23"/>
      <c r="J102" s="1">
        <f>AVERAGE(J96:J101)</f>
        <v>50696.164999999986</v>
      </c>
    </row>
    <row r="103" spans="1:10" x14ac:dyDescent="0.2">
      <c r="H103" s="24"/>
      <c r="I103" s="24"/>
      <c r="J103" s="4"/>
    </row>
    <row r="104" spans="1:10" x14ac:dyDescent="0.2">
      <c r="A104" s="7" t="s">
        <v>22</v>
      </c>
      <c r="B104" s="2">
        <v>5807.9</v>
      </c>
      <c r="C104" s="2">
        <v>5615.4</v>
      </c>
      <c r="D104" s="2">
        <v>6518.6</v>
      </c>
      <c r="E104" s="2">
        <v>6311.3</v>
      </c>
      <c r="F104" s="2">
        <v>6390.7</v>
      </c>
      <c r="G104" s="2">
        <v>6271.4</v>
      </c>
      <c r="H104" s="1">
        <f>SUM(B104:G104)</f>
        <v>36915.300000000003</v>
      </c>
      <c r="I104" s="18">
        <f>H104-$H$76</f>
        <v>35387.14</v>
      </c>
      <c r="J104" s="1">
        <f>I104-$I$77</f>
        <v>35098.17</v>
      </c>
    </row>
    <row r="105" spans="1:10" x14ac:dyDescent="0.2">
      <c r="A105" s="7" t="s">
        <v>22</v>
      </c>
      <c r="B105" s="1">
        <v>6307.6</v>
      </c>
      <c r="C105" s="1">
        <v>6733.4</v>
      </c>
      <c r="D105" s="1">
        <v>6405.5</v>
      </c>
      <c r="E105" s="1">
        <v>6531.44</v>
      </c>
      <c r="F105" s="1">
        <v>6760.5</v>
      </c>
      <c r="G105" s="1">
        <v>6890.8</v>
      </c>
      <c r="H105" s="1">
        <f t="shared" ref="H105:H107" si="36">SUM(B105:G105)</f>
        <v>39629.24</v>
      </c>
      <c r="I105" s="18">
        <f t="shared" ref="I105:I107" si="37">H105-$H$76</f>
        <v>38101.079999999994</v>
      </c>
      <c r="J105" s="1">
        <f t="shared" ref="J105:J107" si="38">I105-$I$77</f>
        <v>37812.109999999993</v>
      </c>
    </row>
    <row r="106" spans="1:10" x14ac:dyDescent="0.2">
      <c r="A106" s="7" t="s">
        <v>22</v>
      </c>
      <c r="B106" s="1">
        <v>5980.3</v>
      </c>
      <c r="C106" s="1">
        <v>5980.7</v>
      </c>
      <c r="D106" s="1">
        <v>5784.7</v>
      </c>
      <c r="E106" s="1">
        <v>5981.2</v>
      </c>
      <c r="F106" s="1">
        <v>5579.5</v>
      </c>
      <c r="G106" s="1">
        <v>6882.4</v>
      </c>
      <c r="H106" s="1">
        <f t="shared" si="36"/>
        <v>36188.800000000003</v>
      </c>
      <c r="I106" s="18">
        <f t="shared" si="37"/>
        <v>34660.639999999999</v>
      </c>
      <c r="J106" s="1">
        <f t="shared" si="38"/>
        <v>34371.67</v>
      </c>
    </row>
    <row r="107" spans="1:10" x14ac:dyDescent="0.2">
      <c r="A107" s="7" t="s">
        <v>22</v>
      </c>
      <c r="B107" s="1">
        <v>6391.9</v>
      </c>
      <c r="C107" s="1">
        <v>6393.1</v>
      </c>
      <c r="D107" s="1">
        <v>6118.5</v>
      </c>
      <c r="E107" s="1">
        <v>5935.1</v>
      </c>
      <c r="F107" s="1">
        <v>6306.03</v>
      </c>
      <c r="G107" s="1">
        <v>6345.3</v>
      </c>
      <c r="H107" s="1">
        <f t="shared" si="36"/>
        <v>37489.93</v>
      </c>
      <c r="I107" s="18">
        <f t="shared" si="37"/>
        <v>35961.769999999997</v>
      </c>
      <c r="J107" s="1">
        <f t="shared" si="38"/>
        <v>35672.799999999996</v>
      </c>
    </row>
    <row r="108" spans="1:10" x14ac:dyDescent="0.2">
      <c r="H108" s="23" t="s">
        <v>18</v>
      </c>
      <c r="I108" s="23"/>
      <c r="J108" s="1">
        <f>AVERAGE(J104:J107)</f>
        <v>35738.6875</v>
      </c>
    </row>
    <row r="109" spans="1:10" x14ac:dyDescent="0.2">
      <c r="H109" s="24"/>
      <c r="I109" s="24"/>
      <c r="J109" s="4"/>
    </row>
    <row r="110" spans="1:10" x14ac:dyDescent="0.2">
      <c r="H110" s="24"/>
      <c r="I110" s="24"/>
      <c r="J110" s="4"/>
    </row>
    <row r="111" spans="1:10" x14ac:dyDescent="0.2">
      <c r="H111" s="24"/>
      <c r="I111" s="24"/>
      <c r="J111" s="4"/>
    </row>
    <row r="112" spans="1:10" x14ac:dyDescent="0.2">
      <c r="H112" s="24"/>
      <c r="I112" s="24"/>
      <c r="J112" s="4"/>
    </row>
    <row r="113" spans="8:10" x14ac:dyDescent="0.2">
      <c r="H113" s="24"/>
      <c r="I113" s="24"/>
      <c r="J113" s="4"/>
    </row>
    <row r="114" spans="8:10" x14ac:dyDescent="0.2">
      <c r="H114" s="24"/>
      <c r="I114" s="24"/>
      <c r="J114" s="4"/>
    </row>
  </sheetData>
  <mergeCells count="12">
    <mergeCell ref="H66:I66"/>
    <mergeCell ref="H72:I72"/>
    <mergeCell ref="H108:I108"/>
    <mergeCell ref="H36:I36"/>
    <mergeCell ref="H86:I86"/>
    <mergeCell ref="H94:I94"/>
    <mergeCell ref="H102:I102"/>
    <mergeCell ref="H31:I31"/>
    <mergeCell ref="H23:I23"/>
    <mergeCell ref="H15:I15"/>
    <mergeCell ref="H50:I50"/>
    <mergeCell ref="H58:I5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aff0048d1bf537fb558af9a8d7ba897b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377800a2f891c7cc53204911b01655c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BB1B6E6C-4D5B-49AB-B827-4608C6858E3F}"/>
</file>

<file path=customXml/itemProps2.xml><?xml version="1.0" encoding="utf-8"?>
<ds:datastoreItem xmlns:ds="http://schemas.openxmlformats.org/officeDocument/2006/customXml" ds:itemID="{D6711D00-CB5E-4068-BFC1-D30E5F2FE987}"/>
</file>

<file path=customXml/itemProps3.xml><?xml version="1.0" encoding="utf-8"?>
<ds:datastoreItem xmlns:ds="http://schemas.openxmlformats.org/officeDocument/2006/customXml" ds:itemID="{9E3E174E-F80D-49D0-8D81-6CC0EC6F36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Jacqui</dc:creator>
  <cp:lastModifiedBy>Delanyo Kpeglo</cp:lastModifiedBy>
  <cp:lastPrinted>2020-08-28T12:47:59Z</cp:lastPrinted>
  <dcterms:created xsi:type="dcterms:W3CDTF">2019-04-02T20:23:29Z</dcterms:created>
  <dcterms:modified xsi:type="dcterms:W3CDTF">2023-01-17T19:27:35Z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