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11" documentId="11_23CC0D9075E56B549AEF47DC45B8DB0206558640" xr6:coauthVersionLast="47" xr6:coauthVersionMax="47" xr10:uidLastSave="{268ECAB4-FDDF-4D41-9B74-A08CE601DA7E}"/>
  <bookViews>
    <workbookView xWindow="28680" yWindow="-120" windowWidth="29040" windowHeight="15720" xr2:uid="{00000000-000D-0000-FFFF-FFFF00000000}"/>
  </bookViews>
  <sheets>
    <sheet name="Sheet1" sheetId="1" r:id="rId1"/>
    <sheet name="Sheet2" sheetId="3" r:id="rId2"/>
    <sheet name="Sheet3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32" i="3" l="1"/>
  <c r="BO32" i="3"/>
  <c r="BQ26" i="3"/>
  <c r="BO26" i="3"/>
  <c r="BQ20" i="3"/>
  <c r="BO20" i="3"/>
  <c r="BQ14" i="3"/>
  <c r="BO14" i="3"/>
  <c r="BQ8" i="3"/>
  <c r="BO8" i="3"/>
  <c r="BQ2" i="3"/>
  <c r="BO2" i="3"/>
  <c r="BJ32" i="3"/>
  <c r="BH32" i="3"/>
  <c r="BJ26" i="3"/>
  <c r="BH26" i="3"/>
  <c r="BJ20" i="3"/>
  <c r="BH20" i="3"/>
  <c r="BJ14" i="3"/>
  <c r="BH14" i="3"/>
  <c r="BJ8" i="3"/>
  <c r="BH8" i="3"/>
  <c r="BJ2" i="3"/>
  <c r="BH2" i="3"/>
  <c r="BC32" i="3"/>
  <c r="BA32" i="3"/>
  <c r="BC26" i="3"/>
  <c r="BA26" i="3"/>
  <c r="BC20" i="3"/>
  <c r="BA20" i="3"/>
  <c r="BC14" i="3"/>
  <c r="BA14" i="3"/>
  <c r="BC8" i="3"/>
  <c r="BA8" i="3"/>
  <c r="BC2" i="3"/>
  <c r="BA2" i="3"/>
  <c r="D36" i="1"/>
  <c r="E36" i="1" s="1"/>
  <c r="F36" i="1" s="1"/>
  <c r="K36" i="1"/>
  <c r="L36" i="1" s="1"/>
  <c r="D37" i="1"/>
  <c r="E37" i="1" s="1"/>
  <c r="F37" i="1" s="1"/>
  <c r="K37" i="1"/>
  <c r="L37" i="1" s="1"/>
  <c r="D38" i="1"/>
  <c r="E38" i="1" s="1"/>
  <c r="F38" i="1" s="1"/>
  <c r="K38" i="1"/>
  <c r="L38" i="1" s="1"/>
  <c r="D39" i="1"/>
  <c r="E39" i="1" s="1"/>
  <c r="F39" i="1" s="1"/>
  <c r="K39" i="1"/>
  <c r="L39" i="1" s="1"/>
  <c r="D40" i="1"/>
  <c r="E40" i="1" s="1"/>
  <c r="F40" i="1" s="1"/>
  <c r="K40" i="1"/>
  <c r="L40" i="1" s="1"/>
  <c r="D41" i="1"/>
  <c r="E41" i="1" s="1"/>
  <c r="F41" i="1" s="1"/>
  <c r="K41" i="1"/>
  <c r="L41" i="1" s="1"/>
  <c r="D42" i="1"/>
  <c r="E42" i="1" s="1"/>
  <c r="F42" i="1" s="1"/>
  <c r="K42" i="1"/>
  <c r="L42" i="1" s="1"/>
  <c r="D43" i="1"/>
  <c r="E43" i="1" s="1"/>
  <c r="F43" i="1" s="1"/>
  <c r="K43" i="1"/>
  <c r="L43" i="1" s="1"/>
  <c r="D44" i="1"/>
  <c r="E44" i="1" s="1"/>
  <c r="F44" i="1" s="1"/>
  <c r="K44" i="1"/>
  <c r="L44" i="1" s="1"/>
  <c r="D45" i="1"/>
  <c r="E45" i="1" s="1"/>
  <c r="F45" i="1" s="1"/>
  <c r="K45" i="1"/>
  <c r="L45" i="1" s="1"/>
  <c r="D46" i="1"/>
  <c r="E46" i="1" s="1"/>
  <c r="F46" i="1" s="1"/>
  <c r="K46" i="1"/>
  <c r="L46" i="1" s="1"/>
  <c r="D47" i="1"/>
  <c r="E47" i="1" s="1"/>
  <c r="F47" i="1" s="1"/>
  <c r="K47" i="1"/>
  <c r="L47" i="1" s="1"/>
  <c r="D48" i="1"/>
  <c r="E48" i="1" s="1"/>
  <c r="F48" i="1" s="1"/>
  <c r="K48" i="1"/>
  <c r="L48" i="1" s="1"/>
  <c r="D49" i="1"/>
  <c r="E49" i="1" s="1"/>
  <c r="F49" i="1" s="1"/>
  <c r="K49" i="1"/>
  <c r="L49" i="1" s="1"/>
  <c r="D50" i="1"/>
  <c r="E50" i="1" s="1"/>
  <c r="F50" i="1" s="1"/>
  <c r="K50" i="1"/>
  <c r="L50" i="1" s="1"/>
  <c r="D23" i="1"/>
  <c r="E23" i="1" s="1"/>
  <c r="F23" i="1" s="1"/>
  <c r="K23" i="1"/>
  <c r="L23" i="1" s="1"/>
  <c r="D24" i="1"/>
  <c r="E24" i="1" s="1"/>
  <c r="F24" i="1" s="1"/>
  <c r="K24" i="1"/>
  <c r="L24" i="1" s="1"/>
  <c r="D25" i="1"/>
  <c r="E25" i="1" s="1"/>
  <c r="F25" i="1" s="1"/>
  <c r="K25" i="1"/>
  <c r="L25" i="1" s="1"/>
  <c r="D26" i="1"/>
  <c r="E26" i="1" s="1"/>
  <c r="F26" i="1" s="1"/>
  <c r="K26" i="1"/>
  <c r="L26" i="1" s="1"/>
  <c r="D27" i="1"/>
  <c r="E27" i="1" s="1"/>
  <c r="F27" i="1" s="1"/>
  <c r="K27" i="1"/>
  <c r="L27" i="1"/>
  <c r="D28" i="1"/>
  <c r="E28" i="1" s="1"/>
  <c r="F28" i="1" s="1"/>
  <c r="K28" i="1"/>
  <c r="L28" i="1" s="1"/>
  <c r="D29" i="1"/>
  <c r="E29" i="1" s="1"/>
  <c r="F29" i="1" s="1"/>
  <c r="K29" i="1"/>
  <c r="L29" i="1" s="1"/>
  <c r="D30" i="1"/>
  <c r="E30" i="1" s="1"/>
  <c r="F30" i="1" s="1"/>
  <c r="K30" i="1"/>
  <c r="L30" i="1" s="1"/>
  <c r="D31" i="1"/>
  <c r="E31" i="1" s="1"/>
  <c r="F31" i="1" s="1"/>
  <c r="K31" i="1"/>
  <c r="L31" i="1"/>
  <c r="D32" i="1"/>
  <c r="E32" i="1" s="1"/>
  <c r="F32" i="1" s="1"/>
  <c r="K32" i="1"/>
  <c r="L32" i="1" s="1"/>
  <c r="D33" i="1"/>
  <c r="E33" i="1" s="1"/>
  <c r="F33" i="1" s="1"/>
  <c r="K33" i="1"/>
  <c r="L33" i="1" s="1"/>
  <c r="D34" i="1"/>
  <c r="E34" i="1" s="1"/>
  <c r="F34" i="1" s="1"/>
  <c r="K34" i="1"/>
  <c r="L34" i="1" s="1"/>
  <c r="D35" i="1"/>
  <c r="E35" i="1" s="1"/>
  <c r="F35" i="1" s="1"/>
  <c r="K35" i="1"/>
  <c r="L35" i="1" s="1"/>
  <c r="AV32" i="3"/>
  <c r="AT32" i="3"/>
  <c r="AV26" i="3"/>
  <c r="AT26" i="3"/>
  <c r="AV20" i="3"/>
  <c r="AT20" i="3"/>
  <c r="AV14" i="3"/>
  <c r="AT14" i="3"/>
  <c r="AV8" i="3"/>
  <c r="AT8" i="3"/>
  <c r="AV2" i="3"/>
  <c r="AT2" i="3"/>
  <c r="AO32" i="3"/>
  <c r="AM32" i="3"/>
  <c r="AO26" i="3"/>
  <c r="AM26" i="3"/>
  <c r="AO20" i="3"/>
  <c r="AM20" i="3"/>
  <c r="AO14" i="3"/>
  <c r="AM14" i="3"/>
  <c r="AO8" i="3"/>
  <c r="AM8" i="3"/>
  <c r="AO2" i="3"/>
  <c r="AM2" i="3"/>
  <c r="AH32" i="3"/>
  <c r="AF32" i="3"/>
  <c r="AH26" i="3"/>
  <c r="AF26" i="3"/>
  <c r="AH20" i="3"/>
  <c r="AF20" i="3"/>
  <c r="AH14" i="3"/>
  <c r="AF14" i="3"/>
  <c r="AH8" i="3"/>
  <c r="AF8" i="3"/>
  <c r="AH2" i="3"/>
  <c r="AF2" i="3"/>
  <c r="T2" i="3"/>
  <c r="M32" i="3"/>
  <c r="AA14" i="3" l="1"/>
  <c r="AA32" i="3"/>
  <c r="Y32" i="3"/>
  <c r="AA26" i="3"/>
  <c r="Y26" i="3"/>
  <c r="AA20" i="3"/>
  <c r="Y20" i="3"/>
  <c r="Y14" i="3"/>
  <c r="AA8" i="3"/>
  <c r="Y8" i="3"/>
  <c r="AA2" i="3"/>
  <c r="Y2" i="3"/>
  <c r="T32" i="3"/>
  <c r="R32" i="3"/>
  <c r="T26" i="3"/>
  <c r="R26" i="3"/>
  <c r="T20" i="3"/>
  <c r="R20" i="3"/>
  <c r="T14" i="3"/>
  <c r="R14" i="3"/>
  <c r="T8" i="3"/>
  <c r="R8" i="3"/>
  <c r="R2" i="3"/>
  <c r="M26" i="3"/>
  <c r="M20" i="3"/>
  <c r="M14" i="3"/>
  <c r="M8" i="3"/>
  <c r="M2" i="3"/>
  <c r="K32" i="3"/>
  <c r="K26" i="3"/>
  <c r="K20" i="3"/>
  <c r="K14" i="3"/>
  <c r="K8" i="3"/>
  <c r="K2" i="3"/>
  <c r="F8" i="3"/>
  <c r="F14" i="3"/>
  <c r="F20" i="3"/>
  <c r="F26" i="3"/>
  <c r="F32" i="3"/>
  <c r="D8" i="3"/>
  <c r="D14" i="3"/>
  <c r="D20" i="3"/>
  <c r="D26" i="3"/>
  <c r="D32" i="3"/>
  <c r="F2" i="3"/>
  <c r="D2" i="3"/>
  <c r="D17" i="1" l="1"/>
  <c r="E17" i="1" s="1"/>
  <c r="F17" i="1" s="1"/>
  <c r="K17" i="1"/>
  <c r="L17" i="1" s="1"/>
  <c r="D18" i="1"/>
  <c r="E18" i="1" s="1"/>
  <c r="F18" i="1" s="1"/>
  <c r="K18" i="1"/>
  <c r="L18" i="1" s="1"/>
  <c r="D19" i="1"/>
  <c r="E19" i="1" s="1"/>
  <c r="F19" i="1" s="1"/>
  <c r="K19" i="1"/>
  <c r="L19" i="1" s="1"/>
  <c r="D20" i="1"/>
  <c r="E20" i="1" s="1"/>
  <c r="F20" i="1" s="1"/>
  <c r="K20" i="1"/>
  <c r="L20" i="1" s="1"/>
  <c r="D21" i="1"/>
  <c r="E21" i="1" s="1"/>
  <c r="F21" i="1" s="1"/>
  <c r="K21" i="1"/>
  <c r="L21" i="1" s="1"/>
  <c r="D22" i="1"/>
  <c r="E22" i="1" s="1"/>
  <c r="F22" i="1" s="1"/>
  <c r="K22" i="1"/>
  <c r="L22" i="1" s="1"/>
  <c r="D13" i="1"/>
  <c r="E13" i="1" s="1"/>
  <c r="F13" i="1" s="1"/>
  <c r="K13" i="1"/>
  <c r="L13" i="1" s="1"/>
  <c r="D14" i="1"/>
  <c r="E14" i="1" s="1"/>
  <c r="F14" i="1" s="1"/>
  <c r="K14" i="1"/>
  <c r="L14" i="1" s="1"/>
  <c r="D15" i="1"/>
  <c r="E15" i="1" s="1"/>
  <c r="F15" i="1" s="1"/>
  <c r="K15" i="1"/>
  <c r="L15" i="1" s="1"/>
  <c r="D16" i="1"/>
  <c r="E16" i="1" s="1"/>
  <c r="F16" i="1" s="1"/>
  <c r="K16" i="1"/>
  <c r="L16" i="1" s="1"/>
  <c r="D5" i="1"/>
  <c r="E5" i="1" s="1"/>
  <c r="F5" i="1" s="1"/>
  <c r="K5" i="1"/>
  <c r="L5" i="1" s="1"/>
  <c r="D6" i="1"/>
  <c r="E6" i="1" s="1"/>
  <c r="F6" i="1" s="1"/>
  <c r="K6" i="1"/>
  <c r="L6" i="1" s="1"/>
  <c r="D7" i="1"/>
  <c r="E7" i="1" s="1"/>
  <c r="F7" i="1" s="1"/>
  <c r="K7" i="1"/>
  <c r="L7" i="1" s="1"/>
  <c r="D8" i="1"/>
  <c r="E8" i="1" s="1"/>
  <c r="F8" i="1" s="1"/>
  <c r="K8" i="1"/>
  <c r="L8" i="1" s="1"/>
  <c r="D9" i="1"/>
  <c r="E9" i="1" s="1"/>
  <c r="F9" i="1" s="1"/>
  <c r="K9" i="1"/>
  <c r="L9" i="1" s="1"/>
  <c r="D10" i="1"/>
  <c r="E10" i="1" s="1"/>
  <c r="F10" i="1" s="1"/>
  <c r="K10" i="1"/>
  <c r="L10" i="1" s="1"/>
  <c r="D11" i="1"/>
  <c r="E11" i="1" s="1"/>
  <c r="F11" i="1" s="1"/>
  <c r="K11" i="1"/>
  <c r="L11" i="1" s="1"/>
  <c r="D12" i="1"/>
  <c r="E12" i="1" s="1"/>
  <c r="F12" i="1" s="1"/>
  <c r="K12" i="1"/>
  <c r="L12" i="1" s="1"/>
  <c r="L2" i="1" l="1"/>
  <c r="H2" i="1"/>
  <c r="M35" i="1" l="1"/>
  <c r="M30" i="1"/>
  <c r="M48" i="1"/>
  <c r="M50" i="1"/>
  <c r="M37" i="1"/>
  <c r="M45" i="1"/>
  <c r="G25" i="1"/>
  <c r="H25" i="1" s="1"/>
  <c r="G29" i="1"/>
  <c r="H29" i="1" s="1"/>
  <c r="G35" i="1"/>
  <c r="H35" i="1" s="1"/>
  <c r="G30" i="1"/>
  <c r="H30" i="1" s="1"/>
  <c r="G48" i="1"/>
  <c r="H48" i="1" s="1"/>
  <c r="G50" i="1"/>
  <c r="H50" i="1" s="1"/>
  <c r="G37" i="1"/>
  <c r="H37" i="1" s="1"/>
  <c r="M40" i="1"/>
  <c r="G44" i="1"/>
  <c r="H44" i="1" s="1"/>
  <c r="M23" i="1"/>
  <c r="M41" i="1"/>
  <c r="G41" i="1"/>
  <c r="H41" i="1" s="1"/>
  <c r="M34" i="1"/>
  <c r="M28" i="1"/>
  <c r="M47" i="1"/>
  <c r="M46" i="1"/>
  <c r="M49" i="1"/>
  <c r="M27" i="1"/>
  <c r="G27" i="1"/>
  <c r="H27" i="1" s="1"/>
  <c r="G40" i="1"/>
  <c r="H40" i="1" s="1"/>
  <c r="M42" i="1"/>
  <c r="M25" i="1"/>
  <c r="G36" i="1"/>
  <c r="H36" i="1" s="1"/>
  <c r="G34" i="1"/>
  <c r="H34" i="1" s="1"/>
  <c r="G28" i="1"/>
  <c r="H28" i="1" s="1"/>
  <c r="G47" i="1"/>
  <c r="H47" i="1" s="1"/>
  <c r="G46" i="1"/>
  <c r="H46" i="1" s="1"/>
  <c r="G49" i="1"/>
  <c r="H49" i="1" s="1"/>
  <c r="M44" i="1"/>
  <c r="G45" i="1"/>
  <c r="H45" i="1" s="1"/>
  <c r="M26" i="1"/>
  <c r="M43" i="1"/>
  <c r="M38" i="1"/>
  <c r="G39" i="1"/>
  <c r="H39" i="1" s="1"/>
  <c r="M33" i="1"/>
  <c r="G33" i="1"/>
  <c r="H33" i="1" s="1"/>
  <c r="M32" i="1"/>
  <c r="G32" i="1"/>
  <c r="H32" i="1" s="1"/>
  <c r="G26" i="1"/>
  <c r="H26" i="1" s="1"/>
  <c r="G42" i="1"/>
  <c r="H42" i="1" s="1"/>
  <c r="G43" i="1"/>
  <c r="H43" i="1" s="1"/>
  <c r="G23" i="1"/>
  <c r="H23" i="1" s="1"/>
  <c r="G38" i="1"/>
  <c r="H38" i="1" s="1"/>
  <c r="M31" i="1"/>
  <c r="G31" i="1"/>
  <c r="H31" i="1" s="1"/>
  <c r="M29" i="1"/>
  <c r="M24" i="1"/>
  <c r="M36" i="1"/>
  <c r="M39" i="1"/>
  <c r="G24" i="1"/>
  <c r="H24" i="1" s="1"/>
  <c r="M19" i="1"/>
  <c r="G20" i="1"/>
  <c r="H20" i="1" s="1"/>
  <c r="G17" i="1"/>
  <c r="H17" i="1" s="1"/>
  <c r="M22" i="1"/>
  <c r="G21" i="1"/>
  <c r="H21" i="1" s="1"/>
  <c r="G19" i="1"/>
  <c r="H19" i="1" s="1"/>
  <c r="M20" i="1"/>
  <c r="G18" i="1"/>
  <c r="H18" i="1" s="1"/>
  <c r="M17" i="1"/>
  <c r="M18" i="1"/>
  <c r="G22" i="1"/>
  <c r="H22" i="1" s="1"/>
  <c r="M21" i="1"/>
  <c r="G15" i="1"/>
  <c r="H15" i="1" s="1"/>
  <c r="G16" i="1"/>
  <c r="H16" i="1" s="1"/>
  <c r="M14" i="1"/>
  <c r="M13" i="1"/>
  <c r="G14" i="1"/>
  <c r="H14" i="1" s="1"/>
  <c r="G13" i="1"/>
  <c r="H13" i="1" s="1"/>
  <c r="M15" i="1"/>
  <c r="M16" i="1"/>
  <c r="G11" i="1"/>
  <c r="H11" i="1" s="1"/>
  <c r="J11" i="1" s="1"/>
  <c r="G9" i="1"/>
  <c r="H9" i="1" s="1"/>
  <c r="J9" i="1" s="1"/>
  <c r="M9" i="1"/>
  <c r="G12" i="1"/>
  <c r="H12" i="1" s="1"/>
  <c r="M8" i="1"/>
  <c r="G8" i="1"/>
  <c r="H8" i="1" s="1"/>
  <c r="J8" i="1" s="1"/>
  <c r="M12" i="1"/>
  <c r="M7" i="1"/>
  <c r="G5" i="1"/>
  <c r="H5" i="1" s="1"/>
  <c r="J5" i="1" s="1"/>
  <c r="G7" i="1"/>
  <c r="H7" i="1" s="1"/>
  <c r="J7" i="1" s="1"/>
  <c r="M6" i="1"/>
  <c r="G6" i="1"/>
  <c r="H6" i="1" s="1"/>
  <c r="M11" i="1"/>
  <c r="G10" i="1"/>
  <c r="H10" i="1" s="1"/>
  <c r="J10" i="1" s="1"/>
  <c r="M10" i="1"/>
  <c r="M5" i="1"/>
  <c r="N48" i="1" l="1"/>
  <c r="J48" i="1"/>
  <c r="N47" i="1"/>
  <c r="J47" i="1"/>
  <c r="P47" i="1" s="1"/>
  <c r="Q47" i="1" s="1"/>
  <c r="J43" i="1"/>
  <c r="N43" i="1"/>
  <c r="J42" i="1"/>
  <c r="N42" i="1"/>
  <c r="J49" i="1"/>
  <c r="N49" i="1"/>
  <c r="J30" i="1"/>
  <c r="N30" i="1"/>
  <c r="J26" i="1"/>
  <c r="N26" i="1"/>
  <c r="N46" i="1"/>
  <c r="J46" i="1"/>
  <c r="P46" i="1" s="1"/>
  <c r="Q46" i="1" s="1"/>
  <c r="J35" i="1"/>
  <c r="N35" i="1"/>
  <c r="J24" i="1"/>
  <c r="N24" i="1"/>
  <c r="P24" i="1" s="1"/>
  <c r="Q24" i="1" s="1"/>
  <c r="J29" i="1"/>
  <c r="N29" i="1"/>
  <c r="J33" i="1"/>
  <c r="N33" i="1"/>
  <c r="J31" i="1"/>
  <c r="N31" i="1"/>
  <c r="J44" i="1"/>
  <c r="N44" i="1"/>
  <c r="J39" i="1"/>
  <c r="N39" i="1"/>
  <c r="J40" i="1"/>
  <c r="N40" i="1"/>
  <c r="J32" i="1"/>
  <c r="N32" i="1"/>
  <c r="J28" i="1"/>
  <c r="N28" i="1"/>
  <c r="J41" i="1"/>
  <c r="N41" i="1"/>
  <c r="N36" i="1"/>
  <c r="J36" i="1"/>
  <c r="J27" i="1"/>
  <c r="N27" i="1"/>
  <c r="P27" i="1" s="1"/>
  <c r="Q27" i="1" s="1"/>
  <c r="N37" i="1"/>
  <c r="J37" i="1"/>
  <c r="J25" i="1"/>
  <c r="N25" i="1"/>
  <c r="J34" i="1"/>
  <c r="N34" i="1"/>
  <c r="N38" i="1"/>
  <c r="J38" i="1"/>
  <c r="N23" i="1"/>
  <c r="J23" i="1"/>
  <c r="P23" i="1" s="1"/>
  <c r="Q23" i="1" s="1"/>
  <c r="J45" i="1"/>
  <c r="N45" i="1"/>
  <c r="N50" i="1"/>
  <c r="J50" i="1"/>
  <c r="N5" i="1"/>
  <c r="P5" i="1" s="1"/>
  <c r="Q5" i="1" s="1"/>
  <c r="N18" i="1"/>
  <c r="J18" i="1"/>
  <c r="N21" i="1"/>
  <c r="J21" i="1"/>
  <c r="J19" i="1"/>
  <c r="N19" i="1"/>
  <c r="N22" i="1"/>
  <c r="J22" i="1"/>
  <c r="N17" i="1"/>
  <c r="J20" i="1"/>
  <c r="N20" i="1"/>
  <c r="J14" i="1"/>
  <c r="N14" i="1"/>
  <c r="J13" i="1"/>
  <c r="N13" i="1"/>
  <c r="J15" i="1"/>
  <c r="N15" i="1"/>
  <c r="J16" i="1"/>
  <c r="N16" i="1"/>
  <c r="N8" i="1"/>
  <c r="P8" i="1" s="1"/>
  <c r="Q8" i="1" s="1"/>
  <c r="N11" i="1"/>
  <c r="P11" i="1" s="1"/>
  <c r="Q11" i="1" s="1"/>
  <c r="J12" i="1"/>
  <c r="N12" i="1"/>
  <c r="N10" i="1"/>
  <c r="P10" i="1" s="1"/>
  <c r="Q10" i="1" s="1"/>
  <c r="N7" i="1"/>
  <c r="P7" i="1" s="1"/>
  <c r="Q7" i="1" s="1"/>
  <c r="N9" i="1"/>
  <c r="P9" i="1" s="1"/>
  <c r="Q9" i="1" s="1"/>
  <c r="J6" i="1"/>
  <c r="N6" i="1"/>
  <c r="P50" i="1" l="1"/>
  <c r="Q50" i="1" s="1"/>
  <c r="P37" i="1"/>
  <c r="Q37" i="1" s="1"/>
  <c r="P36" i="1"/>
  <c r="Q36" i="1" s="1"/>
  <c r="P33" i="1"/>
  <c r="Q33" i="1" s="1"/>
  <c r="P28" i="1"/>
  <c r="Q28" i="1" s="1"/>
  <c r="P30" i="1"/>
  <c r="Q30" i="1" s="1"/>
  <c r="P25" i="1"/>
  <c r="Q25" i="1" s="1"/>
  <c r="P32" i="1"/>
  <c r="Q32" i="1" s="1"/>
  <c r="P29" i="1"/>
  <c r="Q29" i="1" s="1"/>
  <c r="P38" i="1"/>
  <c r="Q38" i="1" s="1"/>
  <c r="P31" i="1"/>
  <c r="Q31" i="1" s="1"/>
  <c r="P26" i="1"/>
  <c r="Q26" i="1" s="1"/>
  <c r="P48" i="1"/>
  <c r="Q48" i="1" s="1"/>
  <c r="P49" i="1"/>
  <c r="Q49" i="1" s="1"/>
  <c r="P34" i="1"/>
  <c r="Q34" i="1" s="1"/>
  <c r="P45" i="1"/>
  <c r="Q45" i="1" s="1"/>
  <c r="P35" i="1"/>
  <c r="Q35" i="1" s="1"/>
  <c r="P43" i="1"/>
  <c r="Q43" i="1" s="1"/>
  <c r="P44" i="1"/>
  <c r="Q44" i="1" s="1"/>
  <c r="P40" i="1"/>
  <c r="Q40" i="1" s="1"/>
  <c r="P42" i="1"/>
  <c r="Q42" i="1" s="1"/>
  <c r="P39" i="1"/>
  <c r="Q39" i="1" s="1"/>
  <c r="P41" i="1"/>
  <c r="Q41" i="1" s="1"/>
  <c r="J17" i="1"/>
  <c r="P13" i="1"/>
  <c r="Q13" i="1" s="1"/>
  <c r="P20" i="1"/>
  <c r="Q20" i="1" s="1"/>
  <c r="P19" i="1"/>
  <c r="Q19" i="1" s="1"/>
  <c r="P16" i="1"/>
  <c r="Q16" i="1" s="1"/>
  <c r="P15" i="1"/>
  <c r="Q15" i="1" s="1"/>
  <c r="P14" i="1"/>
  <c r="Q14" i="1" s="1"/>
  <c r="P21" i="1"/>
  <c r="Q21" i="1" s="1"/>
  <c r="P18" i="1"/>
  <c r="Q18" i="1" s="1"/>
  <c r="P22" i="1"/>
  <c r="Q22" i="1" s="1"/>
  <c r="P12" i="1"/>
  <c r="Q12" i="1" s="1"/>
  <c r="P6" i="1"/>
  <c r="Q6" i="1" s="1"/>
  <c r="P17" i="1" l="1"/>
  <c r="Q17" i="1" s="1"/>
</calcChain>
</file>

<file path=xl/sharedStrings.xml><?xml version="1.0" encoding="utf-8"?>
<sst xmlns="http://schemas.openxmlformats.org/spreadsheetml/2006/main" count="90" uniqueCount="33">
  <si>
    <t>red</t>
  </si>
  <si>
    <t>black</t>
  </si>
  <si>
    <t>sum</t>
  </si>
  <si>
    <r>
      <t>n</t>
    </r>
    <r>
      <rPr>
        <vertAlign val="subscript"/>
        <sz val="10"/>
        <color theme="1"/>
        <rFont val="Arial"/>
        <family val="2"/>
      </rPr>
      <t>e</t>
    </r>
  </si>
  <si>
    <r>
      <t>C</t>
    </r>
    <r>
      <rPr>
        <vertAlign val="subscript"/>
        <sz val="10"/>
        <color theme="1"/>
        <rFont val="Arial"/>
        <family val="2"/>
      </rPr>
      <t>e</t>
    </r>
  </si>
  <si>
    <r>
      <t>B</t>
    </r>
    <r>
      <rPr>
        <vertAlign val="subscript"/>
        <sz val="10"/>
        <color theme="1"/>
        <rFont val="Arial"/>
        <family val="2"/>
      </rPr>
      <t>e</t>
    </r>
  </si>
  <si>
    <r>
      <t>A</t>
    </r>
    <r>
      <rPr>
        <vertAlign val="subscript"/>
        <sz val="10"/>
        <color theme="1"/>
        <rFont val="Arial"/>
        <family val="2"/>
      </rPr>
      <t>e</t>
    </r>
  </si>
  <si>
    <r>
      <t>n</t>
    </r>
    <r>
      <rPr>
        <vertAlign val="subscript"/>
        <sz val="10"/>
        <color theme="1"/>
        <rFont val="Arial"/>
        <family val="2"/>
      </rPr>
      <t>0</t>
    </r>
  </si>
  <si>
    <r>
      <t>C</t>
    </r>
    <r>
      <rPr>
        <vertAlign val="subscript"/>
        <sz val="10"/>
        <color theme="1"/>
        <rFont val="Arial"/>
        <family val="2"/>
      </rPr>
      <t>0</t>
    </r>
  </si>
  <si>
    <r>
      <t>B</t>
    </r>
    <r>
      <rPr>
        <vertAlign val="subscript"/>
        <sz val="10"/>
        <color theme="1"/>
        <rFont val="Arial"/>
        <family val="2"/>
      </rPr>
      <t>0</t>
    </r>
  </si>
  <si>
    <r>
      <t>A</t>
    </r>
    <r>
      <rPr>
        <vertAlign val="subscript"/>
        <sz val="10"/>
        <color theme="1"/>
        <rFont val="Arial"/>
        <family val="2"/>
      </rPr>
      <t>0</t>
    </r>
  </si>
  <si>
    <t>wavelength</t>
  </si>
  <si>
    <t>rutile thickness</t>
  </si>
  <si>
    <t>angle in rad</t>
  </si>
  <si>
    <t>sample thickness</t>
  </si>
  <si>
    <t>birefringence</t>
  </si>
  <si>
    <r>
      <t>angle/2 (</t>
    </r>
    <r>
      <rPr>
        <b/>
        <sz val="11"/>
        <color theme="1"/>
        <rFont val="Arial"/>
        <family val="2"/>
      </rPr>
      <t>α)</t>
    </r>
  </si>
  <si>
    <t>err(sum)</t>
  </si>
  <si>
    <r>
      <t>err(</t>
    </r>
    <r>
      <rPr>
        <b/>
        <sz val="11"/>
        <color theme="1"/>
        <rFont val="Calibri"/>
        <family val="2"/>
      </rPr>
      <t>α</t>
    </r>
    <r>
      <rPr>
        <b/>
        <sz val="11"/>
        <color theme="1"/>
        <rFont val="Calibri"/>
        <family val="2"/>
        <scheme val="minor"/>
      </rPr>
      <t>)</t>
    </r>
  </si>
  <si>
    <t>err(retardance)</t>
  </si>
  <si>
    <t>retardance [nm]</t>
  </si>
  <si>
    <t>err(retardance difficult bit)</t>
  </si>
  <si>
    <t>retardance difficult bit</t>
  </si>
  <si>
    <t>err(birefringence)</t>
  </si>
  <si>
    <t>err(thick)</t>
  </si>
  <si>
    <t>%err(birefringence)</t>
  </si>
  <si>
    <t>Temp (c)</t>
  </si>
  <si>
    <t>T</t>
  </si>
  <si>
    <t>Repeat</t>
  </si>
  <si>
    <t>Av</t>
  </si>
  <si>
    <t>N-SmA</t>
  </si>
  <si>
    <t>SmAf-SmCf</t>
  </si>
  <si>
    <t>Volts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</si>
</sst>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E+0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vertAlign val="sub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5" fillId="0" borderId="0" applyFont="0" applyFill="0" applyBorder="0" applyAlignment="0" applyProtection="0"/>
  </cellStyleXfs>
  <cellXfs count="19">
    <xf numFmtId="0" fontId="0" fillId="0" borderId="0" xfId="0"/>
    <xf numFmtId="2" fontId="0" fillId="0" borderId="0" xfId="0" applyNumberFormat="1"/>
    <xf numFmtId="11" fontId="0" fillId="0" borderId="0" xfId="0" applyNumberFormat="1"/>
    <xf numFmtId="0" fontId="3" fillId="0" borderId="0" xfId="0" applyFont="1"/>
    <xf numFmtId="0" fontId="1" fillId="2" borderId="0" xfId="1" applyProtection="1">
      <protection locked="0"/>
    </xf>
    <xf numFmtId="11" fontId="1" fillId="2" borderId="0" xfId="1" applyNumberFormat="1" applyProtection="1">
      <protection locked="0"/>
    </xf>
    <xf numFmtId="2" fontId="1" fillId="2" borderId="0" xfId="1" applyNumberFormat="1" applyProtection="1">
      <protection locked="0"/>
    </xf>
    <xf numFmtId="16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0" fontId="1" fillId="0" borderId="0" xfId="1" applyFill="1" applyProtection="1">
      <protection locked="0"/>
    </xf>
    <xf numFmtId="0" fontId="0" fillId="3" borderId="0" xfId="0" applyFill="1"/>
    <xf numFmtId="0" fontId="3" fillId="3" borderId="0" xfId="0" applyFont="1" applyFill="1"/>
    <xf numFmtId="2" fontId="1" fillId="5" borderId="0" xfId="1" applyNumberFormat="1" applyFill="1" applyProtection="1">
      <protection locked="0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Sheet1!$A$5:$A$16</c:f>
              <c:numCache>
                <c:formatCode>0.00</c:formatCode>
                <c:ptCount val="12"/>
                <c:pt idx="0">
                  <c:v>110</c:v>
                </c:pt>
                <c:pt idx="1">
                  <c:v>105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85</c:v>
                </c:pt>
                <c:pt idx="6">
                  <c:v>80</c:v>
                </c:pt>
                <c:pt idx="7">
                  <c:v>75</c:v>
                </c:pt>
                <c:pt idx="8">
                  <c:v>70</c:v>
                </c:pt>
                <c:pt idx="9">
                  <c:v>65</c:v>
                </c:pt>
                <c:pt idx="10">
                  <c:v>60</c:v>
                </c:pt>
              </c:numCache>
            </c:numRef>
          </c:xVal>
          <c:yVal>
            <c:numRef>
              <c:f>Sheet1!$J$5:$J$16</c:f>
              <c:numCache>
                <c:formatCode>General</c:formatCode>
                <c:ptCount val="12"/>
                <c:pt idx="0">
                  <c:v>0.20597888274392243</c:v>
                </c:pt>
                <c:pt idx="1">
                  <c:v>0.20705417027857087</c:v>
                </c:pt>
                <c:pt idx="2">
                  <c:v>0.20597888274392243</c:v>
                </c:pt>
                <c:pt idx="3">
                  <c:v>0.20741321361108808</c:v>
                </c:pt>
                <c:pt idx="4">
                  <c:v>0.20669543401391638</c:v>
                </c:pt>
                <c:pt idx="5">
                  <c:v>0.20597888274392243</c:v>
                </c:pt>
                <c:pt idx="6">
                  <c:v>0.20099742622969083</c:v>
                </c:pt>
                <c:pt idx="7">
                  <c:v>0.19642571845025461</c:v>
                </c:pt>
                <c:pt idx="8">
                  <c:v>0.18743822244088512</c:v>
                </c:pt>
                <c:pt idx="9">
                  <c:v>0.18167427670564265</c:v>
                </c:pt>
                <c:pt idx="10">
                  <c:v>0.17732661828663507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B8-4733-AEDE-FC8810E3FAC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Sheet1!$A$17:$A$23</c:f>
              <c:numCache>
                <c:formatCode>0.00</c:formatCode>
                <c:ptCount val="7"/>
                <c:pt idx="0">
                  <c:v>90</c:v>
                </c:pt>
                <c:pt idx="1">
                  <c:v>85</c:v>
                </c:pt>
                <c:pt idx="2">
                  <c:v>80</c:v>
                </c:pt>
                <c:pt idx="3">
                  <c:v>75</c:v>
                </c:pt>
                <c:pt idx="4">
                  <c:v>70</c:v>
                </c:pt>
                <c:pt idx="5">
                  <c:v>65</c:v>
                </c:pt>
                <c:pt idx="6">
                  <c:v>60</c:v>
                </c:pt>
              </c:numCache>
            </c:numRef>
          </c:xVal>
          <c:yVal>
            <c:numRef>
              <c:f>Sheet1!$J$17:$J$25</c:f>
              <c:numCache>
                <c:formatCode>General</c:formatCode>
                <c:ptCount val="9"/>
                <c:pt idx="0">
                  <c:v>0.20741321361108808</c:v>
                </c:pt>
                <c:pt idx="1">
                  <c:v>0.20741321361108808</c:v>
                </c:pt>
                <c:pt idx="2">
                  <c:v>0.21029661306245009</c:v>
                </c:pt>
                <c:pt idx="3">
                  <c:v>0.21247205466474214</c:v>
                </c:pt>
                <c:pt idx="4">
                  <c:v>0.20241455514384427</c:v>
                </c:pt>
                <c:pt idx="5">
                  <c:v>0.18641458947999931</c:v>
                </c:pt>
                <c:pt idx="6">
                  <c:v>0.17966119453464638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B8-4733-AEDE-FC8810E3F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921656"/>
        <c:axId val="496918048"/>
      </c:scatterChart>
      <c:valAx>
        <c:axId val="496921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18048"/>
        <c:crosses val="autoZero"/>
        <c:crossBetween val="midCat"/>
      </c:valAx>
      <c:valAx>
        <c:axId val="49691804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21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Sheet1!$A$27:$A$37</c:f>
              <c:numCache>
                <c:formatCode>0.00</c:formatCode>
                <c:ptCount val="11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</c:numCache>
            </c:numRef>
          </c:xVal>
          <c:yVal>
            <c:numRef>
              <c:f>Sheet1!$J$27:$J$37</c:f>
              <c:numCache>
                <c:formatCode>General</c:formatCode>
                <c:ptCount val="11"/>
                <c:pt idx="0">
                  <c:v>0.19398555107656415</c:v>
                </c:pt>
                <c:pt idx="1">
                  <c:v>0.19607620057598082</c:v>
                </c:pt>
                <c:pt idx="2">
                  <c:v>0.1967755438003598</c:v>
                </c:pt>
                <c:pt idx="3">
                  <c:v>0.19468120410699641</c:v>
                </c:pt>
                <c:pt idx="4">
                  <c:v>0.19537808730909487</c:v>
                </c:pt>
                <c:pt idx="5">
                  <c:v>0.19468120410699641</c:v>
                </c:pt>
                <c:pt idx="6">
                  <c:v>0.19329112832467671</c:v>
                </c:pt>
                <c:pt idx="7">
                  <c:v>0.19259793595790081</c:v>
                </c:pt>
                <c:pt idx="8">
                  <c:v>0.19607620057598082</c:v>
                </c:pt>
                <c:pt idx="9">
                  <c:v>0.19817791969221082</c:v>
                </c:pt>
                <c:pt idx="10">
                  <c:v>0.20957392126143048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E4-4660-B449-4084CA19398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3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Sheet1!$A$37:$A$47</c:f>
              <c:numCache>
                <c:formatCode>0.00</c:formatCode>
                <c:ptCount val="11"/>
                <c:pt idx="0">
                  <c:v>150</c:v>
                </c:pt>
                <c:pt idx="1">
                  <c:v>135</c:v>
                </c:pt>
                <c:pt idx="2">
                  <c:v>120</c:v>
                </c:pt>
                <c:pt idx="3">
                  <c:v>105</c:v>
                </c:pt>
                <c:pt idx="4">
                  <c:v>90</c:v>
                </c:pt>
                <c:pt idx="5">
                  <c:v>75</c:v>
                </c:pt>
                <c:pt idx="6">
                  <c:v>60</c:v>
                </c:pt>
                <c:pt idx="7">
                  <c:v>45</c:v>
                </c:pt>
                <c:pt idx="8">
                  <c:v>30</c:v>
                </c:pt>
                <c:pt idx="9">
                  <c:v>15</c:v>
                </c:pt>
                <c:pt idx="10">
                  <c:v>0</c:v>
                </c:pt>
              </c:numCache>
            </c:numRef>
          </c:xVal>
          <c:yVal>
            <c:numRef>
              <c:f>Sheet1!$J$37:$J$47</c:f>
              <c:numCache>
                <c:formatCode>General</c:formatCode>
                <c:ptCount val="11"/>
                <c:pt idx="0">
                  <c:v>0.20957392126143048</c:v>
                </c:pt>
                <c:pt idx="1">
                  <c:v>0.20885245734541466</c:v>
                </c:pt>
                <c:pt idx="2">
                  <c:v>0.20885245734541466</c:v>
                </c:pt>
                <c:pt idx="3">
                  <c:v>0.20383659999532044</c:v>
                </c:pt>
                <c:pt idx="4">
                  <c:v>0.20526355991099998</c:v>
                </c:pt>
                <c:pt idx="5">
                  <c:v>0.20741321361108808</c:v>
                </c:pt>
                <c:pt idx="6">
                  <c:v>0.19607620057598082</c:v>
                </c:pt>
                <c:pt idx="7">
                  <c:v>0.19259793595790081</c:v>
                </c:pt>
                <c:pt idx="8">
                  <c:v>0.18983747246680183</c:v>
                </c:pt>
                <c:pt idx="9">
                  <c:v>0.19052574223110288</c:v>
                </c:pt>
                <c:pt idx="10">
                  <c:v>0.19329112832467671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E4-4660-B449-4084CA193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442488"/>
        <c:axId val="497442816"/>
      </c:scatterChart>
      <c:valAx>
        <c:axId val="497442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442816"/>
        <c:crosses val="autoZero"/>
        <c:crossBetween val="midCat"/>
      </c:valAx>
      <c:valAx>
        <c:axId val="497442816"/>
        <c:scaling>
          <c:orientation val="minMax"/>
          <c:min val="0.18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442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58</xdr:row>
      <xdr:rowOff>0</xdr:rowOff>
    </xdr:from>
    <xdr:to>
      <xdr:col>13</xdr:col>
      <xdr:colOff>923925</xdr:colOff>
      <xdr:row>80</xdr:row>
      <xdr:rowOff>57150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591425" y="11058525"/>
          <a:ext cx="5781675" cy="4248150"/>
          <a:chOff x="1647825" y="6772275"/>
          <a:chExt cx="6867525" cy="441007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39951" b="2959"/>
          <a:stretch/>
        </xdr:blipFill>
        <xdr:spPr>
          <a:xfrm>
            <a:off x="1647825" y="6772275"/>
            <a:ext cx="6859601" cy="4410075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4162425" y="7772400"/>
            <a:ext cx="2590800" cy="70485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6886575" y="7829550"/>
            <a:ext cx="1628775" cy="5905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/>
              <a:t>difficult bit for retardance</a:t>
            </a:r>
          </a:p>
        </xdr:txBody>
      </xdr:sp>
    </xdr:grpSp>
    <xdr:clientData/>
  </xdr:twoCellAnchor>
  <xdr:twoCellAnchor>
    <xdr:from>
      <xdr:col>10</xdr:col>
      <xdr:colOff>590550</xdr:colOff>
      <xdr:row>18</xdr:row>
      <xdr:rowOff>19050</xdr:rowOff>
    </xdr:from>
    <xdr:to>
      <xdr:col>14</xdr:col>
      <xdr:colOff>200025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15</xdr:row>
      <xdr:rowOff>157162</xdr:rowOff>
    </xdr:from>
    <xdr:to>
      <xdr:col>18</xdr:col>
      <xdr:colOff>47625</xdr:colOff>
      <xdr:row>30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11</xdr:col>
      <xdr:colOff>173051</xdr:colOff>
      <xdr:row>13</xdr:row>
      <xdr:rowOff>171451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5721"/>
        <a:stretch/>
      </xdr:blipFill>
      <xdr:spPr>
        <a:xfrm>
          <a:off x="19050" y="1"/>
          <a:ext cx="6859601" cy="2647950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0</xdr:row>
      <xdr:rowOff>0</xdr:rowOff>
    </xdr:from>
    <xdr:to>
      <xdr:col>20</xdr:col>
      <xdr:colOff>334976</xdr:colOff>
      <xdr:row>23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9951" b="2959"/>
        <a:stretch/>
      </xdr:blipFill>
      <xdr:spPr>
        <a:xfrm>
          <a:off x="5667375" y="0"/>
          <a:ext cx="6859601" cy="441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topLeftCell="A9" workbookViewId="0">
      <selection activeCell="J27" sqref="J27"/>
    </sheetView>
  </sheetViews>
  <sheetFormatPr defaultRowHeight="15" x14ac:dyDescent="0.25"/>
  <cols>
    <col min="1" max="1" width="11" bestFit="1" customWidth="1"/>
    <col min="5" max="5" width="11.28515625" bestFit="1" customWidth="1"/>
    <col min="6" max="6" width="11.28515625" customWidth="1"/>
    <col min="7" max="7" width="21.140625" bestFit="1" customWidth="1"/>
    <col min="8" max="8" width="15.42578125" bestFit="1" customWidth="1"/>
    <col min="9" max="9" width="16.28515625" bestFit="1" customWidth="1"/>
    <col min="10" max="10" width="13.140625" bestFit="1" customWidth="1"/>
    <col min="12" max="13" width="25.28515625" bestFit="1" customWidth="1"/>
    <col min="14" max="14" width="14.7109375" bestFit="1" customWidth="1"/>
    <col min="15" max="15" width="27" bestFit="1" customWidth="1"/>
    <col min="16" max="16" width="12" bestFit="1" customWidth="1"/>
  </cols>
  <sheetData>
    <row r="1" spans="1:17" ht="15.75" x14ac:dyDescent="0.3">
      <c r="B1" t="s">
        <v>11</v>
      </c>
      <c r="D1" t="s">
        <v>10</v>
      </c>
      <c r="E1" t="s">
        <v>9</v>
      </c>
      <c r="G1" t="s">
        <v>8</v>
      </c>
      <c r="H1" t="s">
        <v>7</v>
      </c>
      <c r="I1" t="s">
        <v>6</v>
      </c>
      <c r="J1" t="s">
        <v>5</v>
      </c>
      <c r="K1" t="s">
        <v>4</v>
      </c>
      <c r="L1" t="s">
        <v>3</v>
      </c>
      <c r="N1" t="s">
        <v>12</v>
      </c>
    </row>
    <row r="2" spans="1:17" x14ac:dyDescent="0.25">
      <c r="B2" s="5">
        <v>589</v>
      </c>
      <c r="D2">
        <v>5.9130000000000003</v>
      </c>
      <c r="E2">
        <v>244100</v>
      </c>
      <c r="G2">
        <v>80300</v>
      </c>
      <c r="H2">
        <f>(D2+(E2/((B2^2)-G2)))^0.5</f>
        <v>2.6131459555138035</v>
      </c>
      <c r="I2">
        <v>7.1970000000000001</v>
      </c>
      <c r="J2">
        <v>332200</v>
      </c>
      <c r="K2">
        <v>84300</v>
      </c>
      <c r="L2">
        <f>(I2+(J2/((B2^2)-K2)))^0.5</f>
        <v>2.9089415140359205</v>
      </c>
      <c r="N2" s="8">
        <v>1.9710000000000001E-3</v>
      </c>
      <c r="O2" s="10"/>
    </row>
    <row r="4" spans="1:17" x14ac:dyDescent="0.25">
      <c r="A4" s="3" t="s">
        <v>26</v>
      </c>
      <c r="B4" s="3" t="s">
        <v>0</v>
      </c>
      <c r="C4" s="3" t="s">
        <v>1</v>
      </c>
      <c r="D4" s="3" t="s">
        <v>2</v>
      </c>
      <c r="E4" s="3" t="s">
        <v>13</v>
      </c>
      <c r="F4" s="3" t="s">
        <v>16</v>
      </c>
      <c r="G4" s="3" t="s">
        <v>22</v>
      </c>
      <c r="H4" s="3" t="s">
        <v>20</v>
      </c>
      <c r="I4" s="3" t="s">
        <v>14</v>
      </c>
      <c r="J4" s="3" t="s">
        <v>15</v>
      </c>
      <c r="K4" s="3" t="s">
        <v>17</v>
      </c>
      <c r="L4" s="3" t="s">
        <v>18</v>
      </c>
      <c r="M4" s="3" t="s">
        <v>21</v>
      </c>
      <c r="N4" s="3" t="s">
        <v>19</v>
      </c>
      <c r="O4" s="3" t="s">
        <v>24</v>
      </c>
      <c r="P4" s="3" t="s">
        <v>23</v>
      </c>
      <c r="Q4" s="3" t="s">
        <v>25</v>
      </c>
    </row>
    <row r="5" spans="1:17" x14ac:dyDescent="0.25">
      <c r="A5" s="1">
        <v>110</v>
      </c>
      <c r="B5" s="6">
        <v>6.7874999999999996</v>
      </c>
      <c r="C5" s="6">
        <v>7.5374999999999996</v>
      </c>
      <c r="D5" s="1">
        <f t="shared" ref="D5:D12" si="0">B5+C5</f>
        <v>14.324999999999999</v>
      </c>
      <c r="E5" s="1">
        <f t="shared" ref="E5:E22" si="1">D5*3.141592/180</f>
        <v>0.25001836333333333</v>
      </c>
      <c r="F5" s="7">
        <f t="shared" ref="F5:F22" si="2">E5/2</f>
        <v>0.12500918166666666</v>
      </c>
      <c r="G5" s="1">
        <f t="shared" ref="G5:G22" si="3">ABS(((1-(SIN(F5)/$H$2)^2)^0.5-(1-(SIN(F5)/$L$2)^2)^0.5)*1000000000)</f>
        <v>219955.63660526241</v>
      </c>
      <c r="H5">
        <f t="shared" ref="H5:H22" si="4">ABS($H$2*$N$2*G5)</f>
        <v>1132.8838550915732</v>
      </c>
      <c r="I5" s="4">
        <v>5.5</v>
      </c>
      <c r="J5">
        <f>(H5*0.000000001)/(I5*0.000001)</f>
        <v>0.20597888274392243</v>
      </c>
      <c r="K5" s="4">
        <f t="shared" ref="K5:K50" si="5">SQRT(2*0.05^2)</f>
        <v>7.0710678118654766E-2</v>
      </c>
      <c r="L5" s="2">
        <f t="shared" ref="L5:L22" si="6">K5*3.141592/360</f>
        <v>6.1706694636705806E-4</v>
      </c>
      <c r="M5" s="1">
        <f t="shared" ref="M5:M22" si="7">ABS(-(2*SIN(F5)/($H$2^2))*(1-(SIN(F5)/$H$2)^2)^(-0.5)+(2*SIN(F5)/($L$2^2))*(1-(SIN(F5)/$L$2)^2)^(-0.5))*L5*1000000000</f>
        <v>4358.7758513286944</v>
      </c>
      <c r="N5" s="1">
        <f t="shared" ref="N5:N22" si="8">H5*((M5/G5)^2+(0.000001/$N$2)^2)^0.5</f>
        <v>22.457278241338077</v>
      </c>
      <c r="O5" s="4">
        <v>0.1</v>
      </c>
      <c r="P5">
        <f t="shared" ref="P5:P22" si="9">J5*((N5/H5)^2+(O5/I5)^2)^0.5</f>
        <v>5.5405413327825476E-3</v>
      </c>
      <c r="Q5" s="9">
        <f t="shared" ref="Q5:Q22" si="10">P5/J5</f>
        <v>2.6898589112509523E-2</v>
      </c>
    </row>
    <row r="6" spans="1:17" x14ac:dyDescent="0.25">
      <c r="A6" s="1">
        <v>105</v>
      </c>
      <c r="B6" s="6">
        <v>6.8125</v>
      </c>
      <c r="C6" s="6">
        <v>7.5500000000000007</v>
      </c>
      <c r="D6" s="1">
        <f t="shared" si="0"/>
        <v>14.362500000000001</v>
      </c>
      <c r="E6" s="1">
        <f t="shared" si="1"/>
        <v>0.25067286166666669</v>
      </c>
      <c r="F6" s="7">
        <f t="shared" si="2"/>
        <v>0.12533643083333335</v>
      </c>
      <c r="G6" s="1">
        <f t="shared" si="3"/>
        <v>221103.88807194959</v>
      </c>
      <c r="H6">
        <f t="shared" si="4"/>
        <v>1138.7979365321396</v>
      </c>
      <c r="I6" s="4">
        <v>5.5</v>
      </c>
      <c r="J6">
        <f t="shared" ref="J6:J22" si="11">(H6*0.000000001)/(I6*0.000001)</f>
        <v>0.20705417027857087</v>
      </c>
      <c r="K6" s="4">
        <f t="shared" si="5"/>
        <v>7.0710678118654766E-2</v>
      </c>
      <c r="L6" s="2">
        <f t="shared" si="6"/>
        <v>6.1706694636705806E-4</v>
      </c>
      <c r="M6" s="1">
        <f t="shared" si="7"/>
        <v>4370.173525007991</v>
      </c>
      <c r="N6" s="1">
        <f t="shared" si="8"/>
        <v>22.516039697243436</v>
      </c>
      <c r="O6" s="4">
        <v>0.1</v>
      </c>
      <c r="P6">
        <f t="shared" si="9"/>
        <v>5.5616346308245863E-3</v>
      </c>
      <c r="Q6" s="9">
        <f t="shared" si="10"/>
        <v>2.6860770895567852E-2</v>
      </c>
    </row>
    <row r="7" spans="1:17" x14ac:dyDescent="0.25">
      <c r="A7" s="1">
        <v>100</v>
      </c>
      <c r="B7" s="6">
        <v>6.8000000000000007</v>
      </c>
      <c r="C7" s="13">
        <v>7.5250000000000004</v>
      </c>
      <c r="D7" s="1">
        <f t="shared" si="0"/>
        <v>14.325000000000001</v>
      </c>
      <c r="E7" s="1">
        <f t="shared" si="1"/>
        <v>0.25001836333333333</v>
      </c>
      <c r="F7" s="7">
        <f t="shared" si="2"/>
        <v>0.12500918166666666</v>
      </c>
      <c r="G7" s="1">
        <f t="shared" si="3"/>
        <v>219955.63660526241</v>
      </c>
      <c r="H7">
        <f t="shared" si="4"/>
        <v>1132.8838550915732</v>
      </c>
      <c r="I7" s="4">
        <v>5.5</v>
      </c>
      <c r="J7">
        <f t="shared" si="11"/>
        <v>0.20597888274392243</v>
      </c>
      <c r="K7" s="4">
        <f t="shared" si="5"/>
        <v>7.0710678118654766E-2</v>
      </c>
      <c r="L7" s="2">
        <f t="shared" si="6"/>
        <v>6.1706694636705806E-4</v>
      </c>
      <c r="M7" s="1">
        <f t="shared" si="7"/>
        <v>4358.7758513286944</v>
      </c>
      <c r="N7" s="1">
        <f t="shared" si="8"/>
        <v>22.457278241338077</v>
      </c>
      <c r="O7" s="4">
        <v>0.1</v>
      </c>
      <c r="P7">
        <f t="shared" si="9"/>
        <v>5.5405413327825476E-3</v>
      </c>
      <c r="Q7" s="9">
        <f t="shared" si="10"/>
        <v>2.6898589112509523E-2</v>
      </c>
    </row>
    <row r="8" spans="1:17" x14ac:dyDescent="0.25">
      <c r="A8" s="1">
        <v>95</v>
      </c>
      <c r="B8" s="6">
        <v>6.8249999999999993</v>
      </c>
      <c r="C8" s="6">
        <v>7.5500000000000007</v>
      </c>
      <c r="D8" s="1">
        <f t="shared" si="0"/>
        <v>14.375</v>
      </c>
      <c r="E8" s="1">
        <f t="shared" si="1"/>
        <v>0.25089102777777783</v>
      </c>
      <c r="F8" s="7">
        <f t="shared" si="2"/>
        <v>0.12544551388888892</v>
      </c>
      <c r="G8" s="1">
        <f t="shared" si="3"/>
        <v>221487.29438875581</v>
      </c>
      <c r="H8">
        <f t="shared" si="4"/>
        <v>1140.7726748609844</v>
      </c>
      <c r="I8" s="4">
        <v>5.5</v>
      </c>
      <c r="J8">
        <f t="shared" si="11"/>
        <v>0.20741321361108808</v>
      </c>
      <c r="K8" s="4">
        <f t="shared" si="5"/>
        <v>7.0710678118654766E-2</v>
      </c>
      <c r="L8" s="2">
        <f t="shared" si="6"/>
        <v>6.1706694636705806E-4</v>
      </c>
      <c r="M8" s="1">
        <f t="shared" si="7"/>
        <v>4373.9727268883034</v>
      </c>
      <c r="N8" s="1">
        <f t="shared" si="8"/>
        <v>22.535626798497486</v>
      </c>
      <c r="O8" s="4">
        <v>0.1</v>
      </c>
      <c r="P8">
        <f t="shared" si="9"/>
        <v>5.5686753384436034E-3</v>
      </c>
      <c r="Q8" s="9">
        <f t="shared" si="10"/>
        <v>2.6848218787474145E-2</v>
      </c>
    </row>
    <row r="9" spans="1:17" x14ac:dyDescent="0.25">
      <c r="A9" s="1">
        <v>90</v>
      </c>
      <c r="B9" s="6">
        <v>6.8000000000000007</v>
      </c>
      <c r="C9" s="6">
        <v>7.5500000000000007</v>
      </c>
      <c r="D9" s="1">
        <f t="shared" si="0"/>
        <v>14.350000000000001</v>
      </c>
      <c r="E9" s="1">
        <f t="shared" si="1"/>
        <v>0.25045469555555555</v>
      </c>
      <c r="F9" s="7">
        <f t="shared" si="2"/>
        <v>0.12522734777777778</v>
      </c>
      <c r="G9" s="1">
        <f t="shared" si="3"/>
        <v>220720.80965918061</v>
      </c>
      <c r="H9">
        <f t="shared" si="4"/>
        <v>1136.8248870765399</v>
      </c>
      <c r="I9" s="4">
        <v>5.5</v>
      </c>
      <c r="J9">
        <f t="shared" si="11"/>
        <v>0.20669543401391638</v>
      </c>
      <c r="K9" s="4">
        <f t="shared" si="5"/>
        <v>7.0710678118654766E-2</v>
      </c>
      <c r="L9" s="2">
        <f t="shared" si="6"/>
        <v>6.1706694636705806E-4</v>
      </c>
      <c r="M9" s="1">
        <f t="shared" si="7"/>
        <v>4366.3743117806507</v>
      </c>
      <c r="N9" s="1">
        <f t="shared" si="8"/>
        <v>22.496452570612711</v>
      </c>
      <c r="O9" s="4">
        <v>0.1</v>
      </c>
      <c r="P9">
        <f t="shared" si="9"/>
        <v>5.554598728159465E-3</v>
      </c>
      <c r="Q9" s="9">
        <f t="shared" si="10"/>
        <v>2.6873349934694181E-2</v>
      </c>
    </row>
    <row r="10" spans="1:17" x14ac:dyDescent="0.25">
      <c r="A10" s="1">
        <v>85</v>
      </c>
      <c r="B10" s="6">
        <v>6.7874999999999996</v>
      </c>
      <c r="C10" s="6">
        <v>7.5374999999999996</v>
      </c>
      <c r="D10" s="1">
        <f t="shared" si="0"/>
        <v>14.324999999999999</v>
      </c>
      <c r="E10" s="1">
        <f t="shared" si="1"/>
        <v>0.25001836333333333</v>
      </c>
      <c r="F10" s="7">
        <f t="shared" si="2"/>
        <v>0.12500918166666666</v>
      </c>
      <c r="G10" s="1">
        <f t="shared" si="3"/>
        <v>219955.63660526241</v>
      </c>
      <c r="H10">
        <f t="shared" si="4"/>
        <v>1132.8838550915732</v>
      </c>
      <c r="I10" s="4">
        <v>5.5</v>
      </c>
      <c r="J10">
        <f t="shared" si="11"/>
        <v>0.20597888274392243</v>
      </c>
      <c r="K10" s="4">
        <f t="shared" si="5"/>
        <v>7.0710678118654766E-2</v>
      </c>
      <c r="L10" s="2">
        <f t="shared" si="6"/>
        <v>6.1706694636705806E-4</v>
      </c>
      <c r="M10" s="1">
        <f t="shared" si="7"/>
        <v>4358.7758513286944</v>
      </c>
      <c r="N10" s="1">
        <f t="shared" si="8"/>
        <v>22.457278241338077</v>
      </c>
      <c r="O10" s="4">
        <v>0.1</v>
      </c>
      <c r="P10">
        <f t="shared" si="9"/>
        <v>5.5405413327825476E-3</v>
      </c>
      <c r="Q10" s="9">
        <f t="shared" si="10"/>
        <v>2.6898589112509523E-2</v>
      </c>
    </row>
    <row r="11" spans="1:17" x14ac:dyDescent="0.25">
      <c r="A11" s="1">
        <v>80</v>
      </c>
      <c r="B11" s="6">
        <v>6.7</v>
      </c>
      <c r="C11" s="6">
        <v>7.45</v>
      </c>
      <c r="D11" s="1">
        <f>B11+C11</f>
        <v>14.15</v>
      </c>
      <c r="E11" s="1">
        <f t="shared" si="1"/>
        <v>0.24696403777777781</v>
      </c>
      <c r="F11" s="7">
        <f t="shared" si="2"/>
        <v>0.12348201888888891</v>
      </c>
      <c r="G11" s="1">
        <f t="shared" si="3"/>
        <v>214636.16198624801</v>
      </c>
      <c r="H11">
        <f t="shared" si="4"/>
        <v>1105.4858442632994</v>
      </c>
      <c r="I11" s="4">
        <v>5.5</v>
      </c>
      <c r="J11">
        <f t="shared" si="11"/>
        <v>0.20099742622969083</v>
      </c>
      <c r="K11" s="4">
        <f t="shared" si="5"/>
        <v>7.0710678118654766E-2</v>
      </c>
      <c r="L11" s="2">
        <f t="shared" si="6"/>
        <v>6.1706694636705806E-4</v>
      </c>
      <c r="M11" s="1">
        <f t="shared" si="7"/>
        <v>4305.5853658782507</v>
      </c>
      <c r="N11" s="1">
        <f t="shared" si="8"/>
        <v>22.18305511706847</v>
      </c>
      <c r="O11" s="4">
        <v>0.1</v>
      </c>
      <c r="P11">
        <f t="shared" si="9"/>
        <v>5.4426767473746921E-3</v>
      </c>
      <c r="Q11" s="9">
        <f t="shared" si="10"/>
        <v>2.7078340501509934E-2</v>
      </c>
    </row>
    <row r="12" spans="1:17" x14ac:dyDescent="0.25">
      <c r="A12" s="1">
        <v>75</v>
      </c>
      <c r="B12" s="6">
        <v>6.6124999999999998</v>
      </c>
      <c r="C12" s="6">
        <v>7.375</v>
      </c>
      <c r="D12" s="1">
        <f t="shared" si="0"/>
        <v>13.987500000000001</v>
      </c>
      <c r="E12" s="1">
        <f t="shared" si="1"/>
        <v>0.24412787833333335</v>
      </c>
      <c r="F12" s="7">
        <f t="shared" si="2"/>
        <v>0.12206393916666668</v>
      </c>
      <c r="G12" s="1">
        <f t="shared" si="3"/>
        <v>209754.23971536511</v>
      </c>
      <c r="H12">
        <f t="shared" si="4"/>
        <v>1080.3414514764002</v>
      </c>
      <c r="I12" s="4">
        <v>5.5</v>
      </c>
      <c r="J12">
        <f t="shared" si="11"/>
        <v>0.19642571845025461</v>
      </c>
      <c r="K12" s="4">
        <f t="shared" si="5"/>
        <v>7.0710678118654766E-2</v>
      </c>
      <c r="L12" s="2">
        <f t="shared" si="6"/>
        <v>6.1706694636705806E-4</v>
      </c>
      <c r="M12" s="1">
        <f t="shared" si="7"/>
        <v>4256.1922413869988</v>
      </c>
      <c r="N12" s="1">
        <f t="shared" si="8"/>
        <v>21.928414990163841</v>
      </c>
      <c r="O12" s="4">
        <v>0.1</v>
      </c>
      <c r="P12">
        <f t="shared" si="9"/>
        <v>5.3526420838942105E-3</v>
      </c>
      <c r="Q12" s="9">
        <f t="shared" si="10"/>
        <v>2.725021003423125E-2</v>
      </c>
    </row>
    <row r="13" spans="1:17" x14ac:dyDescent="0.25">
      <c r="A13" s="1">
        <v>70</v>
      </c>
      <c r="B13" s="6">
        <v>6.35</v>
      </c>
      <c r="C13" s="6">
        <v>7.3125</v>
      </c>
      <c r="D13" s="1">
        <f t="shared" ref="D13:D16" si="12">B13+C13</f>
        <v>13.6625</v>
      </c>
      <c r="E13" s="1">
        <f t="shared" si="1"/>
        <v>0.23845555944444444</v>
      </c>
      <c r="F13" s="7">
        <f t="shared" si="2"/>
        <v>0.11922777972222222</v>
      </c>
      <c r="G13" s="1">
        <f t="shared" si="3"/>
        <v>200156.89468710907</v>
      </c>
      <c r="H13">
        <f t="shared" si="4"/>
        <v>1030.910223424868</v>
      </c>
      <c r="I13" s="4">
        <v>5.5</v>
      </c>
      <c r="J13">
        <f t="shared" si="11"/>
        <v>0.18743822244088512</v>
      </c>
      <c r="K13" s="4">
        <f t="shared" si="5"/>
        <v>7.0710678118654766E-2</v>
      </c>
      <c r="L13" s="2">
        <f t="shared" si="6"/>
        <v>6.1706694636705806E-4</v>
      </c>
      <c r="M13" s="1">
        <f t="shared" si="7"/>
        <v>4157.4004293101707</v>
      </c>
      <c r="N13" s="1">
        <f t="shared" si="8"/>
        <v>21.419122373112874</v>
      </c>
      <c r="O13" s="4">
        <v>0.1</v>
      </c>
      <c r="P13">
        <f t="shared" si="9"/>
        <v>5.1749864871540657E-3</v>
      </c>
      <c r="Q13" s="9">
        <f t="shared" si="10"/>
        <v>2.7609024561605463E-2</v>
      </c>
    </row>
    <row r="14" spans="1:17" x14ac:dyDescent="0.25">
      <c r="A14" s="1">
        <v>65</v>
      </c>
      <c r="B14" s="6">
        <v>6.2</v>
      </c>
      <c r="C14" s="6">
        <v>7.25</v>
      </c>
      <c r="D14" s="1">
        <f t="shared" si="12"/>
        <v>13.45</v>
      </c>
      <c r="E14" s="1">
        <f t="shared" si="1"/>
        <v>0.23474673555555556</v>
      </c>
      <c r="F14" s="7">
        <f t="shared" si="2"/>
        <v>0.11737336777777778</v>
      </c>
      <c r="G14" s="1">
        <f t="shared" si="3"/>
        <v>194001.83482531918</v>
      </c>
      <c r="H14">
        <f t="shared" si="4"/>
        <v>999.20852188103447</v>
      </c>
      <c r="I14" s="4">
        <v>5.5</v>
      </c>
      <c r="J14">
        <f t="shared" si="11"/>
        <v>0.18167427670564265</v>
      </c>
      <c r="K14" s="4">
        <f t="shared" si="5"/>
        <v>7.0710678118654766E-2</v>
      </c>
      <c r="L14" s="2">
        <f t="shared" si="6"/>
        <v>6.1706694636705806E-4</v>
      </c>
      <c r="M14" s="1">
        <f t="shared" si="7"/>
        <v>4092.8018464035563</v>
      </c>
      <c r="N14" s="1">
        <f t="shared" si="8"/>
        <v>21.086114635373594</v>
      </c>
      <c r="O14" s="4">
        <v>0.1</v>
      </c>
      <c r="P14">
        <f t="shared" si="9"/>
        <v>5.0605577668650847E-3</v>
      </c>
      <c r="Q14" s="9">
        <f t="shared" si="10"/>
        <v>2.7855114431331644E-2</v>
      </c>
    </row>
    <row r="15" spans="1:17" x14ac:dyDescent="0.25">
      <c r="A15" s="1">
        <v>60</v>
      </c>
      <c r="B15" s="6">
        <v>6.15</v>
      </c>
      <c r="C15" s="6">
        <v>7.1375000000000002</v>
      </c>
      <c r="D15" s="1">
        <f t="shared" si="12"/>
        <v>13.287500000000001</v>
      </c>
      <c r="E15" s="1">
        <f t="shared" si="1"/>
        <v>0.23191057611111113</v>
      </c>
      <c r="F15" s="7">
        <f t="shared" si="2"/>
        <v>0.11595528805555556</v>
      </c>
      <c r="G15" s="1">
        <f t="shared" si="3"/>
        <v>189359.16484597026</v>
      </c>
      <c r="H15">
        <f t="shared" si="4"/>
        <v>975.29640057649283</v>
      </c>
      <c r="I15" s="4">
        <v>5.5</v>
      </c>
      <c r="J15">
        <f t="shared" si="11"/>
        <v>0.17732661828663507</v>
      </c>
      <c r="K15" s="4">
        <f t="shared" si="5"/>
        <v>7.0710678118654766E-2</v>
      </c>
      <c r="L15" s="2">
        <f t="shared" si="6"/>
        <v>6.1706694636705806E-4</v>
      </c>
      <c r="M15" s="1">
        <f t="shared" si="7"/>
        <v>4043.4008691244339</v>
      </c>
      <c r="N15" s="1">
        <f t="shared" si="8"/>
        <v>20.831457110096704</v>
      </c>
      <c r="O15" s="4">
        <v>0.1</v>
      </c>
      <c r="P15">
        <f t="shared" si="9"/>
        <v>4.9739715938919718E-3</v>
      </c>
      <c r="Q15" s="9">
        <f t="shared" si="10"/>
        <v>2.8049774150950779E-2</v>
      </c>
    </row>
    <row r="16" spans="1:17" x14ac:dyDescent="0.25">
      <c r="A16" s="1"/>
      <c r="B16" s="6"/>
      <c r="C16" s="6"/>
      <c r="D16" s="1">
        <f t="shared" si="12"/>
        <v>0</v>
      </c>
      <c r="E16" s="1">
        <f t="shared" si="1"/>
        <v>0</v>
      </c>
      <c r="F16" s="7">
        <f t="shared" si="2"/>
        <v>0</v>
      </c>
      <c r="G16" s="1">
        <f t="shared" si="3"/>
        <v>0</v>
      </c>
      <c r="H16">
        <f t="shared" si="4"/>
        <v>0</v>
      </c>
      <c r="I16" s="4">
        <v>5.5</v>
      </c>
      <c r="J16">
        <f t="shared" si="11"/>
        <v>0</v>
      </c>
      <c r="K16" s="4">
        <f t="shared" si="5"/>
        <v>7.0710678118654766E-2</v>
      </c>
      <c r="L16" s="2">
        <f t="shared" si="6"/>
        <v>6.1706694636705806E-4</v>
      </c>
      <c r="M16" s="1">
        <f t="shared" si="7"/>
        <v>0</v>
      </c>
      <c r="N16" s="1" t="e">
        <f t="shared" si="8"/>
        <v>#DIV/0!</v>
      </c>
      <c r="O16" s="4">
        <v>0.1</v>
      </c>
      <c r="P16" t="e">
        <f t="shared" si="9"/>
        <v>#DIV/0!</v>
      </c>
      <c r="Q16" s="9" t="e">
        <f t="shared" si="10"/>
        <v>#DIV/0!</v>
      </c>
    </row>
    <row r="17" spans="1:17" x14ac:dyDescent="0.25">
      <c r="A17" s="1">
        <v>90</v>
      </c>
      <c r="B17" s="6">
        <v>6.8</v>
      </c>
      <c r="C17" s="6">
        <v>7.5750000000000002</v>
      </c>
      <c r="D17" s="1">
        <f t="shared" ref="D17:D22" si="13">B17+C17</f>
        <v>14.375</v>
      </c>
      <c r="E17" s="1">
        <f t="shared" si="1"/>
        <v>0.25089102777777783</v>
      </c>
      <c r="F17" s="7">
        <f t="shared" si="2"/>
        <v>0.12544551388888892</v>
      </c>
      <c r="G17" s="1">
        <f t="shared" si="3"/>
        <v>221487.29438875581</v>
      </c>
      <c r="H17">
        <f t="shared" si="4"/>
        <v>1140.7726748609844</v>
      </c>
      <c r="I17" s="4">
        <v>5.5</v>
      </c>
      <c r="J17">
        <f t="shared" si="11"/>
        <v>0.20741321361108808</v>
      </c>
      <c r="K17" s="4">
        <f t="shared" si="5"/>
        <v>7.0710678118654766E-2</v>
      </c>
      <c r="L17" s="2">
        <f t="shared" si="6"/>
        <v>6.1706694636705806E-4</v>
      </c>
      <c r="M17" s="1">
        <f t="shared" si="7"/>
        <v>4373.9727268883034</v>
      </c>
      <c r="N17" s="1">
        <f t="shared" si="8"/>
        <v>22.535626798497486</v>
      </c>
      <c r="O17" s="4">
        <v>0.1</v>
      </c>
      <c r="P17">
        <f t="shared" si="9"/>
        <v>5.5686753384436034E-3</v>
      </c>
      <c r="Q17" s="9">
        <f t="shared" si="10"/>
        <v>2.6848218787474145E-2</v>
      </c>
    </row>
    <row r="18" spans="1:17" x14ac:dyDescent="0.25">
      <c r="A18" s="1">
        <v>85</v>
      </c>
      <c r="B18" s="6">
        <v>6.8250000000000002</v>
      </c>
      <c r="C18" s="6">
        <v>7.5500000000000007</v>
      </c>
      <c r="D18" s="1">
        <f t="shared" si="13"/>
        <v>14.375</v>
      </c>
      <c r="E18" s="1">
        <f t="shared" si="1"/>
        <v>0.25089102777777783</v>
      </c>
      <c r="F18" s="7">
        <f t="shared" si="2"/>
        <v>0.12544551388888892</v>
      </c>
      <c r="G18" s="1">
        <f t="shared" si="3"/>
        <v>221487.29438875581</v>
      </c>
      <c r="H18">
        <f t="shared" si="4"/>
        <v>1140.7726748609844</v>
      </c>
      <c r="I18" s="4">
        <v>5.5</v>
      </c>
      <c r="J18">
        <f t="shared" si="11"/>
        <v>0.20741321361108808</v>
      </c>
      <c r="K18" s="4">
        <f t="shared" si="5"/>
        <v>7.0710678118654766E-2</v>
      </c>
      <c r="L18" s="2">
        <f t="shared" si="6"/>
        <v>6.1706694636705806E-4</v>
      </c>
      <c r="M18" s="1">
        <f t="shared" si="7"/>
        <v>4373.9727268883034</v>
      </c>
      <c r="N18" s="1">
        <f t="shared" si="8"/>
        <v>22.535626798497486</v>
      </c>
      <c r="O18" s="4">
        <v>0.1</v>
      </c>
      <c r="P18">
        <f t="shared" si="9"/>
        <v>5.5686753384436034E-3</v>
      </c>
      <c r="Q18" s="9">
        <f t="shared" si="10"/>
        <v>2.6848218787474145E-2</v>
      </c>
    </row>
    <row r="19" spans="1:17" x14ac:dyDescent="0.25">
      <c r="A19" s="1">
        <v>80</v>
      </c>
      <c r="B19" s="6">
        <v>6.85</v>
      </c>
      <c r="C19" s="6">
        <v>7.625</v>
      </c>
      <c r="D19" s="1">
        <f t="shared" si="13"/>
        <v>14.475</v>
      </c>
      <c r="E19" s="1">
        <f t="shared" si="1"/>
        <v>0.25263635666666667</v>
      </c>
      <c r="F19" s="7">
        <f t="shared" si="2"/>
        <v>0.12631817833333334</v>
      </c>
      <c r="G19" s="1">
        <f t="shared" si="3"/>
        <v>224566.34770462447</v>
      </c>
      <c r="H19">
        <f t="shared" si="4"/>
        <v>1156.6313718434753</v>
      </c>
      <c r="I19" s="4">
        <v>5.5</v>
      </c>
      <c r="J19">
        <f t="shared" si="11"/>
        <v>0.21029661306245009</v>
      </c>
      <c r="K19" s="4">
        <f t="shared" si="5"/>
        <v>7.0710678118654766E-2</v>
      </c>
      <c r="L19" s="2">
        <f t="shared" si="6"/>
        <v>6.1706694636705806E-4</v>
      </c>
      <c r="M19" s="1">
        <f t="shared" si="7"/>
        <v>4404.3659321220948</v>
      </c>
      <c r="N19" s="1">
        <f t="shared" si="8"/>
        <v>22.692322691459395</v>
      </c>
      <c r="O19" s="4">
        <v>0.1</v>
      </c>
      <c r="P19">
        <f t="shared" si="9"/>
        <v>5.6251741241404463E-3</v>
      </c>
      <c r="Q19" s="9">
        <f t="shared" si="10"/>
        <v>2.6748762342025847E-2</v>
      </c>
    </row>
    <row r="20" spans="1:17" x14ac:dyDescent="0.25">
      <c r="A20" s="1">
        <v>75</v>
      </c>
      <c r="B20" s="6">
        <v>6.875</v>
      </c>
      <c r="C20" s="6">
        <v>7.6749999999999998</v>
      </c>
      <c r="D20" s="1">
        <f t="shared" si="13"/>
        <v>14.55</v>
      </c>
      <c r="E20" s="1">
        <f t="shared" si="1"/>
        <v>0.25394535333333335</v>
      </c>
      <c r="F20" s="7">
        <f t="shared" si="2"/>
        <v>0.12697267666666667</v>
      </c>
      <c r="G20" s="1">
        <f t="shared" si="3"/>
        <v>226889.40449644424</v>
      </c>
      <c r="H20">
        <f t="shared" si="4"/>
        <v>1168.5963006560817</v>
      </c>
      <c r="I20" s="4">
        <v>5.5</v>
      </c>
      <c r="J20">
        <f t="shared" si="11"/>
        <v>0.21247205466474214</v>
      </c>
      <c r="K20" s="4">
        <f t="shared" si="5"/>
        <v>7.0710678118654766E-2</v>
      </c>
      <c r="L20" s="2">
        <f t="shared" si="6"/>
        <v>6.1706694636705806E-4</v>
      </c>
      <c r="M20" s="1">
        <f t="shared" si="7"/>
        <v>4427.1603556325745</v>
      </c>
      <c r="N20" s="1">
        <f t="shared" si="8"/>
        <v>22.809843535105951</v>
      </c>
      <c r="O20" s="4">
        <v>0.1</v>
      </c>
      <c r="P20">
        <f t="shared" si="9"/>
        <v>5.6677504457289512E-3</v>
      </c>
      <c r="Q20" s="9">
        <f t="shared" si="10"/>
        <v>2.6675274801065234E-2</v>
      </c>
    </row>
    <row r="21" spans="1:17" x14ac:dyDescent="0.25">
      <c r="A21" s="1">
        <v>70</v>
      </c>
      <c r="B21" s="6">
        <v>6.6750000000000007</v>
      </c>
      <c r="C21" s="6">
        <v>7.5250000000000004</v>
      </c>
      <c r="D21" s="1">
        <f t="shared" si="13"/>
        <v>14.200000000000001</v>
      </c>
      <c r="E21" s="1">
        <f t="shared" si="1"/>
        <v>0.24783670222222226</v>
      </c>
      <c r="F21" s="7">
        <f t="shared" si="2"/>
        <v>0.12391835111111113</v>
      </c>
      <c r="G21" s="1">
        <f t="shared" si="3"/>
        <v>216149.45057346625</v>
      </c>
      <c r="H21">
        <f t="shared" si="4"/>
        <v>1113.2800532911433</v>
      </c>
      <c r="I21" s="4">
        <v>5.5</v>
      </c>
      <c r="J21">
        <f t="shared" si="11"/>
        <v>0.20241455514384427</v>
      </c>
      <c r="K21" s="4">
        <f t="shared" si="5"/>
        <v>7.0710678118654766E-2</v>
      </c>
      <c r="L21" s="2">
        <f t="shared" si="6"/>
        <v>6.1706694636705806E-4</v>
      </c>
      <c r="M21" s="1">
        <f t="shared" si="7"/>
        <v>4320.7828719692079</v>
      </c>
      <c r="N21" s="1">
        <f t="shared" si="8"/>
        <v>22.261405082275822</v>
      </c>
      <c r="O21" s="4">
        <v>0.1</v>
      </c>
      <c r="P21">
        <f t="shared" si="9"/>
        <v>5.4705422324142078E-3</v>
      </c>
      <c r="Q21" s="9">
        <f t="shared" si="10"/>
        <v>2.7026427168375371E-2</v>
      </c>
    </row>
    <row r="22" spans="1:17" x14ac:dyDescent="0.25">
      <c r="A22" s="1">
        <v>65</v>
      </c>
      <c r="B22" s="6">
        <v>6.5250000000000004</v>
      </c>
      <c r="C22" s="6">
        <v>7.1</v>
      </c>
      <c r="D22" s="1">
        <f t="shared" si="13"/>
        <v>13.625</v>
      </c>
      <c r="E22" s="1">
        <f t="shared" si="1"/>
        <v>0.23780106111111113</v>
      </c>
      <c r="F22" s="7">
        <f t="shared" si="2"/>
        <v>0.11890053055555556</v>
      </c>
      <c r="G22" s="1">
        <f t="shared" si="3"/>
        <v>199063.80282952441</v>
      </c>
      <c r="H22">
        <f t="shared" si="4"/>
        <v>1025.2802421399961</v>
      </c>
      <c r="I22" s="4">
        <v>5.5</v>
      </c>
      <c r="J22">
        <f t="shared" si="11"/>
        <v>0.18641458947999931</v>
      </c>
      <c r="K22" s="4">
        <f t="shared" si="5"/>
        <v>7.0710678118654766E-2</v>
      </c>
      <c r="L22" s="2">
        <f t="shared" si="6"/>
        <v>6.1706694636705806E-4</v>
      </c>
      <c r="M22" s="1">
        <f t="shared" si="7"/>
        <v>4146.0009033681772</v>
      </c>
      <c r="N22" s="1">
        <f t="shared" si="8"/>
        <v>21.360356796966212</v>
      </c>
      <c r="O22" s="4">
        <v>0.1</v>
      </c>
      <c r="P22">
        <f t="shared" si="9"/>
        <v>5.1546940308991526E-3</v>
      </c>
      <c r="Q22" s="9">
        <f t="shared" si="10"/>
        <v>2.7651773636806508E-2</v>
      </c>
    </row>
    <row r="23" spans="1:17" x14ac:dyDescent="0.25">
      <c r="A23" s="1">
        <v>60</v>
      </c>
      <c r="B23" s="6">
        <v>6.4</v>
      </c>
      <c r="C23" s="6">
        <v>6.9749999999999996</v>
      </c>
      <c r="D23" s="1">
        <f t="shared" ref="D23:D37" si="14">B23+C23</f>
        <v>13.375</v>
      </c>
      <c r="E23" s="1">
        <f t="shared" ref="E23:E37" si="15">D23*3.141592/180</f>
        <v>0.23343773888888891</v>
      </c>
      <c r="F23" s="7">
        <f t="shared" ref="F23:F37" si="16">E23/2</f>
        <v>0.11671886944444446</v>
      </c>
      <c r="G23" s="1">
        <f t="shared" ref="G23:G37" si="17">ABS(((1-(SIN(F23)/$H$2)^2)^0.5-(1-(SIN(F23)/$L$2)^2)^0.5)*1000000000)</f>
        <v>191852.15440875592</v>
      </c>
      <c r="H23">
        <f t="shared" ref="H23:H37" si="18">ABS($H$2*$N$2*G23)</f>
        <v>988.13656994055498</v>
      </c>
      <c r="I23" s="4">
        <v>5.5</v>
      </c>
      <c r="J23">
        <f t="shared" ref="J23:J37" si="19">(H23*0.000000001)/(I23*0.000001)</f>
        <v>0.17966119453464638</v>
      </c>
      <c r="K23" s="4">
        <f t="shared" si="5"/>
        <v>7.0710678118654766E-2</v>
      </c>
      <c r="L23" s="2">
        <f t="shared" ref="L23:L37" si="20">K23*3.141592/360</f>
        <v>6.1706694636705806E-4</v>
      </c>
      <c r="M23" s="1">
        <f t="shared" ref="M23:M37" si="21">ABS(-(2*SIN(F23)/($H$2^2))*(1-(SIN(F23)/$H$2)^2)^(-0.5)+(2*SIN(F23)/($L$2^2))*(1-(SIN(F23)/$L$2)^2)^(-0.5))*L23*1000000000</f>
        <v>4070.0016155671306</v>
      </c>
      <c r="N23" s="1">
        <f t="shared" ref="N23:N37" si="22">H23*((M23/G23)^2+(0.000001/$N$2)^2)^0.5</f>
        <v>20.968580878378294</v>
      </c>
      <c r="O23" s="4">
        <v>0.1</v>
      </c>
      <c r="P23">
        <f t="shared" ref="P23:P37" si="23">J23*((N23/H23)^2+(O23/I23)^2)^0.5</f>
        <v>5.0204962787491402E-3</v>
      </c>
      <c r="Q23" s="9">
        <f t="shared" ref="Q23:Q37" si="24">P23/J23</f>
        <v>2.7944244118787563E-2</v>
      </c>
    </row>
    <row r="24" spans="1:17" x14ac:dyDescent="0.25">
      <c r="A24" s="1"/>
      <c r="B24" s="6"/>
      <c r="C24" s="6"/>
      <c r="D24" s="1">
        <f t="shared" si="14"/>
        <v>0</v>
      </c>
      <c r="E24" s="1">
        <f t="shared" si="15"/>
        <v>0</v>
      </c>
      <c r="F24" s="7">
        <f t="shared" si="16"/>
        <v>0</v>
      </c>
      <c r="G24" s="1">
        <f t="shared" si="17"/>
        <v>0</v>
      </c>
      <c r="H24">
        <f t="shared" si="18"/>
        <v>0</v>
      </c>
      <c r="I24" s="4">
        <v>5.5</v>
      </c>
      <c r="J24">
        <f t="shared" si="19"/>
        <v>0</v>
      </c>
      <c r="K24" s="4">
        <f t="shared" si="5"/>
        <v>7.0710678118654766E-2</v>
      </c>
      <c r="L24" s="2">
        <f t="shared" si="20"/>
        <v>6.1706694636705806E-4</v>
      </c>
      <c r="M24" s="1">
        <f t="shared" si="21"/>
        <v>0</v>
      </c>
      <c r="N24" s="1" t="e">
        <f t="shared" si="22"/>
        <v>#DIV/0!</v>
      </c>
      <c r="O24" s="4">
        <v>0.1</v>
      </c>
      <c r="P24" t="e">
        <f t="shared" si="23"/>
        <v>#DIV/0!</v>
      </c>
      <c r="Q24" s="9" t="e">
        <f t="shared" si="24"/>
        <v>#DIV/0!</v>
      </c>
    </row>
    <row r="25" spans="1:17" x14ac:dyDescent="0.25">
      <c r="A25" s="1" t="s">
        <v>32</v>
      </c>
      <c r="B25" s="6"/>
      <c r="C25" s="6"/>
      <c r="D25" s="1">
        <f t="shared" si="14"/>
        <v>0</v>
      </c>
      <c r="E25" s="1">
        <f t="shared" si="15"/>
        <v>0</v>
      </c>
      <c r="F25" s="7">
        <f t="shared" si="16"/>
        <v>0</v>
      </c>
      <c r="G25" s="1">
        <f t="shared" si="17"/>
        <v>0</v>
      </c>
      <c r="H25">
        <f t="shared" si="18"/>
        <v>0</v>
      </c>
      <c r="I25" s="4">
        <v>5.5</v>
      </c>
      <c r="J25">
        <f t="shared" si="19"/>
        <v>0</v>
      </c>
      <c r="K25" s="4">
        <f t="shared" si="5"/>
        <v>7.0710678118654766E-2</v>
      </c>
      <c r="L25" s="2">
        <f t="shared" si="20"/>
        <v>6.1706694636705806E-4</v>
      </c>
      <c r="M25" s="1">
        <f t="shared" si="21"/>
        <v>0</v>
      </c>
      <c r="N25" s="1" t="e">
        <f t="shared" si="22"/>
        <v>#DIV/0!</v>
      </c>
      <c r="O25" s="4">
        <v>0.1</v>
      </c>
      <c r="P25" t="e">
        <f t="shared" si="23"/>
        <v>#DIV/0!</v>
      </c>
      <c r="Q25" s="9" t="e">
        <f t="shared" si="24"/>
        <v>#DIV/0!</v>
      </c>
    </row>
    <row r="26" spans="1:17" x14ac:dyDescent="0.25">
      <c r="A26" s="1"/>
      <c r="B26" s="6"/>
      <c r="C26" s="6"/>
      <c r="D26" s="1">
        <f t="shared" si="14"/>
        <v>0</v>
      </c>
      <c r="E26" s="1">
        <f t="shared" si="15"/>
        <v>0</v>
      </c>
      <c r="F26" s="7">
        <f t="shared" si="16"/>
        <v>0</v>
      </c>
      <c r="G26" s="1">
        <f t="shared" si="17"/>
        <v>0</v>
      </c>
      <c r="H26">
        <f t="shared" si="18"/>
        <v>0</v>
      </c>
      <c r="I26" s="4"/>
      <c r="J26" t="e">
        <f t="shared" si="19"/>
        <v>#DIV/0!</v>
      </c>
      <c r="K26" s="4">
        <f t="shared" si="5"/>
        <v>7.0710678118654766E-2</v>
      </c>
      <c r="L26" s="2">
        <f t="shared" si="20"/>
        <v>6.1706694636705806E-4</v>
      </c>
      <c r="M26" s="1">
        <f t="shared" si="21"/>
        <v>0</v>
      </c>
      <c r="N26" s="1" t="e">
        <f t="shared" si="22"/>
        <v>#DIV/0!</v>
      </c>
      <c r="O26" s="4">
        <v>0.1</v>
      </c>
      <c r="P26" t="e">
        <f t="shared" si="23"/>
        <v>#DIV/0!</v>
      </c>
      <c r="Q26" s="9" t="e">
        <f t="shared" si="24"/>
        <v>#DIV/0!</v>
      </c>
    </row>
    <row r="27" spans="1:17" x14ac:dyDescent="0.25">
      <c r="A27" s="1">
        <v>0</v>
      </c>
      <c r="B27" s="6">
        <v>6.5500000000000007</v>
      </c>
      <c r="C27" s="6">
        <v>7.35</v>
      </c>
      <c r="D27" s="1">
        <f t="shared" si="14"/>
        <v>13.9</v>
      </c>
      <c r="E27" s="1">
        <f t="shared" si="15"/>
        <v>0.2426007155555556</v>
      </c>
      <c r="F27" s="7">
        <f t="shared" si="16"/>
        <v>0.1213003577777778</v>
      </c>
      <c r="G27" s="1">
        <f t="shared" si="17"/>
        <v>207148.4941119639</v>
      </c>
      <c r="H27">
        <f t="shared" si="18"/>
        <v>1066.9205309211027</v>
      </c>
      <c r="I27" s="4">
        <v>5.5</v>
      </c>
      <c r="J27">
        <f t="shared" si="19"/>
        <v>0.19398555107656415</v>
      </c>
      <c r="K27" s="4">
        <f t="shared" si="5"/>
        <v>7.0710678118654766E-2</v>
      </c>
      <c r="L27" s="2">
        <f t="shared" si="20"/>
        <v>6.1706694636705806E-4</v>
      </c>
      <c r="M27" s="1">
        <f t="shared" si="21"/>
        <v>4229.5951706893784</v>
      </c>
      <c r="N27" s="1">
        <f t="shared" si="22"/>
        <v>21.791299356052484</v>
      </c>
      <c r="O27" s="4">
        <v>0.1</v>
      </c>
      <c r="P27">
        <f t="shared" si="23"/>
        <v>5.3044957320716318E-3</v>
      </c>
      <c r="Q27" s="9">
        <f t="shared" si="24"/>
        <v>2.7344798118381509E-2</v>
      </c>
    </row>
    <row r="28" spans="1:17" x14ac:dyDescent="0.25">
      <c r="A28" s="1">
        <v>15</v>
      </c>
      <c r="B28" s="6">
        <v>6.6</v>
      </c>
      <c r="C28" s="6">
        <v>7.375</v>
      </c>
      <c r="D28" s="1">
        <f t="shared" si="14"/>
        <v>13.975</v>
      </c>
      <c r="E28" s="1">
        <f t="shared" si="15"/>
        <v>0.24390971222222224</v>
      </c>
      <c r="F28" s="7">
        <f t="shared" si="16"/>
        <v>0.12195485611111112</v>
      </c>
      <c r="G28" s="1">
        <f t="shared" si="17"/>
        <v>209381.00520939694</v>
      </c>
      <c r="H28">
        <f t="shared" si="18"/>
        <v>1078.4191031678945</v>
      </c>
      <c r="I28" s="4">
        <v>5.5</v>
      </c>
      <c r="J28">
        <f t="shared" si="19"/>
        <v>0.19607620057598082</v>
      </c>
      <c r="K28" s="4">
        <f t="shared" si="5"/>
        <v>7.0710678118654766E-2</v>
      </c>
      <c r="L28" s="2">
        <f t="shared" si="20"/>
        <v>6.1706694636705806E-4</v>
      </c>
      <c r="M28" s="1">
        <f t="shared" si="21"/>
        <v>4252.3926928305436</v>
      </c>
      <c r="N28" s="1">
        <f t="shared" si="22"/>
        <v>21.908827115730208</v>
      </c>
      <c r="O28" s="4">
        <v>0.1</v>
      </c>
      <c r="P28">
        <f t="shared" si="23"/>
        <v>5.3457497441992069E-3</v>
      </c>
      <c r="Q28" s="9">
        <f t="shared" si="24"/>
        <v>2.7263633875482474E-2</v>
      </c>
    </row>
    <row r="29" spans="1:17" x14ac:dyDescent="0.25">
      <c r="A29" s="1">
        <v>30</v>
      </c>
      <c r="B29" s="6">
        <v>6.625</v>
      </c>
      <c r="C29" s="6">
        <v>7.375</v>
      </c>
      <c r="D29" s="1">
        <f t="shared" si="14"/>
        <v>14</v>
      </c>
      <c r="E29" s="1">
        <f t="shared" si="15"/>
        <v>0.24434604444444447</v>
      </c>
      <c r="F29" s="7">
        <f t="shared" si="16"/>
        <v>0.12217302222222223</v>
      </c>
      <c r="G29" s="1">
        <f t="shared" si="17"/>
        <v>210127.80256102205</v>
      </c>
      <c r="H29">
        <f t="shared" si="18"/>
        <v>1082.2654909019789</v>
      </c>
      <c r="I29" s="4">
        <v>5.5</v>
      </c>
      <c r="J29">
        <f t="shared" si="19"/>
        <v>0.1967755438003598</v>
      </c>
      <c r="K29" s="4">
        <f t="shared" si="5"/>
        <v>7.0710678118654766E-2</v>
      </c>
      <c r="L29" s="2">
        <f t="shared" si="20"/>
        <v>6.1706694636705806E-4</v>
      </c>
      <c r="M29" s="1">
        <f t="shared" si="21"/>
        <v>4259.9917789238807</v>
      </c>
      <c r="N29" s="1">
        <f t="shared" si="22"/>
        <v>21.948002840088936</v>
      </c>
      <c r="O29" s="4">
        <v>0.1</v>
      </c>
      <c r="P29">
        <f t="shared" si="23"/>
        <v>5.3595391902811484E-3</v>
      </c>
      <c r="Q29" s="9">
        <f t="shared" si="24"/>
        <v>2.7236815545120342E-2</v>
      </c>
    </row>
    <row r="30" spans="1:17" x14ac:dyDescent="0.25">
      <c r="A30" s="1">
        <v>45</v>
      </c>
      <c r="B30" s="6">
        <v>6.5500000000000007</v>
      </c>
      <c r="C30" s="6">
        <v>7.375</v>
      </c>
      <c r="D30" s="1">
        <f t="shared" si="14"/>
        <v>13.925000000000001</v>
      </c>
      <c r="E30" s="1">
        <f t="shared" si="15"/>
        <v>0.24303704777777782</v>
      </c>
      <c r="F30" s="7">
        <f t="shared" si="16"/>
        <v>0.12151852388888891</v>
      </c>
      <c r="G30" s="1">
        <f t="shared" si="17"/>
        <v>207891.3508705149</v>
      </c>
      <c r="H30">
        <f t="shared" si="18"/>
        <v>1070.7466225884802</v>
      </c>
      <c r="I30" s="4">
        <v>5.5</v>
      </c>
      <c r="J30">
        <f t="shared" si="19"/>
        <v>0.19468120410699641</v>
      </c>
      <c r="K30" s="4">
        <f t="shared" si="5"/>
        <v>7.0710678118654766E-2</v>
      </c>
      <c r="L30" s="2">
        <f t="shared" si="20"/>
        <v>6.1706694636705806E-4</v>
      </c>
      <c r="M30" s="1">
        <f t="shared" si="21"/>
        <v>4237.1943886263698</v>
      </c>
      <c r="N30" s="1">
        <f t="shared" si="22"/>
        <v>21.830475373483104</v>
      </c>
      <c r="O30" s="4">
        <v>0.1</v>
      </c>
      <c r="P30">
        <f t="shared" si="23"/>
        <v>5.3182280257751801E-3</v>
      </c>
      <c r="Q30" s="9">
        <f t="shared" si="24"/>
        <v>2.7317624473147867E-2</v>
      </c>
    </row>
    <row r="31" spans="1:17" x14ac:dyDescent="0.25">
      <c r="A31" s="1">
        <v>60</v>
      </c>
      <c r="B31" s="6">
        <v>6.5750000000000002</v>
      </c>
      <c r="C31" s="6">
        <v>7.375</v>
      </c>
      <c r="D31" s="1">
        <f t="shared" si="14"/>
        <v>13.95</v>
      </c>
      <c r="E31" s="1">
        <f t="shared" si="15"/>
        <v>0.24347338000000002</v>
      </c>
      <c r="F31" s="7">
        <f t="shared" si="16"/>
        <v>0.12173669000000001</v>
      </c>
      <c r="G31" s="1">
        <f t="shared" si="17"/>
        <v>208635.52127436956</v>
      </c>
      <c r="H31">
        <f t="shared" si="18"/>
        <v>1074.5794802000216</v>
      </c>
      <c r="I31" s="4">
        <v>5.5</v>
      </c>
      <c r="J31">
        <f t="shared" si="19"/>
        <v>0.19537808730909487</v>
      </c>
      <c r="K31" s="4">
        <f t="shared" si="5"/>
        <v>7.0710678118654766E-2</v>
      </c>
      <c r="L31" s="2">
        <f t="shared" si="20"/>
        <v>6.1706694636705806E-4</v>
      </c>
      <c r="M31" s="1">
        <f t="shared" si="21"/>
        <v>4244.7935627023962</v>
      </c>
      <c r="N31" s="1">
        <f t="shared" si="22"/>
        <v>21.869651293451941</v>
      </c>
      <c r="O31" s="4">
        <v>0.1</v>
      </c>
      <c r="P31">
        <f t="shared" si="23"/>
        <v>5.331979359581321E-3</v>
      </c>
      <c r="Q31" s="9">
        <f t="shared" si="24"/>
        <v>2.7290569956015313E-2</v>
      </c>
    </row>
    <row r="32" spans="1:17" x14ac:dyDescent="0.25">
      <c r="A32" s="1">
        <v>75</v>
      </c>
      <c r="B32" s="6">
        <v>6.5750000000000002</v>
      </c>
      <c r="C32" s="6">
        <v>7.35</v>
      </c>
      <c r="D32" s="1">
        <f t="shared" si="14"/>
        <v>13.925000000000001</v>
      </c>
      <c r="E32" s="1">
        <f t="shared" si="15"/>
        <v>0.24303704777777782</v>
      </c>
      <c r="F32" s="7">
        <f t="shared" si="16"/>
        <v>0.12151852388888891</v>
      </c>
      <c r="G32" s="1">
        <f t="shared" si="17"/>
        <v>207891.3508705149</v>
      </c>
      <c r="H32">
        <f t="shared" si="18"/>
        <v>1070.7466225884802</v>
      </c>
      <c r="I32" s="4">
        <v>5.5</v>
      </c>
      <c r="J32">
        <f t="shared" si="19"/>
        <v>0.19468120410699641</v>
      </c>
      <c r="K32" s="4">
        <f t="shared" si="5"/>
        <v>7.0710678118654766E-2</v>
      </c>
      <c r="L32" s="2">
        <f t="shared" si="20"/>
        <v>6.1706694636705806E-4</v>
      </c>
      <c r="M32" s="1">
        <f t="shared" si="21"/>
        <v>4237.1943886263698</v>
      </c>
      <c r="N32" s="1">
        <f t="shared" si="22"/>
        <v>21.830475373483104</v>
      </c>
      <c r="O32" s="4">
        <v>0.1</v>
      </c>
      <c r="P32">
        <f t="shared" si="23"/>
        <v>5.3182280257751801E-3</v>
      </c>
      <c r="Q32" s="9">
        <f t="shared" si="24"/>
        <v>2.7317624473147867E-2</v>
      </c>
    </row>
    <row r="33" spans="1:17" x14ac:dyDescent="0.25">
      <c r="A33" s="1">
        <v>90</v>
      </c>
      <c r="B33" s="6">
        <v>6.5750000000000002</v>
      </c>
      <c r="C33" s="6">
        <v>7.3000000000000007</v>
      </c>
      <c r="D33" s="1">
        <f t="shared" si="14"/>
        <v>13.875</v>
      </c>
      <c r="E33" s="1">
        <f t="shared" si="15"/>
        <v>0.24216438333333334</v>
      </c>
      <c r="F33" s="7">
        <f t="shared" si="16"/>
        <v>0.12108219166666667</v>
      </c>
      <c r="G33" s="1">
        <f t="shared" si="17"/>
        <v>206406.95111284746</v>
      </c>
      <c r="H33">
        <f t="shared" si="18"/>
        <v>1063.1012057857217</v>
      </c>
      <c r="I33" s="4">
        <v>5.5</v>
      </c>
      <c r="J33">
        <f t="shared" si="19"/>
        <v>0.19329112832467671</v>
      </c>
      <c r="K33" s="4">
        <f t="shared" si="5"/>
        <v>7.0710678118654766E-2</v>
      </c>
      <c r="L33" s="2">
        <f t="shared" si="20"/>
        <v>6.1706694636705806E-4</v>
      </c>
      <c r="M33" s="1">
        <f t="shared" si="21"/>
        <v>4221.9959089782633</v>
      </c>
      <c r="N33" s="1">
        <f t="shared" si="22"/>
        <v>21.752123241388457</v>
      </c>
      <c r="O33" s="4">
        <v>0.1</v>
      </c>
      <c r="P33">
        <f t="shared" si="23"/>
        <v>5.2907824677094883E-3</v>
      </c>
      <c r="Q33" s="9">
        <f t="shared" si="24"/>
        <v>2.7372091588303046E-2</v>
      </c>
    </row>
    <row r="34" spans="1:17" x14ac:dyDescent="0.25">
      <c r="A34" s="1">
        <v>105</v>
      </c>
      <c r="B34" s="6">
        <v>6.55</v>
      </c>
      <c r="C34" s="6">
        <v>7.3000000000000007</v>
      </c>
      <c r="D34" s="1">
        <f t="shared" si="14"/>
        <v>13.850000000000001</v>
      </c>
      <c r="E34" s="1">
        <f t="shared" si="15"/>
        <v>0.24172805111111118</v>
      </c>
      <c r="F34" s="7">
        <f t="shared" si="16"/>
        <v>0.12086402555555559</v>
      </c>
      <c r="G34" s="1">
        <f t="shared" si="17"/>
        <v>205666.72198696344</v>
      </c>
      <c r="H34">
        <f t="shared" si="18"/>
        <v>1059.2886477684544</v>
      </c>
      <c r="I34" s="4">
        <v>5.5</v>
      </c>
      <c r="J34">
        <f t="shared" si="19"/>
        <v>0.19259793595790081</v>
      </c>
      <c r="K34" s="4">
        <f t="shared" si="5"/>
        <v>7.0710678118654766E-2</v>
      </c>
      <c r="L34" s="2">
        <f t="shared" si="20"/>
        <v>6.1706694636705806E-4</v>
      </c>
      <c r="M34" s="1">
        <f t="shared" si="21"/>
        <v>4214.3966035798576</v>
      </c>
      <c r="N34" s="1">
        <f t="shared" si="22"/>
        <v>21.712947029719288</v>
      </c>
      <c r="O34" s="4">
        <v>0.1</v>
      </c>
      <c r="P34">
        <f t="shared" si="23"/>
        <v>5.2770882218715984E-3</v>
      </c>
      <c r="Q34" s="9">
        <f t="shared" si="24"/>
        <v>2.739950558465536E-2</v>
      </c>
    </row>
    <row r="35" spans="1:17" x14ac:dyDescent="0.25">
      <c r="A35" s="1">
        <v>120</v>
      </c>
      <c r="B35" s="6">
        <v>6.625</v>
      </c>
      <c r="C35" s="6">
        <v>7.35</v>
      </c>
      <c r="D35" s="1">
        <f t="shared" si="14"/>
        <v>13.975</v>
      </c>
      <c r="E35" s="1">
        <f t="shared" si="15"/>
        <v>0.24390971222222224</v>
      </c>
      <c r="F35" s="7">
        <f t="shared" si="16"/>
        <v>0.12195485611111112</v>
      </c>
      <c r="G35" s="1">
        <f t="shared" si="17"/>
        <v>209381.00520939694</v>
      </c>
      <c r="H35">
        <f t="shared" si="18"/>
        <v>1078.4191031678945</v>
      </c>
      <c r="I35" s="4">
        <v>5.5</v>
      </c>
      <c r="J35">
        <f t="shared" si="19"/>
        <v>0.19607620057598082</v>
      </c>
      <c r="K35" s="4">
        <f t="shared" si="5"/>
        <v>7.0710678118654766E-2</v>
      </c>
      <c r="L35" s="2">
        <f t="shared" si="20"/>
        <v>6.1706694636705806E-4</v>
      </c>
      <c r="M35" s="1">
        <f t="shared" si="21"/>
        <v>4252.3926928305436</v>
      </c>
      <c r="N35" s="1">
        <f t="shared" si="22"/>
        <v>21.908827115730208</v>
      </c>
      <c r="O35" s="4">
        <v>0.1</v>
      </c>
      <c r="P35">
        <f t="shared" si="23"/>
        <v>5.3457497441992069E-3</v>
      </c>
      <c r="Q35" s="9">
        <f t="shared" si="24"/>
        <v>2.7263633875482474E-2</v>
      </c>
    </row>
    <row r="36" spans="1:17" x14ac:dyDescent="0.25">
      <c r="A36" s="1">
        <v>135</v>
      </c>
      <c r="B36" s="6">
        <v>6.6999999999999993</v>
      </c>
      <c r="C36" s="6">
        <v>7.35</v>
      </c>
      <c r="D36" s="1">
        <f t="shared" si="14"/>
        <v>14.049999999999999</v>
      </c>
      <c r="E36" s="1">
        <f t="shared" si="15"/>
        <v>0.24521870888888889</v>
      </c>
      <c r="F36" s="7">
        <f t="shared" si="16"/>
        <v>0.12260935444444444</v>
      </c>
      <c r="G36" s="1">
        <f t="shared" si="17"/>
        <v>211625.3370555432</v>
      </c>
      <c r="H36">
        <f t="shared" si="18"/>
        <v>1089.9785583071593</v>
      </c>
      <c r="I36" s="4">
        <v>5.5</v>
      </c>
      <c r="J36">
        <f t="shared" si="19"/>
        <v>0.19817791969221082</v>
      </c>
      <c r="K36" s="4">
        <f t="shared" si="5"/>
        <v>7.0710678118654766E-2</v>
      </c>
      <c r="L36" s="2">
        <f t="shared" si="20"/>
        <v>6.1706694636705806E-4</v>
      </c>
      <c r="M36" s="1">
        <f t="shared" si="21"/>
        <v>4275.1898186580856</v>
      </c>
      <c r="N36" s="1">
        <f t="shared" si="22"/>
        <v>22.026353994130076</v>
      </c>
      <c r="O36" s="4">
        <v>0.1</v>
      </c>
      <c r="P36">
        <f t="shared" si="23"/>
        <v>5.3871753091859383E-3</v>
      </c>
      <c r="Q36" s="9">
        <f t="shared" si="24"/>
        <v>2.7183529414138236E-2</v>
      </c>
    </row>
    <row r="37" spans="1:17" x14ac:dyDescent="0.25">
      <c r="A37" s="1">
        <v>150</v>
      </c>
      <c r="B37" s="6">
        <v>6.875</v>
      </c>
      <c r="C37" s="6">
        <v>7.5750000000000002</v>
      </c>
      <c r="D37" s="1">
        <f t="shared" si="14"/>
        <v>14.45</v>
      </c>
      <c r="E37" s="1">
        <f t="shared" si="15"/>
        <v>0.25220002444444445</v>
      </c>
      <c r="F37" s="7">
        <f t="shared" si="16"/>
        <v>0.12610001222222222</v>
      </c>
      <c r="G37" s="1">
        <f t="shared" si="17"/>
        <v>223794.61745225536</v>
      </c>
      <c r="H37">
        <f t="shared" si="18"/>
        <v>1152.6565669378676</v>
      </c>
      <c r="I37" s="4">
        <v>5.5</v>
      </c>
      <c r="J37">
        <f t="shared" si="19"/>
        <v>0.20957392126143048</v>
      </c>
      <c r="K37" s="4">
        <f t="shared" si="5"/>
        <v>7.0710678118654766E-2</v>
      </c>
      <c r="L37" s="2">
        <f t="shared" si="20"/>
        <v>6.1706694636705806E-4</v>
      </c>
      <c r="M37" s="1">
        <f t="shared" si="21"/>
        <v>4396.7676992686711</v>
      </c>
      <c r="N37" s="1">
        <f t="shared" si="22"/>
        <v>22.653148871474137</v>
      </c>
      <c r="O37" s="4">
        <v>0.1</v>
      </c>
      <c r="P37">
        <f t="shared" si="23"/>
        <v>5.6110205566082851E-3</v>
      </c>
      <c r="Q37" s="9">
        <f t="shared" si="24"/>
        <v>2.6773467437338657E-2</v>
      </c>
    </row>
    <row r="38" spans="1:17" x14ac:dyDescent="0.25">
      <c r="A38" s="1">
        <v>135</v>
      </c>
      <c r="B38" s="6">
        <v>6.875</v>
      </c>
      <c r="C38" s="6">
        <v>7.5500000000000007</v>
      </c>
      <c r="D38" s="1">
        <f t="shared" ref="D38:D50" si="25">B38+C38</f>
        <v>14.425000000000001</v>
      </c>
      <c r="E38" s="1">
        <f t="shared" ref="E38:E50" si="26">D38*3.141592/180</f>
        <v>0.25176369222222228</v>
      </c>
      <c r="F38" s="7">
        <f t="shared" ref="F38:F50" si="27">E38/2</f>
        <v>0.12588184611111114</v>
      </c>
      <c r="G38" s="1">
        <f t="shared" ref="G38:G50" si="28">ABS(((1-(SIN(F38)/$H$2)^2)^0.5-(1-(SIN(F38)/$L$2)^2)^0.5)*1000000000)</f>
        <v>223024.19840336542</v>
      </c>
      <c r="H38">
        <f t="shared" ref="H38:H50" si="29">ABS($H$2*$N$2*G38)</f>
        <v>1148.6885153997805</v>
      </c>
      <c r="I38" s="4">
        <v>5.5</v>
      </c>
      <c r="J38">
        <f t="shared" ref="J38:J50" si="30">(H38*0.000000001)/(I38*0.000001)</f>
        <v>0.20885245734541466</v>
      </c>
      <c r="K38" s="4">
        <f t="shared" si="5"/>
        <v>7.0710678118654766E-2</v>
      </c>
      <c r="L38" s="2">
        <f t="shared" ref="L38:L50" si="31">K38*3.141592/360</f>
        <v>6.1706694636705806E-4</v>
      </c>
      <c r="M38" s="1">
        <f t="shared" ref="M38:M50" si="32">ABS(-(2*SIN(F38)/($H$2^2))*(1-(SIN(F38)/$H$2)^2)^(-0.5)+(2*SIN(F38)/($L$2^2))*(1-(SIN(F38)/$L$2)^2)^(-0.5))*L38*1000000000</f>
        <v>4389.1694207200426</v>
      </c>
      <c r="N38" s="1">
        <f t="shared" ref="N38:N50" si="33">H38*((M38/G38)^2+(0.000001/$N$2)^2)^0.5</f>
        <v>22.61397494916238</v>
      </c>
      <c r="O38" s="4">
        <v>0.1</v>
      </c>
      <c r="P38">
        <f t="shared" ref="P38:P50" si="34">J38*((N38/H38)^2+(O38/I38)^2)^0.5</f>
        <v>5.5968862429314143E-3</v>
      </c>
      <c r="Q38" s="9">
        <f t="shared" ref="Q38:Q50" si="35">P38/J38</f>
        <v>2.6798278143670085E-2</v>
      </c>
    </row>
    <row r="39" spans="1:17" x14ac:dyDescent="0.25">
      <c r="A39" s="1">
        <v>120</v>
      </c>
      <c r="B39" s="6">
        <v>6.875</v>
      </c>
      <c r="C39" s="6">
        <v>7.5500000000000007</v>
      </c>
      <c r="D39" s="1">
        <f t="shared" si="25"/>
        <v>14.425000000000001</v>
      </c>
      <c r="E39" s="1">
        <f t="shared" si="26"/>
        <v>0.25176369222222228</v>
      </c>
      <c r="F39" s="7">
        <f t="shared" si="27"/>
        <v>0.12588184611111114</v>
      </c>
      <c r="G39" s="1">
        <f t="shared" si="28"/>
        <v>223024.19840336542</v>
      </c>
      <c r="H39">
        <f t="shared" si="29"/>
        <v>1148.6885153997805</v>
      </c>
      <c r="I39" s="4">
        <v>5.5</v>
      </c>
      <c r="J39">
        <f t="shared" si="30"/>
        <v>0.20885245734541466</v>
      </c>
      <c r="K39" s="4">
        <f t="shared" si="5"/>
        <v>7.0710678118654766E-2</v>
      </c>
      <c r="L39" s="2">
        <f t="shared" si="31"/>
        <v>6.1706694636705806E-4</v>
      </c>
      <c r="M39" s="1">
        <f t="shared" si="32"/>
        <v>4389.1694207200426</v>
      </c>
      <c r="N39" s="1">
        <f t="shared" si="33"/>
        <v>22.61397494916238</v>
      </c>
      <c r="O39" s="4">
        <v>0.1</v>
      </c>
      <c r="P39">
        <f t="shared" si="34"/>
        <v>5.5968862429314143E-3</v>
      </c>
      <c r="Q39" s="9">
        <f t="shared" si="35"/>
        <v>2.6798278143670085E-2</v>
      </c>
    </row>
    <row r="40" spans="1:17" x14ac:dyDescent="0.25">
      <c r="A40" s="1">
        <v>105</v>
      </c>
      <c r="B40" s="6">
        <v>6.7249999999999996</v>
      </c>
      <c r="C40" s="6">
        <v>7.5250000000000004</v>
      </c>
      <c r="D40" s="1">
        <f t="shared" si="25"/>
        <v>14.25</v>
      </c>
      <c r="E40" s="1">
        <f t="shared" si="26"/>
        <v>0.24870936666666668</v>
      </c>
      <c r="F40" s="7">
        <f t="shared" si="27"/>
        <v>0.12435468333333334</v>
      </c>
      <c r="G40" s="1">
        <f t="shared" si="28"/>
        <v>217667.98867028925</v>
      </c>
      <c r="H40">
        <f t="shared" si="29"/>
        <v>1121.1012999742625</v>
      </c>
      <c r="I40" s="4">
        <v>5.5</v>
      </c>
      <c r="J40">
        <f t="shared" si="30"/>
        <v>0.20383659999532044</v>
      </c>
      <c r="K40" s="4">
        <f t="shared" si="5"/>
        <v>7.0710678118654766E-2</v>
      </c>
      <c r="L40" s="2">
        <f t="shared" si="31"/>
        <v>6.1706694636705806E-4</v>
      </c>
      <c r="M40" s="1">
        <f t="shared" si="32"/>
        <v>4335.9801987828923</v>
      </c>
      <c r="N40" s="1">
        <f t="shared" si="33"/>
        <v>22.339754647507494</v>
      </c>
      <c r="O40" s="4">
        <v>0.1</v>
      </c>
      <c r="P40">
        <f t="shared" si="34"/>
        <v>5.4984843371781618E-3</v>
      </c>
      <c r="Q40" s="9">
        <f t="shared" si="35"/>
        <v>2.6974961009477164E-2</v>
      </c>
    </row>
    <row r="41" spans="1:17" x14ac:dyDescent="0.25">
      <c r="A41" s="1">
        <v>90</v>
      </c>
      <c r="B41" s="6">
        <v>6.7750000000000004</v>
      </c>
      <c r="C41" s="6">
        <v>7.5250000000000004</v>
      </c>
      <c r="D41" s="1">
        <f t="shared" si="25"/>
        <v>14.3</v>
      </c>
      <c r="E41" s="1">
        <f t="shared" si="26"/>
        <v>0.24958203111111116</v>
      </c>
      <c r="F41" s="7">
        <f t="shared" si="27"/>
        <v>0.12479101555555558</v>
      </c>
      <c r="G41" s="1">
        <f t="shared" si="28"/>
        <v>219191.77534435174</v>
      </c>
      <c r="H41">
        <f t="shared" si="29"/>
        <v>1128.9495795104997</v>
      </c>
      <c r="I41" s="4">
        <v>5.5</v>
      </c>
      <c r="J41">
        <f t="shared" si="30"/>
        <v>0.20526355991099998</v>
      </c>
      <c r="K41" s="4">
        <f t="shared" si="5"/>
        <v>7.0710678118654766E-2</v>
      </c>
      <c r="L41" s="2">
        <f t="shared" si="31"/>
        <v>6.1706694636705806E-4</v>
      </c>
      <c r="M41" s="1">
        <f t="shared" si="32"/>
        <v>4351.1773456200426</v>
      </c>
      <c r="N41" s="1">
        <f t="shared" si="33"/>
        <v>22.418103810906953</v>
      </c>
      <c r="O41" s="4">
        <v>0.1</v>
      </c>
      <c r="P41">
        <f t="shared" si="34"/>
        <v>5.5265031424464074E-3</v>
      </c>
      <c r="Q41" s="9">
        <f t="shared" si="35"/>
        <v>2.6923936936700494E-2</v>
      </c>
    </row>
    <row r="42" spans="1:17" x14ac:dyDescent="0.25">
      <c r="A42" s="1">
        <v>75</v>
      </c>
      <c r="B42" s="6">
        <v>6.8250000000000002</v>
      </c>
      <c r="C42" s="6">
        <v>7.5500000000000007</v>
      </c>
      <c r="D42" s="1">
        <f t="shared" si="25"/>
        <v>14.375</v>
      </c>
      <c r="E42" s="1">
        <f t="shared" si="26"/>
        <v>0.25089102777777783</v>
      </c>
      <c r="F42" s="7">
        <f t="shared" si="27"/>
        <v>0.12544551388888892</v>
      </c>
      <c r="G42" s="1">
        <f t="shared" si="28"/>
        <v>221487.29438875581</v>
      </c>
      <c r="H42">
        <f t="shared" si="29"/>
        <v>1140.7726748609844</v>
      </c>
      <c r="I42" s="4">
        <v>5.5</v>
      </c>
      <c r="J42">
        <f t="shared" si="30"/>
        <v>0.20741321361108808</v>
      </c>
      <c r="K42" s="4">
        <f t="shared" si="5"/>
        <v>7.0710678118654766E-2</v>
      </c>
      <c r="L42" s="2">
        <f t="shared" si="31"/>
        <v>6.1706694636705806E-4</v>
      </c>
      <c r="M42" s="1">
        <f t="shared" si="32"/>
        <v>4373.9727268883034</v>
      </c>
      <c r="N42" s="1">
        <f t="shared" si="33"/>
        <v>22.535626798497486</v>
      </c>
      <c r="O42" s="4">
        <v>0.1</v>
      </c>
      <c r="P42">
        <f t="shared" si="34"/>
        <v>5.5686753384436034E-3</v>
      </c>
      <c r="Q42" s="9">
        <f t="shared" si="35"/>
        <v>2.6848218787474145E-2</v>
      </c>
    </row>
    <row r="43" spans="1:17" x14ac:dyDescent="0.25">
      <c r="A43" s="1">
        <v>60</v>
      </c>
      <c r="B43" s="6">
        <v>6.625</v>
      </c>
      <c r="C43" s="6">
        <v>7.35</v>
      </c>
      <c r="D43" s="1">
        <f t="shared" si="25"/>
        <v>13.975</v>
      </c>
      <c r="E43" s="1">
        <f t="shared" si="26"/>
        <v>0.24390971222222224</v>
      </c>
      <c r="F43" s="7">
        <f t="shared" si="27"/>
        <v>0.12195485611111112</v>
      </c>
      <c r="G43" s="1">
        <f t="shared" si="28"/>
        <v>209381.00520939694</v>
      </c>
      <c r="H43">
        <f t="shared" si="29"/>
        <v>1078.4191031678945</v>
      </c>
      <c r="I43" s="4">
        <v>5.5</v>
      </c>
      <c r="J43">
        <f t="shared" si="30"/>
        <v>0.19607620057598082</v>
      </c>
      <c r="K43" s="4">
        <f t="shared" si="5"/>
        <v>7.0710678118654766E-2</v>
      </c>
      <c r="L43" s="2">
        <f t="shared" si="31"/>
        <v>6.1706694636705806E-4</v>
      </c>
      <c r="M43" s="1">
        <f t="shared" si="32"/>
        <v>4252.3926928305436</v>
      </c>
      <c r="N43" s="1">
        <f t="shared" si="33"/>
        <v>21.908827115730208</v>
      </c>
      <c r="O43" s="4">
        <v>0.1</v>
      </c>
      <c r="P43">
        <f t="shared" si="34"/>
        <v>5.3457497441992069E-3</v>
      </c>
      <c r="Q43" s="9">
        <f t="shared" si="35"/>
        <v>2.7263633875482474E-2</v>
      </c>
    </row>
    <row r="44" spans="1:17" x14ac:dyDescent="0.25">
      <c r="A44" s="1">
        <v>45</v>
      </c>
      <c r="B44" s="6">
        <v>6.5750000000000002</v>
      </c>
      <c r="C44" s="6">
        <v>7.2750000000000004</v>
      </c>
      <c r="D44" s="1">
        <f t="shared" si="25"/>
        <v>13.850000000000001</v>
      </c>
      <c r="E44" s="1">
        <f t="shared" si="26"/>
        <v>0.24172805111111118</v>
      </c>
      <c r="F44" s="7">
        <f t="shared" si="27"/>
        <v>0.12086402555555559</v>
      </c>
      <c r="G44" s="1">
        <f t="shared" si="28"/>
        <v>205666.72198696344</v>
      </c>
      <c r="H44">
        <f t="shared" si="29"/>
        <v>1059.2886477684544</v>
      </c>
      <c r="I44" s="4">
        <v>5.5</v>
      </c>
      <c r="J44">
        <f t="shared" si="30"/>
        <v>0.19259793595790081</v>
      </c>
      <c r="K44" s="4">
        <f t="shared" si="5"/>
        <v>7.0710678118654766E-2</v>
      </c>
      <c r="L44" s="2">
        <f t="shared" si="31"/>
        <v>6.1706694636705806E-4</v>
      </c>
      <c r="M44" s="1">
        <f t="shared" si="32"/>
        <v>4214.3966035798576</v>
      </c>
      <c r="N44" s="1">
        <f t="shared" si="33"/>
        <v>21.712947029719288</v>
      </c>
      <c r="O44" s="4">
        <v>0.1</v>
      </c>
      <c r="P44">
        <f t="shared" si="34"/>
        <v>5.2770882218715984E-3</v>
      </c>
      <c r="Q44" s="9">
        <f t="shared" si="35"/>
        <v>2.739950558465536E-2</v>
      </c>
    </row>
    <row r="45" spans="1:17" x14ac:dyDescent="0.25">
      <c r="A45" s="1">
        <v>30</v>
      </c>
      <c r="B45" s="6">
        <v>6.5250000000000004</v>
      </c>
      <c r="C45" s="6">
        <v>7.2249999999999996</v>
      </c>
      <c r="D45" s="1">
        <f t="shared" si="25"/>
        <v>13.75</v>
      </c>
      <c r="E45" s="1">
        <f t="shared" si="26"/>
        <v>0.23998272222222225</v>
      </c>
      <c r="F45" s="7">
        <f t="shared" si="27"/>
        <v>0.11999136111111113</v>
      </c>
      <c r="G45" s="1">
        <f t="shared" si="28"/>
        <v>202718.94648482557</v>
      </c>
      <c r="H45">
        <f t="shared" si="29"/>
        <v>1044.1060985674098</v>
      </c>
      <c r="I45" s="4">
        <v>5.5</v>
      </c>
      <c r="J45">
        <f t="shared" si="30"/>
        <v>0.18983747246680183</v>
      </c>
      <c r="K45" s="4">
        <f t="shared" si="5"/>
        <v>7.0710678118654766E-2</v>
      </c>
      <c r="L45" s="2">
        <f t="shared" si="31"/>
        <v>6.1706694636705806E-4</v>
      </c>
      <c r="M45" s="1">
        <f t="shared" si="32"/>
        <v>4183.9989468479143</v>
      </c>
      <c r="N45" s="1">
        <f t="shared" si="33"/>
        <v>21.556241217543398</v>
      </c>
      <c r="O45" s="4">
        <v>0.1</v>
      </c>
      <c r="P45">
        <f t="shared" si="34"/>
        <v>5.2225012055029238E-3</v>
      </c>
      <c r="Q45" s="9">
        <f t="shared" si="35"/>
        <v>2.7510381051961269E-2</v>
      </c>
    </row>
    <row r="46" spans="1:17" x14ac:dyDescent="0.25">
      <c r="A46" s="1">
        <v>15</v>
      </c>
      <c r="B46" s="6">
        <v>6.5750000000000002</v>
      </c>
      <c r="C46" s="6">
        <v>7.1999999999999993</v>
      </c>
      <c r="D46" s="1">
        <f t="shared" si="25"/>
        <v>13.774999999999999</v>
      </c>
      <c r="E46" s="1">
        <f t="shared" si="26"/>
        <v>0.24041905444444442</v>
      </c>
      <c r="F46" s="7">
        <f t="shared" si="27"/>
        <v>0.12020952722222221</v>
      </c>
      <c r="G46" s="1">
        <f t="shared" si="28"/>
        <v>203453.91898368704</v>
      </c>
      <c r="H46">
        <f t="shared" si="29"/>
        <v>1047.8915822710658</v>
      </c>
      <c r="I46" s="4">
        <v>5.5</v>
      </c>
      <c r="J46">
        <f t="shared" si="30"/>
        <v>0.19052574223110288</v>
      </c>
      <c r="K46" s="4">
        <f t="shared" si="5"/>
        <v>7.0710678118654766E-2</v>
      </c>
      <c r="L46" s="2">
        <f t="shared" si="31"/>
        <v>6.1706694636705806E-4</v>
      </c>
      <c r="M46" s="1">
        <f t="shared" si="32"/>
        <v>4191.5984261282811</v>
      </c>
      <c r="N46" s="1">
        <f t="shared" si="33"/>
        <v>21.595417814957642</v>
      </c>
      <c r="O46" s="4">
        <v>0.1</v>
      </c>
      <c r="P46">
        <f t="shared" si="34"/>
        <v>5.2361194865105428E-3</v>
      </c>
      <c r="Q46" s="9">
        <f t="shared" si="35"/>
        <v>2.7482477827900351E-2</v>
      </c>
    </row>
    <row r="47" spans="1:17" x14ac:dyDescent="0.25">
      <c r="A47" s="1">
        <v>0</v>
      </c>
      <c r="B47" s="6">
        <v>6.5750000000000002</v>
      </c>
      <c r="C47" s="6">
        <v>7.3000000000000007</v>
      </c>
      <c r="D47" s="1">
        <f t="shared" si="25"/>
        <v>13.875</v>
      </c>
      <c r="E47" s="1">
        <f t="shared" si="26"/>
        <v>0.24216438333333334</v>
      </c>
      <c r="F47" s="7">
        <f t="shared" si="27"/>
        <v>0.12108219166666667</v>
      </c>
      <c r="G47" s="1">
        <f t="shared" si="28"/>
        <v>206406.95111284746</v>
      </c>
      <c r="H47">
        <f t="shared" si="29"/>
        <v>1063.1012057857217</v>
      </c>
      <c r="I47" s="4">
        <v>5.5</v>
      </c>
      <c r="J47">
        <f t="shared" si="30"/>
        <v>0.19329112832467671</v>
      </c>
      <c r="K47" s="4">
        <f t="shared" si="5"/>
        <v>7.0710678118654766E-2</v>
      </c>
      <c r="L47" s="2">
        <f t="shared" si="31"/>
        <v>6.1706694636705806E-4</v>
      </c>
      <c r="M47" s="1">
        <f t="shared" si="32"/>
        <v>4221.9959089782633</v>
      </c>
      <c r="N47" s="1">
        <f t="shared" si="33"/>
        <v>21.752123241388457</v>
      </c>
      <c r="O47" s="4">
        <v>0.1</v>
      </c>
      <c r="P47">
        <f t="shared" si="34"/>
        <v>5.2907824677094883E-3</v>
      </c>
      <c r="Q47" s="9">
        <f t="shared" si="35"/>
        <v>2.7372091588303046E-2</v>
      </c>
    </row>
    <row r="48" spans="1:17" x14ac:dyDescent="0.25">
      <c r="A48" s="1"/>
      <c r="B48" s="6"/>
      <c r="C48" s="6"/>
      <c r="D48" s="1">
        <f t="shared" si="25"/>
        <v>0</v>
      </c>
      <c r="E48" s="1">
        <f t="shared" si="26"/>
        <v>0</v>
      </c>
      <c r="F48" s="7">
        <f t="shared" si="27"/>
        <v>0</v>
      </c>
      <c r="G48" s="1">
        <f t="shared" si="28"/>
        <v>0</v>
      </c>
      <c r="H48">
        <f t="shared" si="29"/>
        <v>0</v>
      </c>
      <c r="I48" s="4"/>
      <c r="J48" t="e">
        <f t="shared" si="30"/>
        <v>#DIV/0!</v>
      </c>
      <c r="K48" s="4">
        <f t="shared" si="5"/>
        <v>7.0710678118654766E-2</v>
      </c>
      <c r="L48" s="2">
        <f t="shared" si="31"/>
        <v>6.1706694636705806E-4</v>
      </c>
      <c r="M48" s="1">
        <f t="shared" si="32"/>
        <v>0</v>
      </c>
      <c r="N48" s="1" t="e">
        <f t="shared" si="33"/>
        <v>#DIV/0!</v>
      </c>
      <c r="O48" s="4">
        <v>0.1</v>
      </c>
      <c r="P48" t="e">
        <f t="shared" si="34"/>
        <v>#DIV/0!</v>
      </c>
      <c r="Q48" s="9" t="e">
        <f t="shared" si="35"/>
        <v>#DIV/0!</v>
      </c>
    </row>
    <row r="49" spans="1:17" x14ac:dyDescent="0.25">
      <c r="A49" s="1"/>
      <c r="B49" s="6"/>
      <c r="C49" s="6"/>
      <c r="D49" s="1">
        <f t="shared" si="25"/>
        <v>0</v>
      </c>
      <c r="E49" s="1">
        <f t="shared" si="26"/>
        <v>0</v>
      </c>
      <c r="F49" s="7">
        <f t="shared" si="27"/>
        <v>0</v>
      </c>
      <c r="G49" s="1">
        <f t="shared" si="28"/>
        <v>0</v>
      </c>
      <c r="H49">
        <f t="shared" si="29"/>
        <v>0</v>
      </c>
      <c r="I49" s="4"/>
      <c r="J49" t="e">
        <f t="shared" si="30"/>
        <v>#DIV/0!</v>
      </c>
      <c r="K49" s="4">
        <f t="shared" si="5"/>
        <v>7.0710678118654766E-2</v>
      </c>
      <c r="L49" s="2">
        <f t="shared" si="31"/>
        <v>6.1706694636705806E-4</v>
      </c>
      <c r="M49" s="1">
        <f t="shared" si="32"/>
        <v>0</v>
      </c>
      <c r="N49" s="1" t="e">
        <f t="shared" si="33"/>
        <v>#DIV/0!</v>
      </c>
      <c r="O49" s="4">
        <v>0.1</v>
      </c>
      <c r="P49" t="e">
        <f t="shared" si="34"/>
        <v>#DIV/0!</v>
      </c>
      <c r="Q49" s="9" t="e">
        <f t="shared" si="35"/>
        <v>#DIV/0!</v>
      </c>
    </row>
    <row r="50" spans="1:17" x14ac:dyDescent="0.25">
      <c r="A50" s="1"/>
      <c r="B50" s="6"/>
      <c r="C50" s="6"/>
      <c r="D50" s="1">
        <f t="shared" si="25"/>
        <v>0</v>
      </c>
      <c r="E50" s="1">
        <f t="shared" si="26"/>
        <v>0</v>
      </c>
      <c r="F50" s="7">
        <f t="shared" si="27"/>
        <v>0</v>
      </c>
      <c r="G50" s="1">
        <f t="shared" si="28"/>
        <v>0</v>
      </c>
      <c r="H50">
        <f t="shared" si="29"/>
        <v>0</v>
      </c>
      <c r="I50" s="4"/>
      <c r="J50" t="e">
        <f t="shared" si="30"/>
        <v>#DIV/0!</v>
      </c>
      <c r="K50" s="4">
        <f t="shared" si="5"/>
        <v>7.0710678118654766E-2</v>
      </c>
      <c r="L50" s="2">
        <f t="shared" si="31"/>
        <v>6.1706694636705806E-4</v>
      </c>
      <c r="M50" s="1">
        <f t="shared" si="32"/>
        <v>0</v>
      </c>
      <c r="N50" s="1" t="e">
        <f t="shared" si="33"/>
        <v>#DIV/0!</v>
      </c>
      <c r="O50" s="4">
        <v>0.1</v>
      </c>
      <c r="P50" t="e">
        <f t="shared" si="34"/>
        <v>#DIV/0!</v>
      </c>
      <c r="Q50" s="9" t="e">
        <f t="shared" si="35"/>
        <v>#DIV/0!</v>
      </c>
    </row>
    <row r="52" spans="1:17" x14ac:dyDescent="0.25">
      <c r="F52" s="7"/>
    </row>
    <row r="53" spans="1:17" x14ac:dyDescent="0.25">
      <c r="A53" t="s">
        <v>30</v>
      </c>
    </row>
    <row r="55" spans="1:17" x14ac:dyDescent="0.25">
      <c r="A55" t="s">
        <v>31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37"/>
  <sheetViews>
    <sheetView topLeftCell="AB1" workbookViewId="0">
      <selection activeCell="BC14" sqref="BC14:BC19"/>
    </sheetView>
  </sheetViews>
  <sheetFormatPr defaultRowHeight="15" x14ac:dyDescent="0.25"/>
  <cols>
    <col min="7" max="7" width="9.140625" style="11"/>
    <col min="14" max="14" width="9.140625" style="11"/>
    <col min="21" max="21" width="9.140625" style="11"/>
    <col min="28" max="28" width="9.140625" style="11"/>
    <col min="35" max="35" width="9.140625" style="11"/>
    <col min="42" max="42" width="9.140625" style="11"/>
    <col min="49" max="49" width="9.140625" style="11"/>
    <col min="56" max="56" width="9.140625" style="11"/>
    <col min="63" max="63" width="9.140625" style="11"/>
  </cols>
  <sheetData>
    <row r="1" spans="1:69" x14ac:dyDescent="0.25">
      <c r="A1" s="3" t="s">
        <v>27</v>
      </c>
      <c r="B1" s="3" t="s">
        <v>28</v>
      </c>
      <c r="C1" s="3" t="s">
        <v>0</v>
      </c>
      <c r="D1" s="3" t="s">
        <v>29</v>
      </c>
      <c r="E1" s="3" t="s">
        <v>1</v>
      </c>
      <c r="F1" s="3" t="s">
        <v>29</v>
      </c>
      <c r="G1" s="12"/>
      <c r="H1" s="3" t="s">
        <v>27</v>
      </c>
      <c r="I1" s="3" t="s">
        <v>28</v>
      </c>
      <c r="J1" s="3" t="s">
        <v>0</v>
      </c>
      <c r="K1" s="3" t="s">
        <v>29</v>
      </c>
      <c r="L1" s="3" t="s">
        <v>1</v>
      </c>
      <c r="M1" s="3" t="s">
        <v>29</v>
      </c>
      <c r="N1" s="12"/>
      <c r="O1" s="3" t="s">
        <v>27</v>
      </c>
      <c r="P1" s="3" t="s">
        <v>28</v>
      </c>
      <c r="Q1" s="3" t="s">
        <v>0</v>
      </c>
      <c r="R1" s="3" t="s">
        <v>29</v>
      </c>
      <c r="S1" s="3" t="s">
        <v>1</v>
      </c>
      <c r="T1" s="3" t="s">
        <v>29</v>
      </c>
      <c r="U1" s="12"/>
      <c r="V1" s="3" t="s">
        <v>27</v>
      </c>
      <c r="W1" s="3" t="s">
        <v>28</v>
      </c>
      <c r="X1" s="3" t="s">
        <v>0</v>
      </c>
      <c r="Y1" s="3" t="s">
        <v>29</v>
      </c>
      <c r="Z1" s="3" t="s">
        <v>1</v>
      </c>
      <c r="AA1" s="3" t="s">
        <v>29</v>
      </c>
      <c r="AB1" s="12"/>
      <c r="AC1" s="3" t="s">
        <v>27</v>
      </c>
      <c r="AD1" s="3" t="s">
        <v>28</v>
      </c>
      <c r="AE1" s="3" t="s">
        <v>0</v>
      </c>
      <c r="AF1" s="3" t="s">
        <v>29</v>
      </c>
      <c r="AG1" s="3" t="s">
        <v>1</v>
      </c>
      <c r="AH1" s="3" t="s">
        <v>29</v>
      </c>
      <c r="AJ1" s="3" t="s">
        <v>27</v>
      </c>
      <c r="AK1" s="3" t="s">
        <v>28</v>
      </c>
      <c r="AL1" s="3" t="s">
        <v>0</v>
      </c>
      <c r="AM1" s="3" t="s">
        <v>29</v>
      </c>
      <c r="AN1" s="3" t="s">
        <v>1</v>
      </c>
      <c r="AO1" s="3" t="s">
        <v>29</v>
      </c>
      <c r="AQ1" s="3" t="s">
        <v>27</v>
      </c>
      <c r="AR1" s="3" t="s">
        <v>28</v>
      </c>
      <c r="AS1" s="3" t="s">
        <v>0</v>
      </c>
      <c r="AT1" s="3" t="s">
        <v>29</v>
      </c>
      <c r="AU1" s="3" t="s">
        <v>1</v>
      </c>
      <c r="AV1" s="3" t="s">
        <v>29</v>
      </c>
      <c r="AX1" s="3" t="s">
        <v>27</v>
      </c>
      <c r="AY1" s="3" t="s">
        <v>28</v>
      </c>
      <c r="AZ1" s="3" t="s">
        <v>0</v>
      </c>
      <c r="BA1" s="3" t="s">
        <v>29</v>
      </c>
      <c r="BB1" s="3" t="s">
        <v>1</v>
      </c>
      <c r="BC1" s="3" t="s">
        <v>29</v>
      </c>
      <c r="BE1" s="3" t="s">
        <v>27</v>
      </c>
      <c r="BF1" s="3" t="s">
        <v>28</v>
      </c>
      <c r="BG1" s="3" t="s">
        <v>0</v>
      </c>
      <c r="BH1" s="3" t="s">
        <v>29</v>
      </c>
      <c r="BI1" s="3" t="s">
        <v>1</v>
      </c>
      <c r="BJ1" s="3" t="s">
        <v>29</v>
      </c>
      <c r="BL1" s="3" t="s">
        <v>27</v>
      </c>
      <c r="BM1" s="3" t="s">
        <v>28</v>
      </c>
      <c r="BN1" s="3" t="s">
        <v>0</v>
      </c>
      <c r="BO1" s="3" t="s">
        <v>29</v>
      </c>
      <c r="BP1" s="3" t="s">
        <v>1</v>
      </c>
      <c r="BQ1" s="3" t="s">
        <v>29</v>
      </c>
    </row>
    <row r="2" spans="1:69" x14ac:dyDescent="0.25">
      <c r="A2" s="18">
        <v>110</v>
      </c>
      <c r="B2" s="14">
        <v>1</v>
      </c>
      <c r="C2" s="15">
        <v>6.95</v>
      </c>
      <c r="D2" s="17">
        <f>AVERAGE(C2:C7)</f>
        <v>6.7874999999999996</v>
      </c>
      <c r="E2" s="15">
        <v>7.7</v>
      </c>
      <c r="F2" s="17">
        <f>AVERAGE(E2:E7)</f>
        <v>7.5374999999999996</v>
      </c>
      <c r="G2" s="16"/>
      <c r="H2" s="18">
        <v>80</v>
      </c>
      <c r="I2" s="14">
        <v>1</v>
      </c>
      <c r="J2" s="15">
        <v>6.8</v>
      </c>
      <c r="K2" s="17">
        <f>AVERAGE(J2:J7)</f>
        <v>6.7</v>
      </c>
      <c r="L2" s="15">
        <v>7.65</v>
      </c>
      <c r="M2" s="17">
        <f>AVERAGE(L2:L7)</f>
        <v>7.45</v>
      </c>
      <c r="N2" s="16"/>
      <c r="O2" s="18">
        <v>90</v>
      </c>
      <c r="P2" s="14">
        <v>1</v>
      </c>
      <c r="Q2" s="15">
        <v>7</v>
      </c>
      <c r="R2" s="17">
        <f>AVERAGE(Q2:Q7)</f>
        <v>6.8</v>
      </c>
      <c r="S2" s="15">
        <v>7.75</v>
      </c>
      <c r="T2" s="17">
        <f>AVERAGE(S2:S7)</f>
        <v>7.5750000000000002</v>
      </c>
      <c r="U2" s="16"/>
      <c r="V2" s="18">
        <v>60</v>
      </c>
      <c r="W2" s="14">
        <v>1</v>
      </c>
      <c r="X2" s="15">
        <v>6.55</v>
      </c>
      <c r="Y2" s="17">
        <f>AVERAGE(X2:X7)</f>
        <v>6.4</v>
      </c>
      <c r="Z2" s="15">
        <v>7.15</v>
      </c>
      <c r="AA2" s="17">
        <f>AVERAGE(Z2:Z7)</f>
        <v>6.9749999999999996</v>
      </c>
      <c r="AB2" s="16"/>
      <c r="AC2" s="18">
        <v>0</v>
      </c>
      <c r="AD2" s="14">
        <v>1</v>
      </c>
      <c r="AE2" s="15">
        <v>6.7</v>
      </c>
      <c r="AF2" s="17">
        <f>AVERAGE(AE2:AE7)</f>
        <v>6.5500000000000007</v>
      </c>
      <c r="AG2" s="15">
        <v>7.5</v>
      </c>
      <c r="AH2" s="17">
        <f>AVERAGE(AG2:AG7)</f>
        <v>7.35</v>
      </c>
      <c r="AJ2" s="18">
        <v>60</v>
      </c>
      <c r="AK2" s="14">
        <v>1</v>
      </c>
      <c r="AL2" s="15">
        <v>6.7</v>
      </c>
      <c r="AM2" s="17">
        <f>AVERAGE(AL2:AL7)</f>
        <v>6.5750000000000002</v>
      </c>
      <c r="AN2" s="15">
        <v>7.45</v>
      </c>
      <c r="AO2" s="17">
        <f>AVERAGE(AN2:AN7)</f>
        <v>7.3000000000000007</v>
      </c>
      <c r="AQ2" s="18">
        <v>80</v>
      </c>
      <c r="AR2" s="14">
        <v>1</v>
      </c>
      <c r="AS2" s="15">
        <v>7</v>
      </c>
      <c r="AT2" s="17">
        <f>AVERAGE(AS2:AS7)</f>
        <v>6.875</v>
      </c>
      <c r="AU2" s="15">
        <v>7.7</v>
      </c>
      <c r="AV2" s="17">
        <f>AVERAGE(AU2:AU7)</f>
        <v>7.5500000000000007</v>
      </c>
      <c r="AX2" s="18">
        <v>20</v>
      </c>
      <c r="AY2" s="14">
        <v>1</v>
      </c>
      <c r="AZ2" s="15">
        <v>6.65</v>
      </c>
      <c r="BA2" s="17">
        <f>AVERAGE(AZ2:AZ7)</f>
        <v>6.5250000000000004</v>
      </c>
      <c r="BB2" s="15">
        <v>7.4</v>
      </c>
      <c r="BC2" s="17">
        <f>AVERAGE(BB2:BB7)</f>
        <v>7.2249999999999996</v>
      </c>
      <c r="BE2" s="18"/>
      <c r="BF2" s="14">
        <v>1</v>
      </c>
      <c r="BG2" s="15"/>
      <c r="BH2" s="17" t="e">
        <f>AVERAGE(BG2:BG7)</f>
        <v>#DIV/0!</v>
      </c>
      <c r="BI2" s="15"/>
      <c r="BJ2" s="17" t="e">
        <f>AVERAGE(BI2:BI7)</f>
        <v>#DIV/0!</v>
      </c>
      <c r="BL2" s="18"/>
      <c r="BM2" s="14">
        <v>1</v>
      </c>
      <c r="BN2" s="15"/>
      <c r="BO2" s="17" t="e">
        <f>AVERAGE(BN2:BN7)</f>
        <v>#DIV/0!</v>
      </c>
      <c r="BP2" s="15"/>
      <c r="BQ2" s="17" t="e">
        <f>AVERAGE(BP2:BP7)</f>
        <v>#DIV/0!</v>
      </c>
    </row>
    <row r="3" spans="1:69" x14ac:dyDescent="0.25">
      <c r="A3" s="18"/>
      <c r="B3" s="14">
        <v>2</v>
      </c>
      <c r="C3" s="15">
        <v>6.65</v>
      </c>
      <c r="D3" s="17"/>
      <c r="E3" s="15">
        <v>7.4</v>
      </c>
      <c r="F3" s="17"/>
      <c r="G3" s="16"/>
      <c r="H3" s="18"/>
      <c r="I3" s="14">
        <v>2</v>
      </c>
      <c r="J3" s="15">
        <v>6.6</v>
      </c>
      <c r="K3" s="17"/>
      <c r="L3" s="15">
        <v>7.25</v>
      </c>
      <c r="M3" s="17"/>
      <c r="N3" s="16"/>
      <c r="O3" s="18"/>
      <c r="P3" s="14">
        <v>2</v>
      </c>
      <c r="Q3" s="15">
        <v>6.6</v>
      </c>
      <c r="R3" s="17"/>
      <c r="S3" s="15">
        <v>7.4</v>
      </c>
      <c r="T3" s="17"/>
      <c r="U3" s="16"/>
      <c r="V3" s="18"/>
      <c r="W3" s="14">
        <v>2</v>
      </c>
      <c r="X3" s="15">
        <v>6.25</v>
      </c>
      <c r="Y3" s="17"/>
      <c r="Z3" s="15">
        <v>6.8</v>
      </c>
      <c r="AA3" s="17"/>
      <c r="AB3" s="16"/>
      <c r="AC3" s="18"/>
      <c r="AD3" s="14">
        <v>2</v>
      </c>
      <c r="AE3" s="15">
        <v>6.4</v>
      </c>
      <c r="AF3" s="17"/>
      <c r="AG3" s="15">
        <v>7.2</v>
      </c>
      <c r="AH3" s="17"/>
      <c r="AJ3" s="18"/>
      <c r="AK3" s="14">
        <v>2</v>
      </c>
      <c r="AL3" s="15">
        <v>6.45</v>
      </c>
      <c r="AM3" s="17"/>
      <c r="AN3" s="15">
        <v>7.15</v>
      </c>
      <c r="AO3" s="17"/>
      <c r="AQ3" s="18"/>
      <c r="AR3" s="14">
        <v>2</v>
      </c>
      <c r="AS3" s="15">
        <v>6.75</v>
      </c>
      <c r="AT3" s="17"/>
      <c r="AU3" s="15">
        <v>7.4</v>
      </c>
      <c r="AV3" s="17"/>
      <c r="AX3" s="18"/>
      <c r="AY3" s="14">
        <v>2</v>
      </c>
      <c r="AZ3" s="15">
        <v>6.4</v>
      </c>
      <c r="BA3" s="17"/>
      <c r="BB3" s="15">
        <v>7.05</v>
      </c>
      <c r="BC3" s="17"/>
      <c r="BE3" s="18"/>
      <c r="BF3" s="14">
        <v>2</v>
      </c>
      <c r="BG3" s="15"/>
      <c r="BH3" s="17"/>
      <c r="BI3" s="15"/>
      <c r="BJ3" s="17"/>
      <c r="BL3" s="18"/>
      <c r="BM3" s="14">
        <v>2</v>
      </c>
      <c r="BN3" s="15"/>
      <c r="BO3" s="17"/>
      <c r="BP3" s="15"/>
      <c r="BQ3" s="17"/>
    </row>
    <row r="4" spans="1:69" x14ac:dyDescent="0.25">
      <c r="A4" s="18"/>
      <c r="B4" s="14">
        <v>3</v>
      </c>
      <c r="C4" s="15">
        <v>6.9</v>
      </c>
      <c r="D4" s="17"/>
      <c r="E4" s="15">
        <v>7.65</v>
      </c>
      <c r="F4" s="17"/>
      <c r="G4" s="16"/>
      <c r="H4" s="18"/>
      <c r="I4" s="14">
        <v>3</v>
      </c>
      <c r="J4" s="15">
        <v>6.85</v>
      </c>
      <c r="K4" s="17"/>
      <c r="L4" s="15">
        <v>7.6</v>
      </c>
      <c r="M4" s="17"/>
      <c r="N4" s="16"/>
      <c r="O4" s="18"/>
      <c r="P4" s="14">
        <v>3</v>
      </c>
      <c r="Q4" s="15"/>
      <c r="R4" s="17"/>
      <c r="S4" s="15"/>
      <c r="T4" s="17"/>
      <c r="U4" s="16"/>
      <c r="V4" s="18"/>
      <c r="W4" s="14">
        <v>3</v>
      </c>
      <c r="X4" s="15"/>
      <c r="Y4" s="17"/>
      <c r="Z4" s="15"/>
      <c r="AA4" s="17"/>
      <c r="AB4" s="16"/>
      <c r="AC4" s="18"/>
      <c r="AD4" s="14">
        <v>3</v>
      </c>
      <c r="AE4" s="15"/>
      <c r="AF4" s="17"/>
      <c r="AG4" s="15"/>
      <c r="AH4" s="17"/>
      <c r="AJ4" s="18"/>
      <c r="AK4" s="14">
        <v>3</v>
      </c>
      <c r="AL4" s="15"/>
      <c r="AM4" s="17"/>
      <c r="AN4" s="15"/>
      <c r="AO4" s="17"/>
      <c r="AQ4" s="18"/>
      <c r="AR4" s="14">
        <v>3</v>
      </c>
      <c r="AS4" s="15"/>
      <c r="AT4" s="17"/>
      <c r="AU4" s="15"/>
      <c r="AV4" s="17"/>
      <c r="AX4" s="18"/>
      <c r="AY4" s="14">
        <v>3</v>
      </c>
      <c r="AZ4" s="15"/>
      <c r="BA4" s="17"/>
      <c r="BB4" s="15"/>
      <c r="BC4" s="17"/>
      <c r="BE4" s="18"/>
      <c r="BF4" s="14">
        <v>3</v>
      </c>
      <c r="BG4" s="15"/>
      <c r="BH4" s="17"/>
      <c r="BI4" s="15"/>
      <c r="BJ4" s="17"/>
      <c r="BL4" s="18"/>
      <c r="BM4" s="14">
        <v>3</v>
      </c>
      <c r="BN4" s="15"/>
      <c r="BO4" s="17"/>
      <c r="BP4" s="15"/>
      <c r="BQ4" s="17"/>
    </row>
    <row r="5" spans="1:69" x14ac:dyDescent="0.25">
      <c r="A5" s="18"/>
      <c r="B5" s="14">
        <v>4</v>
      </c>
      <c r="C5" s="15">
        <v>6.65</v>
      </c>
      <c r="D5" s="17"/>
      <c r="E5" s="15">
        <v>7.4</v>
      </c>
      <c r="F5" s="17"/>
      <c r="G5" s="16"/>
      <c r="H5" s="18"/>
      <c r="I5" s="14">
        <v>4</v>
      </c>
      <c r="J5" s="15">
        <v>6.55</v>
      </c>
      <c r="K5" s="17"/>
      <c r="L5" s="15">
        <v>7.3</v>
      </c>
      <c r="M5" s="17"/>
      <c r="N5" s="16"/>
      <c r="O5" s="18"/>
      <c r="P5" s="14">
        <v>4</v>
      </c>
      <c r="Q5" s="15"/>
      <c r="R5" s="17"/>
      <c r="S5" s="15"/>
      <c r="T5" s="17"/>
      <c r="U5" s="16"/>
      <c r="V5" s="18"/>
      <c r="W5" s="14">
        <v>4</v>
      </c>
      <c r="X5" s="15"/>
      <c r="Y5" s="17"/>
      <c r="Z5" s="15"/>
      <c r="AA5" s="17"/>
      <c r="AB5" s="16"/>
      <c r="AC5" s="18"/>
      <c r="AD5" s="14">
        <v>4</v>
      </c>
      <c r="AE5" s="15"/>
      <c r="AF5" s="17"/>
      <c r="AG5" s="15"/>
      <c r="AH5" s="17"/>
      <c r="AJ5" s="18"/>
      <c r="AK5" s="14">
        <v>4</v>
      </c>
      <c r="AL5" s="15"/>
      <c r="AM5" s="17"/>
      <c r="AN5" s="15"/>
      <c r="AO5" s="17"/>
      <c r="AQ5" s="18"/>
      <c r="AR5" s="14">
        <v>4</v>
      </c>
      <c r="AS5" s="15"/>
      <c r="AT5" s="17"/>
      <c r="AU5" s="15"/>
      <c r="AV5" s="17"/>
      <c r="AX5" s="18"/>
      <c r="AY5" s="14">
        <v>4</v>
      </c>
      <c r="AZ5" s="15"/>
      <c r="BA5" s="17"/>
      <c r="BB5" s="15"/>
      <c r="BC5" s="17"/>
      <c r="BE5" s="18"/>
      <c r="BF5" s="14">
        <v>4</v>
      </c>
      <c r="BG5" s="15"/>
      <c r="BH5" s="17"/>
      <c r="BI5" s="15"/>
      <c r="BJ5" s="17"/>
      <c r="BL5" s="18"/>
      <c r="BM5" s="14">
        <v>4</v>
      </c>
      <c r="BN5" s="15"/>
      <c r="BO5" s="17"/>
      <c r="BP5" s="15"/>
      <c r="BQ5" s="17"/>
    </row>
    <row r="6" spans="1:69" x14ac:dyDescent="0.25">
      <c r="A6" s="18"/>
      <c r="B6" s="14">
        <v>5</v>
      </c>
      <c r="C6" s="15"/>
      <c r="D6" s="17"/>
      <c r="E6" s="15"/>
      <c r="F6" s="17"/>
      <c r="G6" s="16"/>
      <c r="H6" s="18"/>
      <c r="I6" s="14">
        <v>5</v>
      </c>
      <c r="J6" s="15"/>
      <c r="K6" s="17"/>
      <c r="L6" s="15"/>
      <c r="M6" s="17"/>
      <c r="N6" s="16"/>
      <c r="O6" s="18"/>
      <c r="P6" s="14">
        <v>5</v>
      </c>
      <c r="Q6" s="15"/>
      <c r="R6" s="17"/>
      <c r="S6" s="15"/>
      <c r="T6" s="17"/>
      <c r="U6" s="16"/>
      <c r="V6" s="18"/>
      <c r="W6" s="14">
        <v>5</v>
      </c>
      <c r="X6" s="15"/>
      <c r="Y6" s="17"/>
      <c r="Z6" s="15"/>
      <c r="AA6" s="17"/>
      <c r="AB6" s="16"/>
      <c r="AC6" s="18"/>
      <c r="AD6" s="14">
        <v>5</v>
      </c>
      <c r="AE6" s="15"/>
      <c r="AF6" s="17"/>
      <c r="AG6" s="15"/>
      <c r="AH6" s="17"/>
      <c r="AJ6" s="18"/>
      <c r="AK6" s="14">
        <v>5</v>
      </c>
      <c r="AL6" s="15"/>
      <c r="AM6" s="17"/>
      <c r="AN6" s="15"/>
      <c r="AO6" s="17"/>
      <c r="AQ6" s="18"/>
      <c r="AR6" s="14">
        <v>5</v>
      </c>
      <c r="AS6" s="15"/>
      <c r="AT6" s="17"/>
      <c r="AU6" s="15"/>
      <c r="AV6" s="17"/>
      <c r="AX6" s="18"/>
      <c r="AY6" s="14">
        <v>5</v>
      </c>
      <c r="AZ6" s="15"/>
      <c r="BA6" s="17"/>
      <c r="BB6" s="15"/>
      <c r="BC6" s="17"/>
      <c r="BE6" s="18"/>
      <c r="BF6" s="14">
        <v>5</v>
      </c>
      <c r="BG6" s="15"/>
      <c r="BH6" s="17"/>
      <c r="BI6" s="15"/>
      <c r="BJ6" s="17"/>
      <c r="BL6" s="18"/>
      <c r="BM6" s="14">
        <v>5</v>
      </c>
      <c r="BN6" s="15"/>
      <c r="BO6" s="17"/>
      <c r="BP6" s="15"/>
      <c r="BQ6" s="17"/>
    </row>
    <row r="7" spans="1:69" x14ac:dyDescent="0.25">
      <c r="A7" s="18"/>
      <c r="B7" s="14">
        <v>6</v>
      </c>
      <c r="C7" s="15"/>
      <c r="D7" s="17"/>
      <c r="E7" s="15"/>
      <c r="F7" s="17"/>
      <c r="G7" s="16"/>
      <c r="H7" s="18"/>
      <c r="I7" s="14">
        <v>6</v>
      </c>
      <c r="J7" s="15"/>
      <c r="K7" s="17"/>
      <c r="L7" s="15"/>
      <c r="M7" s="17"/>
      <c r="N7" s="16"/>
      <c r="O7" s="18"/>
      <c r="P7" s="14">
        <v>6</v>
      </c>
      <c r="Q7" s="15"/>
      <c r="R7" s="17"/>
      <c r="S7" s="15"/>
      <c r="T7" s="17"/>
      <c r="U7" s="16"/>
      <c r="V7" s="18"/>
      <c r="W7" s="14">
        <v>6</v>
      </c>
      <c r="X7" s="15"/>
      <c r="Y7" s="17"/>
      <c r="Z7" s="15"/>
      <c r="AA7" s="17"/>
      <c r="AB7" s="16"/>
      <c r="AC7" s="18"/>
      <c r="AD7" s="14">
        <v>6</v>
      </c>
      <c r="AE7" s="15"/>
      <c r="AF7" s="17"/>
      <c r="AG7" s="15"/>
      <c r="AH7" s="17"/>
      <c r="AJ7" s="18"/>
      <c r="AK7" s="14">
        <v>6</v>
      </c>
      <c r="AL7" s="15"/>
      <c r="AM7" s="17"/>
      <c r="AN7" s="15"/>
      <c r="AO7" s="17"/>
      <c r="AQ7" s="18"/>
      <c r="AR7" s="14">
        <v>6</v>
      </c>
      <c r="AS7" s="15"/>
      <c r="AT7" s="17"/>
      <c r="AU7" s="15"/>
      <c r="AV7" s="17"/>
      <c r="AX7" s="18"/>
      <c r="AY7" s="14">
        <v>6</v>
      </c>
      <c r="AZ7" s="15"/>
      <c r="BA7" s="17"/>
      <c r="BB7" s="15"/>
      <c r="BC7" s="17"/>
      <c r="BE7" s="18"/>
      <c r="BF7" s="14">
        <v>6</v>
      </c>
      <c r="BG7" s="15"/>
      <c r="BH7" s="17"/>
      <c r="BI7" s="15"/>
      <c r="BJ7" s="17"/>
      <c r="BL7" s="18"/>
      <c r="BM7" s="14">
        <v>6</v>
      </c>
      <c r="BN7" s="15"/>
      <c r="BO7" s="17"/>
      <c r="BP7" s="15"/>
      <c r="BQ7" s="17"/>
    </row>
    <row r="8" spans="1:69" x14ac:dyDescent="0.25">
      <c r="A8" s="18">
        <v>105</v>
      </c>
      <c r="B8" s="14">
        <v>1</v>
      </c>
      <c r="C8" s="15">
        <v>6.95</v>
      </c>
      <c r="D8" s="17">
        <f>AVERAGE(C8:C13)</f>
        <v>6.8125</v>
      </c>
      <c r="E8" s="15">
        <v>7.7</v>
      </c>
      <c r="F8" s="17">
        <f t="shared" ref="F8" si="0">AVERAGE(E8:E13)</f>
        <v>7.5500000000000007</v>
      </c>
      <c r="G8" s="16"/>
      <c r="H8" s="18">
        <v>75</v>
      </c>
      <c r="I8" s="14">
        <v>1</v>
      </c>
      <c r="J8" s="15">
        <v>6.75</v>
      </c>
      <c r="K8" s="17">
        <f t="shared" ref="K8" si="1">AVERAGE(J8:J13)</f>
        <v>6.6124999999999998</v>
      </c>
      <c r="L8" s="15">
        <v>7.55</v>
      </c>
      <c r="M8" s="17">
        <f t="shared" ref="M8" si="2">AVERAGE(L8:L13)</f>
        <v>7.375</v>
      </c>
      <c r="N8" s="16"/>
      <c r="O8" s="18">
        <v>85</v>
      </c>
      <c r="P8" s="14">
        <v>1</v>
      </c>
      <c r="Q8" s="15">
        <v>7</v>
      </c>
      <c r="R8" s="17">
        <f t="shared" ref="R8" si="3">AVERAGE(Q8:Q13)</f>
        <v>6.8250000000000002</v>
      </c>
      <c r="S8" s="15">
        <v>7.7</v>
      </c>
      <c r="T8" s="17">
        <f t="shared" ref="T8" si="4">AVERAGE(S8:S13)</f>
        <v>7.5500000000000007</v>
      </c>
      <c r="U8" s="16"/>
      <c r="V8" s="18">
        <v>55</v>
      </c>
      <c r="W8" s="14">
        <v>1</v>
      </c>
      <c r="X8" s="15"/>
      <c r="Y8" s="17" t="e">
        <f t="shared" ref="Y8" si="5">AVERAGE(X8:X13)</f>
        <v>#DIV/0!</v>
      </c>
      <c r="Z8" s="15"/>
      <c r="AA8" s="17" t="e">
        <f t="shared" ref="AA8" si="6">AVERAGE(Z8:Z13)</f>
        <v>#DIV/0!</v>
      </c>
      <c r="AB8" s="16"/>
      <c r="AC8" s="18">
        <v>10</v>
      </c>
      <c r="AD8" s="14">
        <v>1</v>
      </c>
      <c r="AE8" s="15">
        <v>6.75</v>
      </c>
      <c r="AF8" s="17">
        <f t="shared" ref="AF8" si="7">AVERAGE(AE8:AE13)</f>
        <v>6.6</v>
      </c>
      <c r="AG8" s="15">
        <v>7.55</v>
      </c>
      <c r="AH8" s="17">
        <f t="shared" ref="AH8" si="8">AVERAGE(AG8:AG13)</f>
        <v>7.375</v>
      </c>
      <c r="AJ8" s="18">
        <v>70</v>
      </c>
      <c r="AK8" s="14">
        <v>1</v>
      </c>
      <c r="AL8" s="15">
        <v>6.75</v>
      </c>
      <c r="AM8" s="17">
        <f t="shared" ref="AM8" si="9">AVERAGE(AL8:AL13)</f>
        <v>6.55</v>
      </c>
      <c r="AN8" s="15">
        <v>7.45</v>
      </c>
      <c r="AO8" s="17">
        <f t="shared" ref="AO8" si="10">AVERAGE(AN8:AN13)</f>
        <v>7.3000000000000007</v>
      </c>
      <c r="AQ8" s="18">
        <v>70</v>
      </c>
      <c r="AR8" s="14">
        <v>1</v>
      </c>
      <c r="AS8" s="15">
        <v>6.9</v>
      </c>
      <c r="AT8" s="17">
        <f t="shared" ref="AT8" si="11">AVERAGE(AS8:AS13)</f>
        <v>6.7249999999999996</v>
      </c>
      <c r="AU8" s="15">
        <v>7.7</v>
      </c>
      <c r="AV8" s="17">
        <f t="shared" ref="AV8" si="12">AVERAGE(AU8:AU13)</f>
        <v>7.5250000000000004</v>
      </c>
      <c r="AX8" s="18">
        <v>10</v>
      </c>
      <c r="AY8" s="14">
        <v>1</v>
      </c>
      <c r="AZ8" s="15">
        <v>6.7</v>
      </c>
      <c r="BA8" s="17">
        <f t="shared" ref="BA8" si="13">AVERAGE(AZ8:AZ13)</f>
        <v>6.5750000000000002</v>
      </c>
      <c r="BB8" s="15">
        <v>7.35</v>
      </c>
      <c r="BC8" s="17">
        <f t="shared" ref="BC8" si="14">AVERAGE(BB8:BB13)</f>
        <v>7.1999999999999993</v>
      </c>
      <c r="BE8" s="18"/>
      <c r="BF8" s="14">
        <v>1</v>
      </c>
      <c r="BG8" s="15"/>
      <c r="BH8" s="17" t="e">
        <f t="shared" ref="BH8" si="15">AVERAGE(BG8:BG13)</f>
        <v>#DIV/0!</v>
      </c>
      <c r="BI8" s="15"/>
      <c r="BJ8" s="17" t="e">
        <f t="shared" ref="BJ8" si="16">AVERAGE(BI8:BI13)</f>
        <v>#DIV/0!</v>
      </c>
      <c r="BL8" s="18"/>
      <c r="BM8" s="14">
        <v>1</v>
      </c>
      <c r="BN8" s="15"/>
      <c r="BO8" s="17" t="e">
        <f t="shared" ref="BO8" si="17">AVERAGE(BN8:BN13)</f>
        <v>#DIV/0!</v>
      </c>
      <c r="BP8" s="15"/>
      <c r="BQ8" s="17" t="e">
        <f t="shared" ref="BQ8" si="18">AVERAGE(BP8:BP13)</f>
        <v>#DIV/0!</v>
      </c>
    </row>
    <row r="9" spans="1:69" x14ac:dyDescent="0.25">
      <c r="A9" s="18"/>
      <c r="B9" s="14">
        <v>2</v>
      </c>
      <c r="C9" s="15">
        <v>6.7</v>
      </c>
      <c r="D9" s="17"/>
      <c r="E9" s="15">
        <v>7.4</v>
      </c>
      <c r="F9" s="17"/>
      <c r="G9" s="16"/>
      <c r="H9" s="18"/>
      <c r="I9" s="14">
        <v>2</v>
      </c>
      <c r="J9" s="15">
        <v>6.45</v>
      </c>
      <c r="K9" s="17"/>
      <c r="L9" s="15">
        <v>7.2</v>
      </c>
      <c r="M9" s="17"/>
      <c r="N9" s="16"/>
      <c r="O9" s="18"/>
      <c r="P9" s="14">
        <v>2</v>
      </c>
      <c r="Q9" s="15">
        <v>6.65</v>
      </c>
      <c r="R9" s="17"/>
      <c r="S9" s="15">
        <v>7.4</v>
      </c>
      <c r="T9" s="17"/>
      <c r="U9" s="16"/>
      <c r="V9" s="18"/>
      <c r="W9" s="14">
        <v>2</v>
      </c>
      <c r="X9" s="15"/>
      <c r="Y9" s="17"/>
      <c r="Z9" s="15"/>
      <c r="AA9" s="17"/>
      <c r="AB9" s="16"/>
      <c r="AC9" s="18"/>
      <c r="AD9" s="14">
        <v>2</v>
      </c>
      <c r="AE9" s="15">
        <v>6.45</v>
      </c>
      <c r="AF9" s="17"/>
      <c r="AG9" s="15">
        <v>7.2</v>
      </c>
      <c r="AH9" s="17"/>
      <c r="AJ9" s="18"/>
      <c r="AK9" s="14">
        <v>2</v>
      </c>
      <c r="AL9" s="15">
        <v>6.35</v>
      </c>
      <c r="AM9" s="17"/>
      <c r="AN9" s="15">
        <v>7.15</v>
      </c>
      <c r="AO9" s="17"/>
      <c r="AQ9" s="18"/>
      <c r="AR9" s="14">
        <v>2</v>
      </c>
      <c r="AS9" s="15">
        <v>6.55</v>
      </c>
      <c r="AT9" s="17"/>
      <c r="AU9" s="15">
        <v>7.35</v>
      </c>
      <c r="AV9" s="17"/>
      <c r="AX9" s="18"/>
      <c r="AY9" s="14">
        <v>2</v>
      </c>
      <c r="AZ9" s="15">
        <v>6.45</v>
      </c>
      <c r="BA9" s="17"/>
      <c r="BB9" s="15">
        <v>7.05</v>
      </c>
      <c r="BC9" s="17"/>
      <c r="BE9" s="18"/>
      <c r="BF9" s="14">
        <v>2</v>
      </c>
      <c r="BG9" s="15"/>
      <c r="BH9" s="17"/>
      <c r="BI9" s="15"/>
      <c r="BJ9" s="17"/>
      <c r="BL9" s="18"/>
      <c r="BM9" s="14">
        <v>2</v>
      </c>
      <c r="BN9" s="15"/>
      <c r="BO9" s="17"/>
      <c r="BP9" s="15"/>
      <c r="BQ9" s="17"/>
    </row>
    <row r="10" spans="1:69" x14ac:dyDescent="0.25">
      <c r="A10" s="18"/>
      <c r="B10" s="14">
        <v>3</v>
      </c>
      <c r="C10" s="15">
        <v>6.95</v>
      </c>
      <c r="D10" s="17"/>
      <c r="E10" s="15">
        <v>7.7</v>
      </c>
      <c r="F10" s="17"/>
      <c r="G10" s="16"/>
      <c r="H10" s="18"/>
      <c r="I10" s="14">
        <v>3</v>
      </c>
      <c r="J10" s="15">
        <v>6.8</v>
      </c>
      <c r="K10" s="17"/>
      <c r="L10" s="15">
        <v>7.55</v>
      </c>
      <c r="M10" s="17"/>
      <c r="N10" s="16"/>
      <c r="O10" s="18"/>
      <c r="P10" s="14">
        <v>3</v>
      </c>
      <c r="Q10" s="15"/>
      <c r="R10" s="17"/>
      <c r="S10" s="15"/>
      <c r="T10" s="17"/>
      <c r="U10" s="16"/>
      <c r="V10" s="18"/>
      <c r="W10" s="14">
        <v>3</v>
      </c>
      <c r="X10" s="15"/>
      <c r="Y10" s="17"/>
      <c r="Z10" s="15"/>
      <c r="AA10" s="17"/>
      <c r="AB10" s="16"/>
      <c r="AC10" s="18"/>
      <c r="AD10" s="14">
        <v>3</v>
      </c>
      <c r="AE10" s="15"/>
      <c r="AF10" s="17"/>
      <c r="AG10" s="15"/>
      <c r="AH10" s="17"/>
      <c r="AJ10" s="18"/>
      <c r="AK10" s="14">
        <v>3</v>
      </c>
      <c r="AL10" s="15"/>
      <c r="AM10" s="17"/>
      <c r="AN10" s="15"/>
      <c r="AO10" s="17"/>
      <c r="AQ10" s="18"/>
      <c r="AR10" s="14">
        <v>3</v>
      </c>
      <c r="AS10" s="15"/>
      <c r="AT10" s="17"/>
      <c r="AU10" s="15"/>
      <c r="AV10" s="17"/>
      <c r="AX10" s="18"/>
      <c r="AY10" s="14">
        <v>3</v>
      </c>
      <c r="AZ10" s="15"/>
      <c r="BA10" s="17"/>
      <c r="BB10" s="15"/>
      <c r="BC10" s="17"/>
      <c r="BE10" s="18"/>
      <c r="BF10" s="14">
        <v>3</v>
      </c>
      <c r="BG10" s="15"/>
      <c r="BH10" s="17"/>
      <c r="BI10" s="15"/>
      <c r="BJ10" s="17"/>
      <c r="BL10" s="18"/>
      <c r="BM10" s="14">
        <v>3</v>
      </c>
      <c r="BN10" s="15"/>
      <c r="BO10" s="17"/>
      <c r="BP10" s="15"/>
      <c r="BQ10" s="17"/>
    </row>
    <row r="11" spans="1:69" x14ac:dyDescent="0.25">
      <c r="A11" s="18"/>
      <c r="B11" s="14">
        <v>4</v>
      </c>
      <c r="C11" s="15">
        <v>6.65</v>
      </c>
      <c r="D11" s="17"/>
      <c r="E11" s="15">
        <v>7.4</v>
      </c>
      <c r="F11" s="17"/>
      <c r="G11" s="16"/>
      <c r="H11" s="18"/>
      <c r="I11" s="14">
        <v>4</v>
      </c>
      <c r="J11" s="15">
        <v>6.45</v>
      </c>
      <c r="K11" s="17"/>
      <c r="L11" s="15">
        <v>7.2</v>
      </c>
      <c r="M11" s="17"/>
      <c r="N11" s="16"/>
      <c r="O11" s="18"/>
      <c r="P11" s="14">
        <v>4</v>
      </c>
      <c r="Q11" s="15"/>
      <c r="R11" s="17"/>
      <c r="S11" s="15"/>
      <c r="T11" s="17"/>
      <c r="U11" s="16"/>
      <c r="V11" s="18"/>
      <c r="W11" s="14">
        <v>4</v>
      </c>
      <c r="X11" s="15"/>
      <c r="Y11" s="17"/>
      <c r="Z11" s="15"/>
      <c r="AA11" s="17"/>
      <c r="AB11" s="16"/>
      <c r="AC11" s="18"/>
      <c r="AD11" s="14">
        <v>4</v>
      </c>
      <c r="AE11" s="15"/>
      <c r="AF11" s="17"/>
      <c r="AG11" s="15"/>
      <c r="AH11" s="17"/>
      <c r="AJ11" s="18"/>
      <c r="AK11" s="14">
        <v>4</v>
      </c>
      <c r="AL11" s="15"/>
      <c r="AM11" s="17"/>
      <c r="AN11" s="15"/>
      <c r="AO11" s="17"/>
      <c r="AQ11" s="18"/>
      <c r="AR11" s="14">
        <v>4</v>
      </c>
      <c r="AS11" s="15"/>
      <c r="AT11" s="17"/>
      <c r="AU11" s="15"/>
      <c r="AV11" s="17"/>
      <c r="AX11" s="18"/>
      <c r="AY11" s="14">
        <v>4</v>
      </c>
      <c r="AZ11" s="15"/>
      <c r="BA11" s="17"/>
      <c r="BB11" s="15"/>
      <c r="BC11" s="17"/>
      <c r="BE11" s="18"/>
      <c r="BF11" s="14">
        <v>4</v>
      </c>
      <c r="BG11" s="15"/>
      <c r="BH11" s="17"/>
      <c r="BI11" s="15"/>
      <c r="BJ11" s="17"/>
      <c r="BL11" s="18"/>
      <c r="BM11" s="14">
        <v>4</v>
      </c>
      <c r="BN11" s="15"/>
      <c r="BO11" s="17"/>
      <c r="BP11" s="15"/>
      <c r="BQ11" s="17"/>
    </row>
    <row r="12" spans="1:69" x14ac:dyDescent="0.25">
      <c r="A12" s="18"/>
      <c r="B12" s="14">
        <v>5</v>
      </c>
      <c r="C12" s="15"/>
      <c r="D12" s="17"/>
      <c r="E12" s="15"/>
      <c r="F12" s="17"/>
      <c r="G12" s="16"/>
      <c r="H12" s="18"/>
      <c r="I12" s="14">
        <v>5</v>
      </c>
      <c r="J12" s="15"/>
      <c r="K12" s="17"/>
      <c r="L12" s="15"/>
      <c r="M12" s="17"/>
      <c r="N12" s="16"/>
      <c r="O12" s="18"/>
      <c r="P12" s="14">
        <v>5</v>
      </c>
      <c r="Q12" s="15"/>
      <c r="R12" s="17"/>
      <c r="S12" s="15"/>
      <c r="T12" s="17"/>
      <c r="U12" s="16"/>
      <c r="V12" s="18"/>
      <c r="W12" s="14">
        <v>5</v>
      </c>
      <c r="X12" s="15"/>
      <c r="Y12" s="17"/>
      <c r="Z12" s="15"/>
      <c r="AA12" s="17"/>
      <c r="AB12" s="16"/>
      <c r="AC12" s="18"/>
      <c r="AD12" s="14">
        <v>5</v>
      </c>
      <c r="AE12" s="15"/>
      <c r="AF12" s="17"/>
      <c r="AG12" s="15"/>
      <c r="AH12" s="17"/>
      <c r="AJ12" s="18"/>
      <c r="AK12" s="14">
        <v>5</v>
      </c>
      <c r="AL12" s="15"/>
      <c r="AM12" s="17"/>
      <c r="AN12" s="15"/>
      <c r="AO12" s="17"/>
      <c r="AQ12" s="18"/>
      <c r="AR12" s="14">
        <v>5</v>
      </c>
      <c r="AS12" s="15"/>
      <c r="AT12" s="17"/>
      <c r="AU12" s="15"/>
      <c r="AV12" s="17"/>
      <c r="AX12" s="18"/>
      <c r="AY12" s="14">
        <v>5</v>
      </c>
      <c r="AZ12" s="15"/>
      <c r="BA12" s="17"/>
      <c r="BB12" s="15"/>
      <c r="BC12" s="17"/>
      <c r="BE12" s="18"/>
      <c r="BF12" s="14">
        <v>5</v>
      </c>
      <c r="BG12" s="15"/>
      <c r="BH12" s="17"/>
      <c r="BI12" s="15"/>
      <c r="BJ12" s="17"/>
      <c r="BL12" s="18"/>
      <c r="BM12" s="14">
        <v>5</v>
      </c>
      <c r="BN12" s="15"/>
      <c r="BO12" s="17"/>
      <c r="BP12" s="15"/>
      <c r="BQ12" s="17"/>
    </row>
    <row r="13" spans="1:69" x14ac:dyDescent="0.25">
      <c r="A13" s="18"/>
      <c r="B13" s="14">
        <v>6</v>
      </c>
      <c r="C13" s="15"/>
      <c r="D13" s="17"/>
      <c r="E13" s="15"/>
      <c r="F13" s="17"/>
      <c r="G13" s="16"/>
      <c r="H13" s="18"/>
      <c r="I13" s="14">
        <v>6</v>
      </c>
      <c r="J13" s="15"/>
      <c r="K13" s="17"/>
      <c r="L13" s="15"/>
      <c r="M13" s="17"/>
      <c r="N13" s="16"/>
      <c r="O13" s="18"/>
      <c r="P13" s="14">
        <v>6</v>
      </c>
      <c r="Q13" s="15"/>
      <c r="R13" s="17"/>
      <c r="S13" s="15"/>
      <c r="T13" s="17"/>
      <c r="U13" s="16"/>
      <c r="V13" s="18"/>
      <c r="W13" s="14">
        <v>6</v>
      </c>
      <c r="X13" s="15"/>
      <c r="Y13" s="17"/>
      <c r="Z13" s="15"/>
      <c r="AA13" s="17"/>
      <c r="AB13" s="16"/>
      <c r="AC13" s="18"/>
      <c r="AD13" s="14">
        <v>6</v>
      </c>
      <c r="AE13" s="15"/>
      <c r="AF13" s="17"/>
      <c r="AG13" s="15"/>
      <c r="AH13" s="17"/>
      <c r="AJ13" s="18"/>
      <c r="AK13" s="14">
        <v>6</v>
      </c>
      <c r="AL13" s="15"/>
      <c r="AM13" s="17"/>
      <c r="AN13" s="15"/>
      <c r="AO13" s="17"/>
      <c r="AQ13" s="18"/>
      <c r="AR13" s="14">
        <v>6</v>
      </c>
      <c r="AS13" s="15"/>
      <c r="AT13" s="17"/>
      <c r="AU13" s="15"/>
      <c r="AV13" s="17"/>
      <c r="AX13" s="18"/>
      <c r="AY13" s="14">
        <v>6</v>
      </c>
      <c r="AZ13" s="15"/>
      <c r="BA13" s="17"/>
      <c r="BB13" s="15"/>
      <c r="BC13" s="17"/>
      <c r="BE13" s="18"/>
      <c r="BF13" s="14">
        <v>6</v>
      </c>
      <c r="BG13" s="15"/>
      <c r="BH13" s="17"/>
      <c r="BI13" s="15"/>
      <c r="BJ13" s="17"/>
      <c r="BL13" s="18"/>
      <c r="BM13" s="14">
        <v>6</v>
      </c>
      <c r="BN13" s="15"/>
      <c r="BO13" s="17"/>
      <c r="BP13" s="15"/>
      <c r="BQ13" s="17"/>
    </row>
    <row r="14" spans="1:69" x14ac:dyDescent="0.25">
      <c r="A14" s="18">
        <v>100</v>
      </c>
      <c r="B14" s="14">
        <v>1</v>
      </c>
      <c r="C14" s="15">
        <v>6.95</v>
      </c>
      <c r="D14" s="17">
        <f>AVERAGE(C14:C19)</f>
        <v>6.8000000000000007</v>
      </c>
      <c r="E14" s="15">
        <v>7.65</v>
      </c>
      <c r="F14" s="17">
        <f t="shared" ref="F14" si="19">AVERAGE(E14:E19)</f>
        <v>7.5250000000000004</v>
      </c>
      <c r="G14" s="16"/>
      <c r="H14" s="18">
        <v>70</v>
      </c>
      <c r="I14" s="14">
        <v>1</v>
      </c>
      <c r="J14" s="15">
        <v>6.5</v>
      </c>
      <c r="K14" s="17">
        <f t="shared" ref="K14" si="20">AVERAGE(J14:J19)</f>
        <v>6.35</v>
      </c>
      <c r="L14" s="15">
        <v>7.55</v>
      </c>
      <c r="M14" s="17">
        <f t="shared" ref="M14" si="21">AVERAGE(L14:L19)</f>
        <v>7.3125</v>
      </c>
      <c r="N14" s="16"/>
      <c r="O14" s="18">
        <v>80</v>
      </c>
      <c r="P14" s="14">
        <v>1</v>
      </c>
      <c r="Q14" s="15">
        <v>7.05</v>
      </c>
      <c r="R14" s="17">
        <f t="shared" ref="R14" si="22">AVERAGE(Q14:Q19)</f>
        <v>6.85</v>
      </c>
      <c r="S14" s="15">
        <v>7.8</v>
      </c>
      <c r="T14" s="17">
        <f t="shared" ref="T14" si="23">AVERAGE(S14:S19)</f>
        <v>7.625</v>
      </c>
      <c r="U14" s="16"/>
      <c r="V14" s="18">
        <v>50</v>
      </c>
      <c r="W14" s="14">
        <v>1</v>
      </c>
      <c r="X14" s="15"/>
      <c r="Y14" s="17" t="e">
        <f t="shared" ref="Y14:AA14" si="24">AVERAGE(X14:X19)</f>
        <v>#DIV/0!</v>
      </c>
      <c r="Z14" s="15"/>
      <c r="AA14" s="17" t="e">
        <f t="shared" si="24"/>
        <v>#DIV/0!</v>
      </c>
      <c r="AB14" s="16"/>
      <c r="AC14" s="18">
        <v>20</v>
      </c>
      <c r="AD14" s="14">
        <v>1</v>
      </c>
      <c r="AE14" s="15">
        <v>6.75</v>
      </c>
      <c r="AF14" s="17">
        <f t="shared" ref="AF14" si="25">AVERAGE(AE14:AE19)</f>
        <v>6.625</v>
      </c>
      <c r="AG14" s="15">
        <v>7.55</v>
      </c>
      <c r="AH14" s="17">
        <f t="shared" ref="AH14" si="26">AVERAGE(AG14:AG19)</f>
        <v>7.375</v>
      </c>
      <c r="AJ14" s="18">
        <v>80</v>
      </c>
      <c r="AK14" s="14">
        <v>1</v>
      </c>
      <c r="AL14" s="15">
        <v>6.8</v>
      </c>
      <c r="AM14" s="17">
        <f t="shared" ref="AM14" si="27">AVERAGE(AL14:AL19)</f>
        <v>6.625</v>
      </c>
      <c r="AN14" s="15">
        <v>7.5</v>
      </c>
      <c r="AO14" s="17">
        <f t="shared" ref="AO14" si="28">AVERAGE(AN14:AN19)</f>
        <v>7.35</v>
      </c>
      <c r="AQ14" s="18">
        <v>60</v>
      </c>
      <c r="AR14" s="14">
        <v>1</v>
      </c>
      <c r="AS14" s="15">
        <v>6.95</v>
      </c>
      <c r="AT14" s="17">
        <f t="shared" ref="AT14" si="29">AVERAGE(AS14:AS19)</f>
        <v>6.7750000000000004</v>
      </c>
      <c r="AU14" s="15">
        <v>7.7</v>
      </c>
      <c r="AV14" s="17">
        <f t="shared" ref="AV14" si="30">AVERAGE(AU14:AU19)</f>
        <v>7.5250000000000004</v>
      </c>
      <c r="AX14" s="18">
        <v>0</v>
      </c>
      <c r="AY14" s="14">
        <v>1</v>
      </c>
      <c r="AZ14" s="15">
        <v>6.7</v>
      </c>
      <c r="BA14" s="17">
        <f t="shared" ref="BA14" si="31">AVERAGE(AZ14:AZ19)</f>
        <v>6.5750000000000002</v>
      </c>
      <c r="BB14" s="15">
        <v>7.4</v>
      </c>
      <c r="BC14" s="17">
        <f t="shared" ref="BC14" si="32">AVERAGE(BB14:BB19)</f>
        <v>7.3000000000000007</v>
      </c>
      <c r="BE14" s="18"/>
      <c r="BF14" s="14">
        <v>1</v>
      </c>
      <c r="BG14" s="15"/>
      <c r="BH14" s="17" t="e">
        <f t="shared" ref="BH14" si="33">AVERAGE(BG14:BG19)</f>
        <v>#DIV/0!</v>
      </c>
      <c r="BI14" s="15"/>
      <c r="BJ14" s="17" t="e">
        <f t="shared" ref="BJ14" si="34">AVERAGE(BI14:BI19)</f>
        <v>#DIV/0!</v>
      </c>
      <c r="BL14" s="18"/>
      <c r="BM14" s="14">
        <v>1</v>
      </c>
      <c r="BN14" s="15"/>
      <c r="BO14" s="17" t="e">
        <f t="shared" ref="BO14" si="35">AVERAGE(BN14:BN19)</f>
        <v>#DIV/0!</v>
      </c>
      <c r="BP14" s="15"/>
      <c r="BQ14" s="17" t="e">
        <f t="shared" ref="BQ14" si="36">AVERAGE(BP14:BP19)</f>
        <v>#DIV/0!</v>
      </c>
    </row>
    <row r="15" spans="1:69" x14ac:dyDescent="0.25">
      <c r="A15" s="18"/>
      <c r="B15" s="14">
        <v>2</v>
      </c>
      <c r="C15" s="15">
        <v>6.65</v>
      </c>
      <c r="D15" s="17"/>
      <c r="E15" s="15">
        <v>7.35</v>
      </c>
      <c r="F15" s="17"/>
      <c r="G15" s="16"/>
      <c r="H15" s="18"/>
      <c r="I15" s="14">
        <v>2</v>
      </c>
      <c r="J15" s="15">
        <v>6.2</v>
      </c>
      <c r="K15" s="17"/>
      <c r="L15" s="15">
        <v>7.15</v>
      </c>
      <c r="M15" s="17"/>
      <c r="N15" s="16"/>
      <c r="O15" s="18"/>
      <c r="P15" s="14">
        <v>2</v>
      </c>
      <c r="Q15" s="15">
        <v>6.65</v>
      </c>
      <c r="R15" s="17"/>
      <c r="S15" s="15">
        <v>7.45</v>
      </c>
      <c r="T15" s="17"/>
      <c r="U15" s="16"/>
      <c r="V15" s="18"/>
      <c r="W15" s="14">
        <v>2</v>
      </c>
      <c r="X15" s="15"/>
      <c r="Y15" s="17"/>
      <c r="Z15" s="15"/>
      <c r="AA15" s="17"/>
      <c r="AB15" s="16"/>
      <c r="AC15" s="18"/>
      <c r="AD15" s="14">
        <v>2</v>
      </c>
      <c r="AE15" s="15">
        <v>6.5</v>
      </c>
      <c r="AF15" s="17"/>
      <c r="AG15" s="15">
        <v>7.2</v>
      </c>
      <c r="AH15" s="17"/>
      <c r="AJ15" s="18"/>
      <c r="AK15" s="14">
        <v>2</v>
      </c>
      <c r="AL15" s="15">
        <v>6.45</v>
      </c>
      <c r="AM15" s="17"/>
      <c r="AN15" s="15">
        <v>7.2</v>
      </c>
      <c r="AO15" s="17"/>
      <c r="AQ15" s="18"/>
      <c r="AR15" s="14">
        <v>2</v>
      </c>
      <c r="AS15" s="15">
        <v>6.6</v>
      </c>
      <c r="AT15" s="17"/>
      <c r="AU15" s="15">
        <v>7.35</v>
      </c>
      <c r="AV15" s="17"/>
      <c r="AX15" s="18"/>
      <c r="AY15" s="14">
        <v>2</v>
      </c>
      <c r="AZ15" s="15">
        <v>6.45</v>
      </c>
      <c r="BA15" s="17"/>
      <c r="BB15" s="15">
        <v>7.2</v>
      </c>
      <c r="BC15" s="17"/>
      <c r="BE15" s="18"/>
      <c r="BF15" s="14">
        <v>2</v>
      </c>
      <c r="BG15" s="15"/>
      <c r="BH15" s="17"/>
      <c r="BI15" s="15"/>
      <c r="BJ15" s="17"/>
      <c r="BL15" s="18"/>
      <c r="BM15" s="14">
        <v>2</v>
      </c>
      <c r="BN15" s="15"/>
      <c r="BO15" s="17"/>
      <c r="BP15" s="15"/>
      <c r="BQ15" s="17"/>
    </row>
    <row r="16" spans="1:69" x14ac:dyDescent="0.25">
      <c r="A16" s="18"/>
      <c r="B16" s="14">
        <v>3</v>
      </c>
      <c r="C16" s="15">
        <v>6.95</v>
      </c>
      <c r="D16" s="17"/>
      <c r="E16" s="15">
        <v>7.75</v>
      </c>
      <c r="F16" s="17"/>
      <c r="G16" s="16"/>
      <c r="H16" s="18"/>
      <c r="I16" s="14">
        <v>3</v>
      </c>
      <c r="J16" s="15"/>
      <c r="K16" s="17"/>
      <c r="L16" s="15">
        <v>7.45</v>
      </c>
      <c r="M16" s="17"/>
      <c r="N16" s="16"/>
      <c r="O16" s="18"/>
      <c r="P16" s="14">
        <v>3</v>
      </c>
      <c r="Q16" s="15"/>
      <c r="R16" s="17"/>
      <c r="S16" s="15"/>
      <c r="T16" s="17"/>
      <c r="U16" s="16"/>
      <c r="V16" s="18"/>
      <c r="W16" s="14">
        <v>3</v>
      </c>
      <c r="X16" s="15"/>
      <c r="Y16" s="17"/>
      <c r="Z16" s="15"/>
      <c r="AA16" s="17"/>
      <c r="AB16" s="16"/>
      <c r="AC16" s="18"/>
      <c r="AD16" s="14">
        <v>3</v>
      </c>
      <c r="AE16" s="15"/>
      <c r="AF16" s="17"/>
      <c r="AG16" s="15"/>
      <c r="AH16" s="17"/>
      <c r="AJ16" s="18"/>
      <c r="AK16" s="14">
        <v>3</v>
      </c>
      <c r="AL16" s="15"/>
      <c r="AM16" s="17"/>
      <c r="AN16" s="15"/>
      <c r="AO16" s="17"/>
      <c r="AQ16" s="18"/>
      <c r="AR16" s="14">
        <v>3</v>
      </c>
      <c r="AS16" s="15"/>
      <c r="AT16" s="17"/>
      <c r="AU16" s="15"/>
      <c r="AV16" s="17"/>
      <c r="AX16" s="18"/>
      <c r="AY16" s="14">
        <v>3</v>
      </c>
      <c r="AZ16" s="15"/>
      <c r="BA16" s="17"/>
      <c r="BB16" s="15"/>
      <c r="BC16" s="17"/>
      <c r="BE16" s="18"/>
      <c r="BF16" s="14">
        <v>3</v>
      </c>
      <c r="BG16" s="15"/>
      <c r="BH16" s="17"/>
      <c r="BI16" s="15"/>
      <c r="BJ16" s="17"/>
      <c r="BL16" s="18"/>
      <c r="BM16" s="14">
        <v>3</v>
      </c>
      <c r="BN16" s="15"/>
      <c r="BO16" s="17"/>
      <c r="BP16" s="15"/>
      <c r="BQ16" s="17"/>
    </row>
    <row r="17" spans="1:69" x14ac:dyDescent="0.25">
      <c r="A17" s="18"/>
      <c r="B17" s="14">
        <v>4</v>
      </c>
      <c r="C17" s="15">
        <v>6.65</v>
      </c>
      <c r="D17" s="17"/>
      <c r="E17" s="15">
        <v>7.35</v>
      </c>
      <c r="F17" s="17"/>
      <c r="G17" s="16"/>
      <c r="H17" s="18"/>
      <c r="I17" s="14">
        <v>4</v>
      </c>
      <c r="J17" s="15"/>
      <c r="K17" s="17"/>
      <c r="L17" s="15">
        <v>7.1</v>
      </c>
      <c r="M17" s="17"/>
      <c r="N17" s="16"/>
      <c r="O17" s="18"/>
      <c r="P17" s="14">
        <v>4</v>
      </c>
      <c r="Q17" s="15"/>
      <c r="R17" s="17"/>
      <c r="S17" s="15"/>
      <c r="T17" s="17"/>
      <c r="U17" s="16"/>
      <c r="V17" s="18"/>
      <c r="W17" s="14">
        <v>4</v>
      </c>
      <c r="X17" s="15"/>
      <c r="Y17" s="17"/>
      <c r="Z17" s="15"/>
      <c r="AA17" s="17"/>
      <c r="AB17" s="16"/>
      <c r="AC17" s="18"/>
      <c r="AD17" s="14">
        <v>4</v>
      </c>
      <c r="AE17" s="15"/>
      <c r="AF17" s="17"/>
      <c r="AG17" s="15"/>
      <c r="AH17" s="17"/>
      <c r="AJ17" s="18"/>
      <c r="AK17" s="14">
        <v>4</v>
      </c>
      <c r="AL17" s="15"/>
      <c r="AM17" s="17"/>
      <c r="AN17" s="15"/>
      <c r="AO17" s="17"/>
      <c r="AQ17" s="18"/>
      <c r="AR17" s="14">
        <v>4</v>
      </c>
      <c r="AS17" s="15"/>
      <c r="AT17" s="17"/>
      <c r="AU17" s="15"/>
      <c r="AV17" s="17"/>
      <c r="AX17" s="18"/>
      <c r="AY17" s="14">
        <v>4</v>
      </c>
      <c r="AZ17" s="15"/>
      <c r="BA17" s="17"/>
      <c r="BB17" s="15"/>
      <c r="BC17" s="17"/>
      <c r="BE17" s="18"/>
      <c r="BF17" s="14">
        <v>4</v>
      </c>
      <c r="BG17" s="15"/>
      <c r="BH17" s="17"/>
      <c r="BI17" s="15"/>
      <c r="BJ17" s="17"/>
      <c r="BL17" s="18"/>
      <c r="BM17" s="14">
        <v>4</v>
      </c>
      <c r="BN17" s="15"/>
      <c r="BO17" s="17"/>
      <c r="BP17" s="15"/>
      <c r="BQ17" s="17"/>
    </row>
    <row r="18" spans="1:69" x14ac:dyDescent="0.25">
      <c r="A18" s="18"/>
      <c r="B18" s="14">
        <v>5</v>
      </c>
      <c r="C18" s="15"/>
      <c r="D18" s="17"/>
      <c r="E18" s="15"/>
      <c r="F18" s="17"/>
      <c r="G18" s="16"/>
      <c r="H18" s="18"/>
      <c r="I18" s="14">
        <v>5</v>
      </c>
      <c r="J18" s="15"/>
      <c r="K18" s="17"/>
      <c r="L18" s="15"/>
      <c r="M18" s="17"/>
      <c r="N18" s="16"/>
      <c r="O18" s="18"/>
      <c r="P18" s="14">
        <v>5</v>
      </c>
      <c r="Q18" s="15"/>
      <c r="R18" s="17"/>
      <c r="S18" s="15"/>
      <c r="T18" s="17"/>
      <c r="U18" s="16"/>
      <c r="V18" s="18"/>
      <c r="W18" s="14">
        <v>5</v>
      </c>
      <c r="X18" s="15"/>
      <c r="Y18" s="17"/>
      <c r="Z18" s="15"/>
      <c r="AA18" s="17"/>
      <c r="AB18" s="16"/>
      <c r="AC18" s="18"/>
      <c r="AD18" s="14">
        <v>5</v>
      </c>
      <c r="AE18" s="15"/>
      <c r="AF18" s="17"/>
      <c r="AG18" s="15"/>
      <c r="AH18" s="17"/>
      <c r="AJ18" s="18"/>
      <c r="AK18" s="14">
        <v>5</v>
      </c>
      <c r="AL18" s="15"/>
      <c r="AM18" s="17"/>
      <c r="AN18" s="15"/>
      <c r="AO18" s="17"/>
      <c r="AQ18" s="18"/>
      <c r="AR18" s="14">
        <v>5</v>
      </c>
      <c r="AS18" s="15"/>
      <c r="AT18" s="17"/>
      <c r="AU18" s="15"/>
      <c r="AV18" s="17"/>
      <c r="AX18" s="18"/>
      <c r="AY18" s="14">
        <v>5</v>
      </c>
      <c r="AZ18" s="15"/>
      <c r="BA18" s="17"/>
      <c r="BB18" s="15"/>
      <c r="BC18" s="17"/>
      <c r="BE18" s="18"/>
      <c r="BF18" s="14">
        <v>5</v>
      </c>
      <c r="BG18" s="15"/>
      <c r="BH18" s="17"/>
      <c r="BI18" s="15"/>
      <c r="BJ18" s="17"/>
      <c r="BL18" s="18"/>
      <c r="BM18" s="14">
        <v>5</v>
      </c>
      <c r="BN18" s="15"/>
      <c r="BO18" s="17"/>
      <c r="BP18" s="15"/>
      <c r="BQ18" s="17"/>
    </row>
    <row r="19" spans="1:69" x14ac:dyDescent="0.25">
      <c r="A19" s="18"/>
      <c r="B19" s="14">
        <v>6</v>
      </c>
      <c r="C19" s="15"/>
      <c r="D19" s="17"/>
      <c r="E19" s="15"/>
      <c r="F19" s="17"/>
      <c r="G19" s="16"/>
      <c r="H19" s="18"/>
      <c r="I19" s="14">
        <v>6</v>
      </c>
      <c r="J19" s="15"/>
      <c r="K19" s="17"/>
      <c r="L19" s="15"/>
      <c r="M19" s="17"/>
      <c r="N19" s="16"/>
      <c r="O19" s="18"/>
      <c r="P19" s="14">
        <v>6</v>
      </c>
      <c r="Q19" s="15"/>
      <c r="R19" s="17"/>
      <c r="S19" s="15"/>
      <c r="T19" s="17"/>
      <c r="U19" s="16"/>
      <c r="V19" s="18"/>
      <c r="W19" s="14">
        <v>6</v>
      </c>
      <c r="X19" s="15"/>
      <c r="Y19" s="17"/>
      <c r="Z19" s="15"/>
      <c r="AA19" s="17"/>
      <c r="AB19" s="16"/>
      <c r="AC19" s="18"/>
      <c r="AD19" s="14">
        <v>6</v>
      </c>
      <c r="AE19" s="15"/>
      <c r="AF19" s="17"/>
      <c r="AG19" s="15"/>
      <c r="AH19" s="17"/>
      <c r="AJ19" s="18"/>
      <c r="AK19" s="14">
        <v>6</v>
      </c>
      <c r="AL19" s="15"/>
      <c r="AM19" s="17"/>
      <c r="AN19" s="15"/>
      <c r="AO19" s="17"/>
      <c r="AQ19" s="18"/>
      <c r="AR19" s="14">
        <v>6</v>
      </c>
      <c r="AS19" s="15"/>
      <c r="AT19" s="17"/>
      <c r="AU19" s="15"/>
      <c r="AV19" s="17"/>
      <c r="AX19" s="18"/>
      <c r="AY19" s="14">
        <v>6</v>
      </c>
      <c r="AZ19" s="15"/>
      <c r="BA19" s="17"/>
      <c r="BB19" s="15"/>
      <c r="BC19" s="17"/>
      <c r="BE19" s="18"/>
      <c r="BF19" s="14">
        <v>6</v>
      </c>
      <c r="BG19" s="15"/>
      <c r="BH19" s="17"/>
      <c r="BI19" s="15"/>
      <c r="BJ19" s="17"/>
      <c r="BL19" s="18"/>
      <c r="BM19" s="14">
        <v>6</v>
      </c>
      <c r="BN19" s="15"/>
      <c r="BO19" s="17"/>
      <c r="BP19" s="15"/>
      <c r="BQ19" s="17"/>
    </row>
    <row r="20" spans="1:69" x14ac:dyDescent="0.25">
      <c r="A20" s="18">
        <v>95</v>
      </c>
      <c r="B20" s="14">
        <v>1</v>
      </c>
      <c r="C20" s="15">
        <v>6.95</v>
      </c>
      <c r="D20" s="17">
        <f>AVERAGE(C20:C25)</f>
        <v>6.8249999999999993</v>
      </c>
      <c r="E20" s="15">
        <v>7.75</v>
      </c>
      <c r="F20" s="17">
        <f t="shared" ref="F20" si="37">AVERAGE(E20:E25)</f>
        <v>7.5500000000000007</v>
      </c>
      <c r="G20" s="16"/>
      <c r="H20" s="18">
        <v>65</v>
      </c>
      <c r="I20" s="14">
        <v>1</v>
      </c>
      <c r="J20" s="15">
        <v>6.3</v>
      </c>
      <c r="K20" s="17">
        <f t="shared" ref="K20" si="38">AVERAGE(J20:J25)</f>
        <v>6.1999999999999993</v>
      </c>
      <c r="L20" s="15">
        <v>7.45</v>
      </c>
      <c r="M20" s="17">
        <f t="shared" ref="M20" si="39">AVERAGE(L20:L25)</f>
        <v>7.25</v>
      </c>
      <c r="N20" s="16"/>
      <c r="O20" s="18">
        <v>75</v>
      </c>
      <c r="P20" s="14">
        <v>1</v>
      </c>
      <c r="Q20" s="15">
        <v>7.05</v>
      </c>
      <c r="R20" s="17">
        <f t="shared" ref="R20" si="40">AVERAGE(Q20:Q25)</f>
        <v>6.875</v>
      </c>
      <c r="S20" s="15">
        <v>7.85</v>
      </c>
      <c r="T20" s="17">
        <f t="shared" ref="T20" si="41">AVERAGE(S20:S25)</f>
        <v>7.6749999999999998</v>
      </c>
      <c r="U20" s="16"/>
      <c r="V20" s="18"/>
      <c r="W20" s="14">
        <v>1</v>
      </c>
      <c r="X20" s="15"/>
      <c r="Y20" s="17" t="e">
        <f t="shared" ref="Y20" si="42">AVERAGE(X20:X25)</f>
        <v>#DIV/0!</v>
      </c>
      <c r="Z20" s="15"/>
      <c r="AA20" s="17" t="e">
        <f t="shared" ref="AA20" si="43">AVERAGE(Z20:Z25)</f>
        <v>#DIV/0!</v>
      </c>
      <c r="AB20" s="16"/>
      <c r="AC20" s="18">
        <v>30</v>
      </c>
      <c r="AD20" s="14">
        <v>1</v>
      </c>
      <c r="AE20" s="15">
        <v>6.7</v>
      </c>
      <c r="AF20" s="17">
        <f t="shared" ref="AF20" si="44">AVERAGE(AE20:AE25)</f>
        <v>6.5500000000000007</v>
      </c>
      <c r="AG20" s="15">
        <v>7.5</v>
      </c>
      <c r="AH20" s="17">
        <f t="shared" ref="AH20" si="45">AVERAGE(AG20:AG25)</f>
        <v>7.375</v>
      </c>
      <c r="AJ20" s="18">
        <v>90</v>
      </c>
      <c r="AK20" s="14">
        <v>1</v>
      </c>
      <c r="AL20" s="15">
        <v>6.85</v>
      </c>
      <c r="AM20" s="17">
        <f t="shared" ref="AM20" si="46">AVERAGE(AL20:AL25)</f>
        <v>6.6999999999999993</v>
      </c>
      <c r="AN20" s="15">
        <v>7.5</v>
      </c>
      <c r="AO20" s="17">
        <f t="shared" ref="AO20" si="47">AVERAGE(AN20:AN25)</f>
        <v>7.35</v>
      </c>
      <c r="AQ20" s="18">
        <v>50</v>
      </c>
      <c r="AR20" s="14">
        <v>1</v>
      </c>
      <c r="AS20" s="15">
        <v>6.95</v>
      </c>
      <c r="AT20" s="17">
        <f t="shared" ref="AT20" si="48">AVERAGE(AS20:AS25)</f>
        <v>6.8250000000000002</v>
      </c>
      <c r="AU20" s="15">
        <v>7.7</v>
      </c>
      <c r="AV20" s="17">
        <f t="shared" ref="AV20" si="49">AVERAGE(AU20:AU25)</f>
        <v>7.5500000000000007</v>
      </c>
      <c r="AX20" s="18"/>
      <c r="AY20" s="14">
        <v>1</v>
      </c>
      <c r="AZ20" s="15"/>
      <c r="BA20" s="17" t="e">
        <f t="shared" ref="BA20" si="50">AVERAGE(AZ20:AZ25)</f>
        <v>#DIV/0!</v>
      </c>
      <c r="BB20" s="15"/>
      <c r="BC20" s="17" t="e">
        <f t="shared" ref="BC20" si="51">AVERAGE(BB20:BB25)</f>
        <v>#DIV/0!</v>
      </c>
      <c r="BE20" s="18"/>
      <c r="BF20" s="14">
        <v>1</v>
      </c>
      <c r="BG20" s="15"/>
      <c r="BH20" s="17" t="e">
        <f t="shared" ref="BH20" si="52">AVERAGE(BG20:BG25)</f>
        <v>#DIV/0!</v>
      </c>
      <c r="BI20" s="15"/>
      <c r="BJ20" s="17" t="e">
        <f t="shared" ref="BJ20" si="53">AVERAGE(BI20:BI25)</f>
        <v>#DIV/0!</v>
      </c>
      <c r="BL20" s="18"/>
      <c r="BM20" s="14">
        <v>1</v>
      </c>
      <c r="BN20" s="15"/>
      <c r="BO20" s="17" t="e">
        <f t="shared" ref="BO20" si="54">AVERAGE(BN20:BN25)</f>
        <v>#DIV/0!</v>
      </c>
      <c r="BP20" s="15"/>
      <c r="BQ20" s="17" t="e">
        <f t="shared" ref="BQ20" si="55">AVERAGE(BP20:BP25)</f>
        <v>#DIV/0!</v>
      </c>
    </row>
    <row r="21" spans="1:69" x14ac:dyDescent="0.25">
      <c r="A21" s="18"/>
      <c r="B21" s="14">
        <v>2</v>
      </c>
      <c r="C21" s="15">
        <v>6.7</v>
      </c>
      <c r="D21" s="17"/>
      <c r="E21" s="15">
        <v>7.4</v>
      </c>
      <c r="F21" s="17"/>
      <c r="G21" s="16"/>
      <c r="H21" s="18"/>
      <c r="I21" s="14">
        <v>2</v>
      </c>
      <c r="J21" s="15">
        <v>6.1</v>
      </c>
      <c r="K21" s="17"/>
      <c r="L21" s="15">
        <v>7.05</v>
      </c>
      <c r="M21" s="17"/>
      <c r="N21" s="16"/>
      <c r="O21" s="18"/>
      <c r="P21" s="14">
        <v>2</v>
      </c>
      <c r="Q21" s="15">
        <v>6.7</v>
      </c>
      <c r="R21" s="17"/>
      <c r="S21" s="15">
        <v>7.5</v>
      </c>
      <c r="T21" s="17"/>
      <c r="U21" s="16"/>
      <c r="V21" s="18"/>
      <c r="W21" s="14">
        <v>2</v>
      </c>
      <c r="X21" s="15"/>
      <c r="Y21" s="17"/>
      <c r="Z21" s="15"/>
      <c r="AA21" s="17"/>
      <c r="AB21" s="16"/>
      <c r="AC21" s="18"/>
      <c r="AD21" s="14">
        <v>2</v>
      </c>
      <c r="AE21" s="15">
        <v>6.4</v>
      </c>
      <c r="AF21" s="17"/>
      <c r="AG21" s="15">
        <v>7.25</v>
      </c>
      <c r="AH21" s="17"/>
      <c r="AJ21" s="18"/>
      <c r="AK21" s="14">
        <v>2</v>
      </c>
      <c r="AL21" s="15">
        <v>6.55</v>
      </c>
      <c r="AM21" s="17"/>
      <c r="AN21" s="15">
        <v>7.2</v>
      </c>
      <c r="AO21" s="17"/>
      <c r="AQ21" s="18"/>
      <c r="AR21" s="14">
        <v>2</v>
      </c>
      <c r="AS21" s="15">
        <v>6.7</v>
      </c>
      <c r="AT21" s="17"/>
      <c r="AU21" s="15">
        <v>7.4</v>
      </c>
      <c r="AV21" s="17"/>
      <c r="AX21" s="18"/>
      <c r="AY21" s="14">
        <v>2</v>
      </c>
      <c r="AZ21" s="15"/>
      <c r="BA21" s="17"/>
      <c r="BB21" s="15"/>
      <c r="BC21" s="17"/>
      <c r="BE21" s="18"/>
      <c r="BF21" s="14">
        <v>2</v>
      </c>
      <c r="BG21" s="15"/>
      <c r="BH21" s="17"/>
      <c r="BI21" s="15"/>
      <c r="BJ21" s="17"/>
      <c r="BL21" s="18"/>
      <c r="BM21" s="14">
        <v>2</v>
      </c>
      <c r="BN21" s="15"/>
      <c r="BO21" s="17"/>
      <c r="BP21" s="15"/>
      <c r="BQ21" s="17"/>
    </row>
    <row r="22" spans="1:69" x14ac:dyDescent="0.25">
      <c r="A22" s="18"/>
      <c r="B22" s="14">
        <v>3</v>
      </c>
      <c r="C22" s="15">
        <v>7</v>
      </c>
      <c r="D22" s="17"/>
      <c r="E22" s="15">
        <v>7.7</v>
      </c>
      <c r="F22" s="17"/>
      <c r="G22" s="16"/>
      <c r="H22" s="18"/>
      <c r="I22" s="14">
        <v>3</v>
      </c>
      <c r="J22" s="15"/>
      <c r="K22" s="17"/>
      <c r="L22" s="15">
        <v>7.45</v>
      </c>
      <c r="M22" s="17"/>
      <c r="N22" s="16"/>
      <c r="O22" s="18"/>
      <c r="P22" s="14">
        <v>3</v>
      </c>
      <c r="Q22" s="15"/>
      <c r="R22" s="17"/>
      <c r="S22" s="15"/>
      <c r="T22" s="17"/>
      <c r="U22" s="16"/>
      <c r="V22" s="18"/>
      <c r="W22" s="14">
        <v>3</v>
      </c>
      <c r="X22" s="15"/>
      <c r="Y22" s="17"/>
      <c r="Z22" s="15"/>
      <c r="AA22" s="17"/>
      <c r="AB22" s="16"/>
      <c r="AC22" s="18"/>
      <c r="AD22" s="14">
        <v>3</v>
      </c>
      <c r="AE22" s="15"/>
      <c r="AF22" s="17"/>
      <c r="AG22" s="15"/>
      <c r="AH22" s="17"/>
      <c r="AJ22" s="18"/>
      <c r="AK22" s="14">
        <v>3</v>
      </c>
      <c r="AL22" s="15"/>
      <c r="AM22" s="17"/>
      <c r="AN22" s="15"/>
      <c r="AO22" s="17"/>
      <c r="AQ22" s="18"/>
      <c r="AR22" s="14">
        <v>3</v>
      </c>
      <c r="AS22" s="15"/>
      <c r="AT22" s="17"/>
      <c r="AU22" s="15"/>
      <c r="AV22" s="17"/>
      <c r="AX22" s="18"/>
      <c r="AY22" s="14">
        <v>3</v>
      </c>
      <c r="AZ22" s="15"/>
      <c r="BA22" s="17"/>
      <c r="BB22" s="15"/>
      <c r="BC22" s="17"/>
      <c r="BE22" s="18"/>
      <c r="BF22" s="14">
        <v>3</v>
      </c>
      <c r="BG22" s="15"/>
      <c r="BH22" s="17"/>
      <c r="BI22" s="15"/>
      <c r="BJ22" s="17"/>
      <c r="BL22" s="18"/>
      <c r="BM22" s="14">
        <v>3</v>
      </c>
      <c r="BN22" s="15"/>
      <c r="BO22" s="17"/>
      <c r="BP22" s="15"/>
      <c r="BQ22" s="17"/>
    </row>
    <row r="23" spans="1:69" x14ac:dyDescent="0.25">
      <c r="A23" s="18"/>
      <c r="B23" s="14">
        <v>4</v>
      </c>
      <c r="C23" s="15">
        <v>6.65</v>
      </c>
      <c r="D23" s="17"/>
      <c r="E23" s="15">
        <v>7.35</v>
      </c>
      <c r="F23" s="17"/>
      <c r="G23" s="16"/>
      <c r="H23" s="18"/>
      <c r="I23" s="14">
        <v>4</v>
      </c>
      <c r="J23" s="15"/>
      <c r="K23" s="17"/>
      <c r="L23" s="15">
        <v>7.05</v>
      </c>
      <c r="M23" s="17"/>
      <c r="N23" s="16"/>
      <c r="O23" s="18"/>
      <c r="P23" s="14">
        <v>4</v>
      </c>
      <c r="Q23" s="15"/>
      <c r="R23" s="17"/>
      <c r="S23" s="15"/>
      <c r="T23" s="17"/>
      <c r="U23" s="16"/>
      <c r="V23" s="18"/>
      <c r="W23" s="14">
        <v>4</v>
      </c>
      <c r="X23" s="15"/>
      <c r="Y23" s="17"/>
      <c r="Z23" s="15"/>
      <c r="AA23" s="17"/>
      <c r="AB23" s="16"/>
      <c r="AC23" s="18"/>
      <c r="AD23" s="14">
        <v>4</v>
      </c>
      <c r="AE23" s="15"/>
      <c r="AF23" s="17"/>
      <c r="AG23" s="15"/>
      <c r="AH23" s="17"/>
      <c r="AJ23" s="18"/>
      <c r="AK23" s="14">
        <v>4</v>
      </c>
      <c r="AL23" s="15"/>
      <c r="AM23" s="17"/>
      <c r="AN23" s="15"/>
      <c r="AO23" s="17"/>
      <c r="AQ23" s="18"/>
      <c r="AR23" s="14">
        <v>4</v>
      </c>
      <c r="AS23" s="15"/>
      <c r="AT23" s="17"/>
      <c r="AU23" s="15"/>
      <c r="AV23" s="17"/>
      <c r="AX23" s="18"/>
      <c r="AY23" s="14">
        <v>4</v>
      </c>
      <c r="AZ23" s="15"/>
      <c r="BA23" s="17"/>
      <c r="BB23" s="15"/>
      <c r="BC23" s="17"/>
      <c r="BE23" s="18"/>
      <c r="BF23" s="14">
        <v>4</v>
      </c>
      <c r="BG23" s="15"/>
      <c r="BH23" s="17"/>
      <c r="BI23" s="15"/>
      <c r="BJ23" s="17"/>
      <c r="BL23" s="18"/>
      <c r="BM23" s="14">
        <v>4</v>
      </c>
      <c r="BN23" s="15"/>
      <c r="BO23" s="17"/>
      <c r="BP23" s="15"/>
      <c r="BQ23" s="17"/>
    </row>
    <row r="24" spans="1:69" x14ac:dyDescent="0.25">
      <c r="A24" s="18"/>
      <c r="B24" s="14">
        <v>5</v>
      </c>
      <c r="C24" s="15"/>
      <c r="D24" s="17"/>
      <c r="E24" s="15"/>
      <c r="F24" s="17"/>
      <c r="G24" s="16"/>
      <c r="H24" s="18"/>
      <c r="I24" s="14">
        <v>5</v>
      </c>
      <c r="J24" s="15"/>
      <c r="K24" s="17"/>
      <c r="L24" s="15"/>
      <c r="M24" s="17"/>
      <c r="N24" s="16"/>
      <c r="O24" s="18"/>
      <c r="P24" s="14">
        <v>5</v>
      </c>
      <c r="Q24" s="15"/>
      <c r="R24" s="17"/>
      <c r="S24" s="15"/>
      <c r="T24" s="17"/>
      <c r="U24" s="16"/>
      <c r="V24" s="18"/>
      <c r="W24" s="14">
        <v>5</v>
      </c>
      <c r="X24" s="15"/>
      <c r="Y24" s="17"/>
      <c r="Z24" s="15"/>
      <c r="AA24" s="17"/>
      <c r="AB24" s="16"/>
      <c r="AC24" s="18"/>
      <c r="AD24" s="14">
        <v>5</v>
      </c>
      <c r="AE24" s="15"/>
      <c r="AF24" s="17"/>
      <c r="AG24" s="15"/>
      <c r="AH24" s="17"/>
      <c r="AJ24" s="18"/>
      <c r="AK24" s="14">
        <v>5</v>
      </c>
      <c r="AL24" s="15"/>
      <c r="AM24" s="17"/>
      <c r="AN24" s="15"/>
      <c r="AO24" s="17"/>
      <c r="AQ24" s="18"/>
      <c r="AR24" s="14">
        <v>5</v>
      </c>
      <c r="AS24" s="15"/>
      <c r="AT24" s="17"/>
      <c r="AU24" s="15"/>
      <c r="AV24" s="17"/>
      <c r="AX24" s="18"/>
      <c r="AY24" s="14">
        <v>5</v>
      </c>
      <c r="AZ24" s="15"/>
      <c r="BA24" s="17"/>
      <c r="BB24" s="15"/>
      <c r="BC24" s="17"/>
      <c r="BE24" s="18"/>
      <c r="BF24" s="14">
        <v>5</v>
      </c>
      <c r="BG24" s="15"/>
      <c r="BH24" s="17"/>
      <c r="BI24" s="15"/>
      <c r="BJ24" s="17"/>
      <c r="BL24" s="18"/>
      <c r="BM24" s="14">
        <v>5</v>
      </c>
      <c r="BN24" s="15"/>
      <c r="BO24" s="17"/>
      <c r="BP24" s="15"/>
      <c r="BQ24" s="17"/>
    </row>
    <row r="25" spans="1:69" x14ac:dyDescent="0.25">
      <c r="A25" s="18"/>
      <c r="B25" s="14">
        <v>6</v>
      </c>
      <c r="C25" s="15"/>
      <c r="D25" s="17"/>
      <c r="E25" s="15"/>
      <c r="F25" s="17"/>
      <c r="G25" s="16"/>
      <c r="H25" s="18"/>
      <c r="I25" s="14">
        <v>6</v>
      </c>
      <c r="J25" s="15"/>
      <c r="K25" s="17"/>
      <c r="L25" s="15"/>
      <c r="M25" s="17"/>
      <c r="N25" s="16"/>
      <c r="O25" s="18"/>
      <c r="P25" s="14">
        <v>6</v>
      </c>
      <c r="Q25" s="15"/>
      <c r="R25" s="17"/>
      <c r="S25" s="15"/>
      <c r="T25" s="17"/>
      <c r="U25" s="16"/>
      <c r="V25" s="18"/>
      <c r="W25" s="14">
        <v>6</v>
      </c>
      <c r="X25" s="15"/>
      <c r="Y25" s="17"/>
      <c r="Z25" s="15"/>
      <c r="AA25" s="17"/>
      <c r="AB25" s="16"/>
      <c r="AC25" s="18"/>
      <c r="AD25" s="14">
        <v>6</v>
      </c>
      <c r="AE25" s="15"/>
      <c r="AF25" s="17"/>
      <c r="AG25" s="15"/>
      <c r="AH25" s="17"/>
      <c r="AJ25" s="18"/>
      <c r="AK25" s="14">
        <v>6</v>
      </c>
      <c r="AL25" s="15"/>
      <c r="AM25" s="17"/>
      <c r="AN25" s="15"/>
      <c r="AO25" s="17"/>
      <c r="AQ25" s="18"/>
      <c r="AR25" s="14">
        <v>6</v>
      </c>
      <c r="AS25" s="15"/>
      <c r="AT25" s="17"/>
      <c r="AU25" s="15"/>
      <c r="AV25" s="17"/>
      <c r="AX25" s="18"/>
      <c r="AY25" s="14">
        <v>6</v>
      </c>
      <c r="AZ25" s="15"/>
      <c r="BA25" s="17"/>
      <c r="BB25" s="15"/>
      <c r="BC25" s="17"/>
      <c r="BE25" s="18"/>
      <c r="BF25" s="14">
        <v>6</v>
      </c>
      <c r="BG25" s="15"/>
      <c r="BH25" s="17"/>
      <c r="BI25" s="15"/>
      <c r="BJ25" s="17"/>
      <c r="BL25" s="18"/>
      <c r="BM25" s="14">
        <v>6</v>
      </c>
      <c r="BN25" s="15"/>
      <c r="BO25" s="17"/>
      <c r="BP25" s="15"/>
      <c r="BQ25" s="17"/>
    </row>
    <row r="26" spans="1:69" x14ac:dyDescent="0.25">
      <c r="A26" s="18">
        <v>90</v>
      </c>
      <c r="B26" s="14">
        <v>1</v>
      </c>
      <c r="C26" s="15">
        <v>7</v>
      </c>
      <c r="D26" s="17">
        <f>AVERAGE(C26:C31)</f>
        <v>6.8000000000000007</v>
      </c>
      <c r="E26" s="15">
        <v>7.7</v>
      </c>
      <c r="F26" s="17">
        <f t="shared" ref="F26" si="56">AVERAGE(E26:E31)</f>
        <v>7.5500000000000007</v>
      </c>
      <c r="G26" s="16"/>
      <c r="H26" s="18">
        <v>60</v>
      </c>
      <c r="I26" s="14">
        <v>1</v>
      </c>
      <c r="J26" s="15">
        <v>6.3</v>
      </c>
      <c r="K26" s="17">
        <f t="shared" ref="K26" si="57">AVERAGE(J26:J31)</f>
        <v>6.15</v>
      </c>
      <c r="L26" s="15">
        <v>7.35</v>
      </c>
      <c r="M26" s="17">
        <f t="shared" ref="M26" si="58">AVERAGE(L26:L31)</f>
        <v>7.1375000000000002</v>
      </c>
      <c r="N26" s="16"/>
      <c r="O26" s="18">
        <v>70</v>
      </c>
      <c r="P26" s="14">
        <v>1</v>
      </c>
      <c r="Q26" s="15">
        <v>6.95</v>
      </c>
      <c r="R26" s="17">
        <f t="shared" ref="R26" si="59">AVERAGE(Q26:Q31)</f>
        <v>6.6750000000000007</v>
      </c>
      <c r="S26" s="15">
        <v>7.65</v>
      </c>
      <c r="T26" s="17">
        <f t="shared" ref="T26" si="60">AVERAGE(S26:S31)</f>
        <v>7.5250000000000004</v>
      </c>
      <c r="U26" s="16"/>
      <c r="V26" s="18"/>
      <c r="W26" s="14">
        <v>1</v>
      </c>
      <c r="X26" s="15"/>
      <c r="Y26" s="17" t="e">
        <f t="shared" ref="Y26" si="61">AVERAGE(X26:X31)</f>
        <v>#DIV/0!</v>
      </c>
      <c r="Z26" s="15"/>
      <c r="AA26" s="17" t="e">
        <f t="shared" ref="AA26" si="62">AVERAGE(Z26:Z31)</f>
        <v>#DIV/0!</v>
      </c>
      <c r="AB26" s="16"/>
      <c r="AC26" s="18">
        <v>40</v>
      </c>
      <c r="AD26" s="14">
        <v>1</v>
      </c>
      <c r="AE26" s="15">
        <v>6.7</v>
      </c>
      <c r="AF26" s="17">
        <f t="shared" ref="AF26" si="63">AVERAGE(AE26:AE31)</f>
        <v>6.5750000000000002</v>
      </c>
      <c r="AG26" s="15">
        <v>7.55</v>
      </c>
      <c r="AH26" s="17">
        <f t="shared" ref="AH26" si="64">AVERAGE(AG26:AG31)</f>
        <v>7.375</v>
      </c>
      <c r="AJ26" s="18">
        <v>100</v>
      </c>
      <c r="AK26" s="14">
        <v>1</v>
      </c>
      <c r="AL26" s="15">
        <v>7</v>
      </c>
      <c r="AM26" s="17">
        <f t="shared" ref="AM26" si="65">AVERAGE(AL26:AL31)</f>
        <v>6.875</v>
      </c>
      <c r="AN26" s="15">
        <v>7.7</v>
      </c>
      <c r="AO26" s="17">
        <f t="shared" ref="AO26" si="66">AVERAGE(AN26:AN31)</f>
        <v>7.5750000000000002</v>
      </c>
      <c r="AQ26" s="18">
        <v>40</v>
      </c>
      <c r="AR26" s="14">
        <v>1</v>
      </c>
      <c r="AS26" s="15">
        <v>6.8</v>
      </c>
      <c r="AT26" s="17">
        <f t="shared" ref="AT26" si="67">AVERAGE(AS26:AS31)</f>
        <v>6.625</v>
      </c>
      <c r="AU26" s="15">
        <v>7.5</v>
      </c>
      <c r="AV26" s="17">
        <f t="shared" ref="AV26" si="68">AVERAGE(AU26:AU31)</f>
        <v>7.35</v>
      </c>
      <c r="AX26" s="18"/>
      <c r="AY26" s="14">
        <v>1</v>
      </c>
      <c r="AZ26" s="15"/>
      <c r="BA26" s="17" t="e">
        <f t="shared" ref="BA26" si="69">AVERAGE(AZ26:AZ31)</f>
        <v>#DIV/0!</v>
      </c>
      <c r="BB26" s="15"/>
      <c r="BC26" s="17" t="e">
        <f t="shared" ref="BC26" si="70">AVERAGE(BB26:BB31)</f>
        <v>#DIV/0!</v>
      </c>
      <c r="BE26" s="18"/>
      <c r="BF26" s="14">
        <v>1</v>
      </c>
      <c r="BG26" s="15"/>
      <c r="BH26" s="17" t="e">
        <f t="shared" ref="BH26" si="71">AVERAGE(BG26:BG31)</f>
        <v>#DIV/0!</v>
      </c>
      <c r="BI26" s="15"/>
      <c r="BJ26" s="17" t="e">
        <f t="shared" ref="BJ26" si="72">AVERAGE(BI26:BI31)</f>
        <v>#DIV/0!</v>
      </c>
      <c r="BL26" s="18"/>
      <c r="BM26" s="14">
        <v>1</v>
      </c>
      <c r="BN26" s="15"/>
      <c r="BO26" s="17" t="e">
        <f t="shared" ref="BO26" si="73">AVERAGE(BN26:BN31)</f>
        <v>#DIV/0!</v>
      </c>
      <c r="BP26" s="15"/>
      <c r="BQ26" s="17" t="e">
        <f t="shared" ref="BQ26" si="74">AVERAGE(BP26:BP31)</f>
        <v>#DIV/0!</v>
      </c>
    </row>
    <row r="27" spans="1:69" x14ac:dyDescent="0.25">
      <c r="A27" s="18"/>
      <c r="B27" s="14">
        <v>2</v>
      </c>
      <c r="C27" s="15">
        <v>6.65</v>
      </c>
      <c r="D27" s="17"/>
      <c r="E27" s="15">
        <v>7.4</v>
      </c>
      <c r="F27" s="17"/>
      <c r="G27" s="16"/>
      <c r="H27" s="18"/>
      <c r="I27" s="14">
        <v>2</v>
      </c>
      <c r="J27" s="15">
        <v>6</v>
      </c>
      <c r="K27" s="17"/>
      <c r="L27" s="15">
        <v>6.95</v>
      </c>
      <c r="M27" s="17"/>
      <c r="N27" s="16"/>
      <c r="O27" s="18"/>
      <c r="P27" s="14">
        <v>2</v>
      </c>
      <c r="Q27" s="15">
        <v>6.4</v>
      </c>
      <c r="R27" s="17"/>
      <c r="S27" s="15">
        <v>7.4</v>
      </c>
      <c r="T27" s="17"/>
      <c r="U27" s="16"/>
      <c r="V27" s="18"/>
      <c r="W27" s="14">
        <v>2</v>
      </c>
      <c r="X27" s="15"/>
      <c r="Y27" s="17"/>
      <c r="Z27" s="15"/>
      <c r="AA27" s="17"/>
      <c r="AB27" s="16"/>
      <c r="AC27" s="18"/>
      <c r="AD27" s="14">
        <v>2</v>
      </c>
      <c r="AE27" s="15">
        <v>6.45</v>
      </c>
      <c r="AF27" s="17"/>
      <c r="AG27" s="15">
        <v>7.2</v>
      </c>
      <c r="AH27" s="17"/>
      <c r="AJ27" s="18"/>
      <c r="AK27" s="14">
        <v>2</v>
      </c>
      <c r="AL27" s="15">
        <v>6.75</v>
      </c>
      <c r="AM27" s="17"/>
      <c r="AN27" s="15">
        <v>7.45</v>
      </c>
      <c r="AO27" s="17"/>
      <c r="AQ27" s="18"/>
      <c r="AR27" s="14">
        <v>2</v>
      </c>
      <c r="AS27" s="15">
        <v>6.45</v>
      </c>
      <c r="AT27" s="17"/>
      <c r="AU27" s="15">
        <v>7.2</v>
      </c>
      <c r="AV27" s="17"/>
      <c r="AX27" s="18"/>
      <c r="AY27" s="14">
        <v>2</v>
      </c>
      <c r="AZ27" s="15"/>
      <c r="BA27" s="17"/>
      <c r="BB27" s="15"/>
      <c r="BC27" s="17"/>
      <c r="BE27" s="18"/>
      <c r="BF27" s="14">
        <v>2</v>
      </c>
      <c r="BG27" s="15"/>
      <c r="BH27" s="17"/>
      <c r="BI27" s="15"/>
      <c r="BJ27" s="17"/>
      <c r="BL27" s="18"/>
      <c r="BM27" s="14">
        <v>2</v>
      </c>
      <c r="BN27" s="15"/>
      <c r="BO27" s="17"/>
      <c r="BP27" s="15"/>
      <c r="BQ27" s="17"/>
    </row>
    <row r="28" spans="1:69" x14ac:dyDescent="0.25">
      <c r="A28" s="18"/>
      <c r="B28" s="14">
        <v>3</v>
      </c>
      <c r="C28" s="15">
        <v>6.95</v>
      </c>
      <c r="D28" s="17"/>
      <c r="E28" s="15">
        <v>7.75</v>
      </c>
      <c r="F28" s="17"/>
      <c r="G28" s="16"/>
      <c r="H28" s="18"/>
      <c r="I28" s="14">
        <v>3</v>
      </c>
      <c r="J28" s="15"/>
      <c r="K28" s="17"/>
      <c r="L28" s="15">
        <v>7.3</v>
      </c>
      <c r="M28" s="17"/>
      <c r="N28" s="16"/>
      <c r="O28" s="18"/>
      <c r="P28" s="14">
        <v>3</v>
      </c>
      <c r="Q28" s="15"/>
      <c r="R28" s="17"/>
      <c r="S28" s="15"/>
      <c r="T28" s="17"/>
      <c r="U28" s="16"/>
      <c r="V28" s="18"/>
      <c r="W28" s="14">
        <v>3</v>
      </c>
      <c r="X28" s="15"/>
      <c r="Y28" s="17"/>
      <c r="Z28" s="15"/>
      <c r="AA28" s="17"/>
      <c r="AB28" s="16"/>
      <c r="AC28" s="18"/>
      <c r="AD28" s="14">
        <v>3</v>
      </c>
      <c r="AE28" s="15"/>
      <c r="AF28" s="17"/>
      <c r="AG28" s="15"/>
      <c r="AH28" s="17"/>
      <c r="AJ28" s="18"/>
      <c r="AK28" s="14">
        <v>3</v>
      </c>
      <c r="AL28" s="15"/>
      <c r="AM28" s="17"/>
      <c r="AN28" s="15"/>
      <c r="AO28" s="17"/>
      <c r="AQ28" s="18"/>
      <c r="AR28" s="14">
        <v>3</v>
      </c>
      <c r="AS28" s="15"/>
      <c r="AT28" s="17"/>
      <c r="AU28" s="15"/>
      <c r="AV28" s="17"/>
      <c r="AX28" s="18"/>
      <c r="AY28" s="14">
        <v>3</v>
      </c>
      <c r="AZ28" s="15"/>
      <c r="BA28" s="17"/>
      <c r="BB28" s="15"/>
      <c r="BC28" s="17"/>
      <c r="BE28" s="18"/>
      <c r="BF28" s="14">
        <v>3</v>
      </c>
      <c r="BG28" s="15"/>
      <c r="BH28" s="17"/>
      <c r="BI28" s="15"/>
      <c r="BJ28" s="17"/>
      <c r="BL28" s="18"/>
      <c r="BM28" s="14">
        <v>3</v>
      </c>
      <c r="BN28" s="15"/>
      <c r="BO28" s="17"/>
      <c r="BP28" s="15"/>
      <c r="BQ28" s="17"/>
    </row>
    <row r="29" spans="1:69" x14ac:dyDescent="0.25">
      <c r="A29" s="18"/>
      <c r="B29" s="14">
        <v>4</v>
      </c>
      <c r="C29" s="15">
        <v>6.6</v>
      </c>
      <c r="D29" s="17"/>
      <c r="E29" s="15">
        <v>7.35</v>
      </c>
      <c r="F29" s="17"/>
      <c r="G29" s="16"/>
      <c r="H29" s="18"/>
      <c r="I29" s="14">
        <v>4</v>
      </c>
      <c r="J29" s="15"/>
      <c r="K29" s="17"/>
      <c r="L29" s="15">
        <v>6.95</v>
      </c>
      <c r="M29" s="17"/>
      <c r="N29" s="16"/>
      <c r="O29" s="18"/>
      <c r="P29" s="14">
        <v>4</v>
      </c>
      <c r="Q29" s="15"/>
      <c r="R29" s="17"/>
      <c r="S29" s="15"/>
      <c r="T29" s="17"/>
      <c r="U29" s="16"/>
      <c r="V29" s="18"/>
      <c r="W29" s="14">
        <v>4</v>
      </c>
      <c r="X29" s="15"/>
      <c r="Y29" s="17"/>
      <c r="Z29" s="15"/>
      <c r="AA29" s="17"/>
      <c r="AB29" s="16"/>
      <c r="AC29" s="18"/>
      <c r="AD29" s="14">
        <v>4</v>
      </c>
      <c r="AE29" s="15"/>
      <c r="AF29" s="17"/>
      <c r="AG29" s="15"/>
      <c r="AH29" s="17"/>
      <c r="AJ29" s="18"/>
      <c r="AK29" s="14">
        <v>4</v>
      </c>
      <c r="AL29" s="15"/>
      <c r="AM29" s="17"/>
      <c r="AN29" s="15"/>
      <c r="AO29" s="17"/>
      <c r="AQ29" s="18"/>
      <c r="AR29" s="14">
        <v>4</v>
      </c>
      <c r="AS29" s="15"/>
      <c r="AT29" s="17"/>
      <c r="AU29" s="15"/>
      <c r="AV29" s="17"/>
      <c r="AX29" s="18"/>
      <c r="AY29" s="14">
        <v>4</v>
      </c>
      <c r="AZ29" s="15"/>
      <c r="BA29" s="17"/>
      <c r="BB29" s="15"/>
      <c r="BC29" s="17"/>
      <c r="BE29" s="18"/>
      <c r="BF29" s="14">
        <v>4</v>
      </c>
      <c r="BG29" s="15"/>
      <c r="BH29" s="17"/>
      <c r="BI29" s="15"/>
      <c r="BJ29" s="17"/>
      <c r="BL29" s="18"/>
      <c r="BM29" s="14">
        <v>4</v>
      </c>
      <c r="BN29" s="15"/>
      <c r="BO29" s="17"/>
      <c r="BP29" s="15"/>
      <c r="BQ29" s="17"/>
    </row>
    <row r="30" spans="1:69" x14ac:dyDescent="0.25">
      <c r="A30" s="18"/>
      <c r="B30" s="14">
        <v>5</v>
      </c>
      <c r="C30" s="15"/>
      <c r="D30" s="17"/>
      <c r="E30" s="15"/>
      <c r="F30" s="17"/>
      <c r="G30" s="16"/>
      <c r="H30" s="18"/>
      <c r="I30" s="14">
        <v>5</v>
      </c>
      <c r="J30" s="15"/>
      <c r="K30" s="17"/>
      <c r="L30" s="15"/>
      <c r="M30" s="17"/>
      <c r="N30" s="16"/>
      <c r="O30" s="18"/>
      <c r="P30" s="14">
        <v>5</v>
      </c>
      <c r="Q30" s="15"/>
      <c r="R30" s="17"/>
      <c r="S30" s="15"/>
      <c r="T30" s="17"/>
      <c r="U30" s="16"/>
      <c r="V30" s="18"/>
      <c r="W30" s="14">
        <v>5</v>
      </c>
      <c r="X30" s="15"/>
      <c r="Y30" s="17"/>
      <c r="Z30" s="15"/>
      <c r="AA30" s="17"/>
      <c r="AB30" s="16"/>
      <c r="AC30" s="18"/>
      <c r="AD30" s="14">
        <v>5</v>
      </c>
      <c r="AE30" s="15"/>
      <c r="AF30" s="17"/>
      <c r="AG30" s="15"/>
      <c r="AH30" s="17"/>
      <c r="AJ30" s="18"/>
      <c r="AK30" s="14">
        <v>5</v>
      </c>
      <c r="AL30" s="15"/>
      <c r="AM30" s="17"/>
      <c r="AN30" s="15"/>
      <c r="AO30" s="17"/>
      <c r="AQ30" s="18"/>
      <c r="AR30" s="14">
        <v>5</v>
      </c>
      <c r="AS30" s="15"/>
      <c r="AT30" s="17"/>
      <c r="AU30" s="15"/>
      <c r="AV30" s="17"/>
      <c r="AX30" s="18"/>
      <c r="AY30" s="14">
        <v>5</v>
      </c>
      <c r="AZ30" s="15"/>
      <c r="BA30" s="17"/>
      <c r="BB30" s="15"/>
      <c r="BC30" s="17"/>
      <c r="BE30" s="18"/>
      <c r="BF30" s="14">
        <v>5</v>
      </c>
      <c r="BG30" s="15"/>
      <c r="BH30" s="17"/>
      <c r="BI30" s="15"/>
      <c r="BJ30" s="17"/>
      <c r="BL30" s="18"/>
      <c r="BM30" s="14">
        <v>5</v>
      </c>
      <c r="BN30" s="15"/>
      <c r="BO30" s="17"/>
      <c r="BP30" s="15"/>
      <c r="BQ30" s="17"/>
    </row>
    <row r="31" spans="1:69" x14ac:dyDescent="0.25">
      <c r="A31" s="18"/>
      <c r="B31" s="14">
        <v>6</v>
      </c>
      <c r="C31" s="15"/>
      <c r="D31" s="17"/>
      <c r="E31" s="15"/>
      <c r="F31" s="17"/>
      <c r="G31" s="16"/>
      <c r="H31" s="18"/>
      <c r="I31" s="14">
        <v>6</v>
      </c>
      <c r="J31" s="15"/>
      <c r="K31" s="17"/>
      <c r="L31" s="15"/>
      <c r="M31" s="17"/>
      <c r="N31" s="16"/>
      <c r="O31" s="18"/>
      <c r="P31" s="14">
        <v>6</v>
      </c>
      <c r="Q31" s="15"/>
      <c r="R31" s="17"/>
      <c r="S31" s="15"/>
      <c r="T31" s="17"/>
      <c r="U31" s="16"/>
      <c r="V31" s="18"/>
      <c r="W31" s="14">
        <v>6</v>
      </c>
      <c r="X31" s="15"/>
      <c r="Y31" s="17"/>
      <c r="Z31" s="15"/>
      <c r="AA31" s="17"/>
      <c r="AB31" s="16"/>
      <c r="AC31" s="18"/>
      <c r="AD31" s="14">
        <v>6</v>
      </c>
      <c r="AE31" s="15"/>
      <c r="AF31" s="17"/>
      <c r="AG31" s="15"/>
      <c r="AH31" s="17"/>
      <c r="AJ31" s="18"/>
      <c r="AK31" s="14">
        <v>6</v>
      </c>
      <c r="AL31" s="15"/>
      <c r="AM31" s="17"/>
      <c r="AN31" s="15"/>
      <c r="AO31" s="17"/>
      <c r="AQ31" s="18"/>
      <c r="AR31" s="14">
        <v>6</v>
      </c>
      <c r="AS31" s="15"/>
      <c r="AT31" s="17"/>
      <c r="AU31" s="15"/>
      <c r="AV31" s="17"/>
      <c r="AX31" s="18"/>
      <c r="AY31" s="14">
        <v>6</v>
      </c>
      <c r="AZ31" s="15"/>
      <c r="BA31" s="17"/>
      <c r="BB31" s="15"/>
      <c r="BC31" s="17"/>
      <c r="BE31" s="18"/>
      <c r="BF31" s="14">
        <v>6</v>
      </c>
      <c r="BG31" s="15"/>
      <c r="BH31" s="17"/>
      <c r="BI31" s="15"/>
      <c r="BJ31" s="17"/>
      <c r="BL31" s="18"/>
      <c r="BM31" s="14">
        <v>6</v>
      </c>
      <c r="BN31" s="15"/>
      <c r="BO31" s="17"/>
      <c r="BP31" s="15"/>
      <c r="BQ31" s="17"/>
    </row>
    <row r="32" spans="1:69" x14ac:dyDescent="0.25">
      <c r="A32" s="18">
        <v>85</v>
      </c>
      <c r="B32" s="14">
        <v>1</v>
      </c>
      <c r="C32" s="15">
        <v>6.95</v>
      </c>
      <c r="D32" s="17">
        <f>AVERAGE(C32:C37)</f>
        <v>6.7874999999999996</v>
      </c>
      <c r="E32" s="15">
        <v>7.75</v>
      </c>
      <c r="F32" s="17">
        <f t="shared" ref="F32" si="75">AVERAGE(E32:E37)</f>
        <v>7.5374999999999996</v>
      </c>
      <c r="G32" s="16"/>
      <c r="H32" s="18">
        <v>55</v>
      </c>
      <c r="I32" s="14">
        <v>1</v>
      </c>
      <c r="J32" s="15">
        <v>6.5</v>
      </c>
      <c r="K32" s="17">
        <f t="shared" ref="K32" si="76">AVERAGE(J32:J37)</f>
        <v>6.3249999999999993</v>
      </c>
      <c r="L32" s="15">
        <v>7.25</v>
      </c>
      <c r="M32" s="17">
        <f>AVERAGE(L32:L37)</f>
        <v>7.0749999999999993</v>
      </c>
      <c r="N32" s="16"/>
      <c r="O32" s="18">
        <v>65</v>
      </c>
      <c r="P32" s="14">
        <v>1</v>
      </c>
      <c r="Q32" s="15">
        <v>6.7</v>
      </c>
      <c r="R32" s="17">
        <f t="shared" ref="R32" si="77">AVERAGE(Q32:Q37)</f>
        <v>6.5250000000000004</v>
      </c>
      <c r="S32" s="15">
        <v>7.25</v>
      </c>
      <c r="T32" s="17">
        <f t="shared" ref="T32" si="78">AVERAGE(S32:S37)</f>
        <v>7.1</v>
      </c>
      <c r="U32" s="16"/>
      <c r="V32" s="18"/>
      <c r="W32" s="14">
        <v>1</v>
      </c>
      <c r="X32" s="15"/>
      <c r="Y32" s="17" t="e">
        <f t="shared" ref="Y32" si="79">AVERAGE(X32:X37)</f>
        <v>#DIV/0!</v>
      </c>
      <c r="Z32" s="15"/>
      <c r="AA32" s="17" t="e">
        <f t="shared" ref="AA32" si="80">AVERAGE(Z32:Z37)</f>
        <v>#DIV/0!</v>
      </c>
      <c r="AB32" s="16"/>
      <c r="AC32" s="18">
        <v>50</v>
      </c>
      <c r="AD32" s="14">
        <v>1</v>
      </c>
      <c r="AE32" s="15">
        <v>6.7</v>
      </c>
      <c r="AF32" s="17">
        <f t="shared" ref="AF32" si="81">AVERAGE(AE32:AE37)</f>
        <v>6.5750000000000002</v>
      </c>
      <c r="AG32" s="15">
        <v>7.5</v>
      </c>
      <c r="AH32" s="17">
        <f t="shared" ref="AH32" si="82">AVERAGE(AG32:AG37)</f>
        <v>7.35</v>
      </c>
      <c r="AJ32" s="18">
        <v>90</v>
      </c>
      <c r="AK32" s="14">
        <v>1</v>
      </c>
      <c r="AL32" s="15">
        <v>7.05</v>
      </c>
      <c r="AM32" s="17">
        <f t="shared" ref="AM32" si="83">AVERAGE(AL32:AL37)</f>
        <v>6.875</v>
      </c>
      <c r="AN32" s="15">
        <v>7.7</v>
      </c>
      <c r="AO32" s="17">
        <f t="shared" ref="AO32" si="84">AVERAGE(AN32:AN37)</f>
        <v>7.5500000000000007</v>
      </c>
      <c r="AQ32" s="18">
        <v>30</v>
      </c>
      <c r="AR32" s="14">
        <v>1</v>
      </c>
      <c r="AS32" s="15">
        <v>6.7</v>
      </c>
      <c r="AT32" s="17">
        <f t="shared" ref="AT32" si="85">AVERAGE(AS32:AS37)</f>
        <v>6.5750000000000002</v>
      </c>
      <c r="AU32" s="15">
        <v>7.45</v>
      </c>
      <c r="AV32" s="17">
        <f t="shared" ref="AV32" si="86">AVERAGE(AU32:AU37)</f>
        <v>7.2750000000000004</v>
      </c>
      <c r="AX32" s="18"/>
      <c r="AY32" s="14">
        <v>1</v>
      </c>
      <c r="AZ32" s="15"/>
      <c r="BA32" s="17" t="e">
        <f t="shared" ref="BA32" si="87">AVERAGE(AZ32:AZ37)</f>
        <v>#DIV/0!</v>
      </c>
      <c r="BB32" s="15"/>
      <c r="BC32" s="17" t="e">
        <f t="shared" ref="BC32" si="88">AVERAGE(BB32:BB37)</f>
        <v>#DIV/0!</v>
      </c>
      <c r="BE32" s="18"/>
      <c r="BF32" s="14">
        <v>1</v>
      </c>
      <c r="BG32" s="15"/>
      <c r="BH32" s="17" t="e">
        <f t="shared" ref="BH32" si="89">AVERAGE(BG32:BG37)</f>
        <v>#DIV/0!</v>
      </c>
      <c r="BI32" s="15"/>
      <c r="BJ32" s="17" t="e">
        <f t="shared" ref="BJ32" si="90">AVERAGE(BI32:BI37)</f>
        <v>#DIV/0!</v>
      </c>
      <c r="BL32" s="18"/>
      <c r="BM32" s="14">
        <v>1</v>
      </c>
      <c r="BN32" s="15"/>
      <c r="BO32" s="17" t="e">
        <f t="shared" ref="BO32" si="91">AVERAGE(BN32:BN37)</f>
        <v>#DIV/0!</v>
      </c>
      <c r="BP32" s="15"/>
      <c r="BQ32" s="17" t="e">
        <f t="shared" ref="BQ32" si="92">AVERAGE(BP32:BP37)</f>
        <v>#DIV/0!</v>
      </c>
    </row>
    <row r="33" spans="1:69" x14ac:dyDescent="0.25">
      <c r="A33" s="18"/>
      <c r="B33" s="14">
        <v>2</v>
      </c>
      <c r="C33" s="15">
        <v>6.65</v>
      </c>
      <c r="D33" s="17"/>
      <c r="E33" s="15">
        <v>7.4</v>
      </c>
      <c r="F33" s="17"/>
      <c r="G33" s="16"/>
      <c r="H33" s="18"/>
      <c r="I33" s="14">
        <v>2</v>
      </c>
      <c r="J33" s="15">
        <v>6.15</v>
      </c>
      <c r="K33" s="17"/>
      <c r="L33" s="15">
        <v>6.9</v>
      </c>
      <c r="M33" s="17"/>
      <c r="N33" s="16"/>
      <c r="O33" s="18"/>
      <c r="P33" s="14">
        <v>2</v>
      </c>
      <c r="Q33" s="15">
        <v>6.35</v>
      </c>
      <c r="R33" s="17"/>
      <c r="S33" s="15">
        <v>6.95</v>
      </c>
      <c r="T33" s="17"/>
      <c r="U33" s="16"/>
      <c r="V33" s="18"/>
      <c r="W33" s="14">
        <v>2</v>
      </c>
      <c r="X33" s="15"/>
      <c r="Y33" s="17"/>
      <c r="Z33" s="15"/>
      <c r="AA33" s="17"/>
      <c r="AB33" s="16"/>
      <c r="AC33" s="18"/>
      <c r="AD33" s="14">
        <v>2</v>
      </c>
      <c r="AE33" s="15">
        <v>6.45</v>
      </c>
      <c r="AF33" s="17"/>
      <c r="AG33" s="15">
        <v>7.2</v>
      </c>
      <c r="AH33" s="17"/>
      <c r="AJ33" s="18"/>
      <c r="AK33" s="14">
        <v>2</v>
      </c>
      <c r="AL33" s="15">
        <v>6.7</v>
      </c>
      <c r="AM33" s="17"/>
      <c r="AN33" s="15">
        <v>7.4</v>
      </c>
      <c r="AO33" s="17"/>
      <c r="AQ33" s="18"/>
      <c r="AR33" s="14">
        <v>2</v>
      </c>
      <c r="AS33" s="15">
        <v>6.45</v>
      </c>
      <c r="AT33" s="17"/>
      <c r="AU33" s="15">
        <v>7.1</v>
      </c>
      <c r="AV33" s="17"/>
      <c r="AX33" s="18"/>
      <c r="AY33" s="14">
        <v>2</v>
      </c>
      <c r="AZ33" s="15"/>
      <c r="BA33" s="17"/>
      <c r="BB33" s="15"/>
      <c r="BC33" s="17"/>
      <c r="BE33" s="18"/>
      <c r="BF33" s="14">
        <v>2</v>
      </c>
      <c r="BG33" s="15"/>
      <c r="BH33" s="17"/>
      <c r="BI33" s="15"/>
      <c r="BJ33" s="17"/>
      <c r="BL33" s="18"/>
      <c r="BM33" s="14">
        <v>2</v>
      </c>
      <c r="BN33" s="15"/>
      <c r="BO33" s="17"/>
      <c r="BP33" s="15"/>
      <c r="BQ33" s="17"/>
    </row>
    <row r="34" spans="1:69" x14ac:dyDescent="0.25">
      <c r="A34" s="18"/>
      <c r="B34" s="14">
        <v>3</v>
      </c>
      <c r="C34" s="15">
        <v>6.95</v>
      </c>
      <c r="D34" s="17"/>
      <c r="E34" s="15">
        <v>7.65</v>
      </c>
      <c r="F34" s="17"/>
      <c r="G34" s="16"/>
      <c r="H34" s="18"/>
      <c r="I34" s="14">
        <v>3</v>
      </c>
      <c r="J34" s="15">
        <v>6.5</v>
      </c>
      <c r="K34" s="17"/>
      <c r="L34" s="15">
        <v>7.25</v>
      </c>
      <c r="M34" s="17"/>
      <c r="N34" s="16"/>
      <c r="O34" s="18"/>
      <c r="P34" s="14">
        <v>3</v>
      </c>
      <c r="Q34" s="15"/>
      <c r="R34" s="17"/>
      <c r="S34" s="15"/>
      <c r="T34" s="17"/>
      <c r="U34" s="16"/>
      <c r="V34" s="18"/>
      <c r="W34" s="14">
        <v>3</v>
      </c>
      <c r="X34" s="15"/>
      <c r="Y34" s="17"/>
      <c r="Z34" s="15"/>
      <c r="AA34" s="17"/>
      <c r="AB34" s="16"/>
      <c r="AC34" s="18"/>
      <c r="AD34" s="14">
        <v>3</v>
      </c>
      <c r="AE34" s="15"/>
      <c r="AF34" s="17"/>
      <c r="AG34" s="15"/>
      <c r="AH34" s="17"/>
      <c r="AJ34" s="18"/>
      <c r="AK34" s="14">
        <v>3</v>
      </c>
      <c r="AL34" s="15"/>
      <c r="AM34" s="17"/>
      <c r="AN34" s="15"/>
      <c r="AO34" s="17"/>
      <c r="AQ34" s="18"/>
      <c r="AR34" s="14">
        <v>3</v>
      </c>
      <c r="AS34" s="15"/>
      <c r="AT34" s="17"/>
      <c r="AU34" s="15"/>
      <c r="AV34" s="17"/>
      <c r="AX34" s="18"/>
      <c r="AY34" s="14">
        <v>3</v>
      </c>
      <c r="AZ34" s="15"/>
      <c r="BA34" s="17"/>
      <c r="BB34" s="15"/>
      <c r="BC34" s="17"/>
      <c r="BE34" s="18"/>
      <c r="BF34" s="14">
        <v>3</v>
      </c>
      <c r="BG34" s="15"/>
      <c r="BH34" s="17"/>
      <c r="BI34" s="15"/>
      <c r="BJ34" s="17"/>
      <c r="BL34" s="18"/>
      <c r="BM34" s="14">
        <v>3</v>
      </c>
      <c r="BN34" s="15"/>
      <c r="BO34" s="17"/>
      <c r="BP34" s="15"/>
      <c r="BQ34" s="17"/>
    </row>
    <row r="35" spans="1:69" x14ac:dyDescent="0.25">
      <c r="A35" s="18"/>
      <c r="B35" s="14">
        <v>4</v>
      </c>
      <c r="C35" s="15">
        <v>6.6</v>
      </c>
      <c r="D35" s="17"/>
      <c r="E35" s="15">
        <v>7.35</v>
      </c>
      <c r="F35" s="17"/>
      <c r="G35" s="16"/>
      <c r="H35" s="18"/>
      <c r="I35" s="14">
        <v>4</v>
      </c>
      <c r="J35" s="15">
        <v>6.15</v>
      </c>
      <c r="K35" s="17"/>
      <c r="L35" s="15">
        <v>6.9</v>
      </c>
      <c r="M35" s="17"/>
      <c r="N35" s="16"/>
      <c r="O35" s="18"/>
      <c r="P35" s="14">
        <v>4</v>
      </c>
      <c r="Q35" s="15"/>
      <c r="R35" s="17"/>
      <c r="S35" s="15"/>
      <c r="T35" s="17"/>
      <c r="U35" s="16"/>
      <c r="V35" s="18"/>
      <c r="W35" s="14">
        <v>4</v>
      </c>
      <c r="X35" s="15"/>
      <c r="Y35" s="17"/>
      <c r="Z35" s="15"/>
      <c r="AA35" s="17"/>
      <c r="AB35" s="16"/>
      <c r="AC35" s="18"/>
      <c r="AD35" s="14">
        <v>4</v>
      </c>
      <c r="AE35" s="15"/>
      <c r="AF35" s="17"/>
      <c r="AG35" s="15"/>
      <c r="AH35" s="17"/>
      <c r="AJ35" s="18"/>
      <c r="AK35" s="14">
        <v>4</v>
      </c>
      <c r="AL35" s="15"/>
      <c r="AM35" s="17"/>
      <c r="AN35" s="15"/>
      <c r="AO35" s="17"/>
      <c r="AQ35" s="18"/>
      <c r="AR35" s="14">
        <v>4</v>
      </c>
      <c r="AS35" s="15"/>
      <c r="AT35" s="17"/>
      <c r="AU35" s="15"/>
      <c r="AV35" s="17"/>
      <c r="AX35" s="18"/>
      <c r="AY35" s="14">
        <v>4</v>
      </c>
      <c r="AZ35" s="15"/>
      <c r="BA35" s="17"/>
      <c r="BB35" s="15"/>
      <c r="BC35" s="17"/>
      <c r="BE35" s="18"/>
      <c r="BF35" s="14">
        <v>4</v>
      </c>
      <c r="BG35" s="15"/>
      <c r="BH35" s="17"/>
      <c r="BI35" s="15"/>
      <c r="BJ35" s="17"/>
      <c r="BL35" s="18"/>
      <c r="BM35" s="14">
        <v>4</v>
      </c>
      <c r="BN35" s="15"/>
      <c r="BO35" s="17"/>
      <c r="BP35" s="15"/>
      <c r="BQ35" s="17"/>
    </row>
    <row r="36" spans="1:69" x14ac:dyDescent="0.25">
      <c r="A36" s="18"/>
      <c r="B36" s="14">
        <v>5</v>
      </c>
      <c r="C36" s="15"/>
      <c r="D36" s="17"/>
      <c r="E36" s="15"/>
      <c r="F36" s="17"/>
      <c r="G36" s="16"/>
      <c r="H36" s="18"/>
      <c r="I36" s="14">
        <v>5</v>
      </c>
      <c r="J36" s="15"/>
      <c r="K36" s="17"/>
      <c r="L36" s="15"/>
      <c r="M36" s="17"/>
      <c r="N36" s="16"/>
      <c r="O36" s="18"/>
      <c r="P36" s="14">
        <v>5</v>
      </c>
      <c r="Q36" s="15"/>
      <c r="R36" s="17"/>
      <c r="S36" s="15"/>
      <c r="T36" s="17"/>
      <c r="U36" s="16"/>
      <c r="V36" s="18"/>
      <c r="W36" s="14">
        <v>5</v>
      </c>
      <c r="X36" s="15"/>
      <c r="Y36" s="17"/>
      <c r="Z36" s="15"/>
      <c r="AA36" s="17"/>
      <c r="AB36" s="16"/>
      <c r="AC36" s="18"/>
      <c r="AD36" s="14">
        <v>5</v>
      </c>
      <c r="AE36" s="15"/>
      <c r="AF36" s="17"/>
      <c r="AG36" s="15"/>
      <c r="AH36" s="17"/>
      <c r="AJ36" s="18"/>
      <c r="AK36" s="14">
        <v>5</v>
      </c>
      <c r="AL36" s="15"/>
      <c r="AM36" s="17"/>
      <c r="AN36" s="15"/>
      <c r="AO36" s="17"/>
      <c r="AQ36" s="18"/>
      <c r="AR36" s="14">
        <v>5</v>
      </c>
      <c r="AS36" s="15"/>
      <c r="AT36" s="17"/>
      <c r="AU36" s="15"/>
      <c r="AV36" s="17"/>
      <c r="AX36" s="18"/>
      <c r="AY36" s="14">
        <v>5</v>
      </c>
      <c r="AZ36" s="15"/>
      <c r="BA36" s="17"/>
      <c r="BB36" s="15"/>
      <c r="BC36" s="17"/>
      <c r="BE36" s="18"/>
      <c r="BF36" s="14">
        <v>5</v>
      </c>
      <c r="BG36" s="15"/>
      <c r="BH36" s="17"/>
      <c r="BI36" s="15"/>
      <c r="BJ36" s="17"/>
      <c r="BL36" s="18"/>
      <c r="BM36" s="14">
        <v>5</v>
      </c>
      <c r="BN36" s="15"/>
      <c r="BO36" s="17"/>
      <c r="BP36" s="15"/>
      <c r="BQ36" s="17"/>
    </row>
    <row r="37" spans="1:69" x14ac:dyDescent="0.25">
      <c r="A37" s="18"/>
      <c r="B37" s="14">
        <v>6</v>
      </c>
      <c r="C37" s="15"/>
      <c r="D37" s="17"/>
      <c r="E37" s="15"/>
      <c r="F37" s="17"/>
      <c r="G37" s="16"/>
      <c r="H37" s="18"/>
      <c r="I37" s="14">
        <v>6</v>
      </c>
      <c r="J37" s="15"/>
      <c r="K37" s="17"/>
      <c r="L37" s="15"/>
      <c r="M37" s="17"/>
      <c r="N37" s="16"/>
      <c r="O37" s="18"/>
      <c r="P37" s="14">
        <v>6</v>
      </c>
      <c r="Q37" s="15"/>
      <c r="R37" s="17"/>
      <c r="S37" s="15"/>
      <c r="T37" s="17"/>
      <c r="U37" s="16"/>
      <c r="V37" s="18"/>
      <c r="W37" s="14">
        <v>6</v>
      </c>
      <c r="X37" s="15"/>
      <c r="Y37" s="17"/>
      <c r="Z37" s="15"/>
      <c r="AA37" s="17"/>
      <c r="AB37" s="16"/>
      <c r="AC37" s="18"/>
      <c r="AD37" s="14">
        <v>6</v>
      </c>
      <c r="AE37" s="15"/>
      <c r="AF37" s="17"/>
      <c r="AG37" s="15"/>
      <c r="AH37" s="17"/>
      <c r="AJ37" s="18"/>
      <c r="AK37" s="14">
        <v>6</v>
      </c>
      <c r="AL37" s="15"/>
      <c r="AM37" s="17"/>
      <c r="AN37" s="15"/>
      <c r="AO37" s="17"/>
      <c r="AQ37" s="18"/>
      <c r="AR37" s="14">
        <v>6</v>
      </c>
      <c r="AS37" s="15"/>
      <c r="AT37" s="17"/>
      <c r="AU37" s="15"/>
      <c r="AV37" s="17"/>
      <c r="AX37" s="18"/>
      <c r="AY37" s="14">
        <v>6</v>
      </c>
      <c r="AZ37" s="15"/>
      <c r="BA37" s="17"/>
      <c r="BB37" s="15"/>
      <c r="BC37" s="17"/>
      <c r="BE37" s="18"/>
      <c r="BF37" s="14">
        <v>6</v>
      </c>
      <c r="BG37" s="15"/>
      <c r="BH37" s="17"/>
      <c r="BI37" s="15"/>
      <c r="BJ37" s="17"/>
      <c r="BL37" s="18"/>
      <c r="BM37" s="14">
        <v>6</v>
      </c>
      <c r="BN37" s="15"/>
      <c r="BO37" s="17"/>
      <c r="BP37" s="15"/>
      <c r="BQ37" s="17"/>
    </row>
  </sheetData>
  <mergeCells count="180">
    <mergeCell ref="BL32:BL37"/>
    <mergeCell ref="BO32:BO37"/>
    <mergeCell ref="BQ32:BQ37"/>
    <mergeCell ref="BL14:BL19"/>
    <mergeCell ref="BO14:BO19"/>
    <mergeCell ref="BQ14:BQ19"/>
    <mergeCell ref="BL20:BL25"/>
    <mergeCell ref="BO20:BO25"/>
    <mergeCell ref="BQ20:BQ25"/>
    <mergeCell ref="BL2:BL7"/>
    <mergeCell ref="BO2:BO7"/>
    <mergeCell ref="BQ2:BQ7"/>
    <mergeCell ref="BL8:BL13"/>
    <mergeCell ref="BO8:BO13"/>
    <mergeCell ref="BQ8:BQ13"/>
    <mergeCell ref="BE26:BE31"/>
    <mergeCell ref="BH26:BH31"/>
    <mergeCell ref="BJ26:BJ31"/>
    <mergeCell ref="BE2:BE7"/>
    <mergeCell ref="BH2:BH7"/>
    <mergeCell ref="BJ2:BJ7"/>
    <mergeCell ref="BE8:BE13"/>
    <mergeCell ref="BH8:BH13"/>
    <mergeCell ref="BJ8:BJ13"/>
    <mergeCell ref="BL26:BL31"/>
    <mergeCell ref="BO26:BO31"/>
    <mergeCell ref="BQ26:BQ31"/>
    <mergeCell ref="BE32:BE37"/>
    <mergeCell ref="BH32:BH37"/>
    <mergeCell ref="BJ32:BJ37"/>
    <mergeCell ref="BE14:BE19"/>
    <mergeCell ref="BH14:BH19"/>
    <mergeCell ref="BJ14:BJ19"/>
    <mergeCell ref="BE20:BE25"/>
    <mergeCell ref="BH20:BH25"/>
    <mergeCell ref="BJ20:BJ25"/>
    <mergeCell ref="AX32:AX37"/>
    <mergeCell ref="BA32:BA37"/>
    <mergeCell ref="BC32:BC37"/>
    <mergeCell ref="AX14:AX19"/>
    <mergeCell ref="BA14:BA19"/>
    <mergeCell ref="BC14:BC19"/>
    <mergeCell ref="AX20:AX25"/>
    <mergeCell ref="BA20:BA25"/>
    <mergeCell ref="BC20:BC25"/>
    <mergeCell ref="AX2:AX7"/>
    <mergeCell ref="BA2:BA7"/>
    <mergeCell ref="BC2:BC7"/>
    <mergeCell ref="AX8:AX13"/>
    <mergeCell ref="BA8:BA13"/>
    <mergeCell ref="BC8:BC13"/>
    <mergeCell ref="AQ26:AQ31"/>
    <mergeCell ref="AT26:AT31"/>
    <mergeCell ref="AV26:AV31"/>
    <mergeCell ref="AQ2:AQ7"/>
    <mergeCell ref="AT2:AT7"/>
    <mergeCell ref="AV2:AV7"/>
    <mergeCell ref="AQ8:AQ13"/>
    <mergeCell ref="AT8:AT13"/>
    <mergeCell ref="AV8:AV13"/>
    <mergeCell ref="AX26:AX31"/>
    <mergeCell ref="BA26:BA31"/>
    <mergeCell ref="BC26:BC31"/>
    <mergeCell ref="AQ32:AQ37"/>
    <mergeCell ref="AT32:AT37"/>
    <mergeCell ref="AV32:AV37"/>
    <mergeCell ref="AQ14:AQ19"/>
    <mergeCell ref="AT14:AT19"/>
    <mergeCell ref="AV14:AV19"/>
    <mergeCell ref="AQ20:AQ25"/>
    <mergeCell ref="AT20:AT25"/>
    <mergeCell ref="AV20:AV25"/>
    <mergeCell ref="AJ32:AJ37"/>
    <mergeCell ref="AM32:AM37"/>
    <mergeCell ref="AO32:AO37"/>
    <mergeCell ref="AJ14:AJ19"/>
    <mergeCell ref="AM14:AM19"/>
    <mergeCell ref="AO14:AO19"/>
    <mergeCell ref="AJ20:AJ25"/>
    <mergeCell ref="AM20:AM25"/>
    <mergeCell ref="AO20:AO25"/>
    <mergeCell ref="AJ2:AJ7"/>
    <mergeCell ref="AM2:AM7"/>
    <mergeCell ref="AO2:AO7"/>
    <mergeCell ref="AJ8:AJ13"/>
    <mergeCell ref="AM8:AM13"/>
    <mergeCell ref="AO8:AO13"/>
    <mergeCell ref="AC26:AC31"/>
    <mergeCell ref="AF26:AF31"/>
    <mergeCell ref="AH26:AH31"/>
    <mergeCell ref="AC2:AC7"/>
    <mergeCell ref="AF2:AF7"/>
    <mergeCell ref="AH2:AH7"/>
    <mergeCell ref="AC8:AC13"/>
    <mergeCell ref="AF8:AF13"/>
    <mergeCell ref="AH8:AH13"/>
    <mergeCell ref="AJ26:AJ31"/>
    <mergeCell ref="AM26:AM31"/>
    <mergeCell ref="AO26:AO31"/>
    <mergeCell ref="AC32:AC37"/>
    <mergeCell ref="AF32:AF37"/>
    <mergeCell ref="AH32:AH37"/>
    <mergeCell ref="AC14:AC19"/>
    <mergeCell ref="AF14:AF19"/>
    <mergeCell ref="AH14:AH19"/>
    <mergeCell ref="AC20:AC25"/>
    <mergeCell ref="AF20:AF25"/>
    <mergeCell ref="AH20:AH25"/>
    <mergeCell ref="AA20:AA25"/>
    <mergeCell ref="V26:V31"/>
    <mergeCell ref="Y26:Y31"/>
    <mergeCell ref="AA26:AA31"/>
    <mergeCell ref="V32:V37"/>
    <mergeCell ref="Y32:Y37"/>
    <mergeCell ref="AA32:AA37"/>
    <mergeCell ref="AA2:AA7"/>
    <mergeCell ref="V8:V13"/>
    <mergeCell ref="Y8:Y13"/>
    <mergeCell ref="AA8:AA13"/>
    <mergeCell ref="V14:V19"/>
    <mergeCell ref="Y14:Y19"/>
    <mergeCell ref="AA14:AA19"/>
    <mergeCell ref="O32:O37"/>
    <mergeCell ref="R32:R37"/>
    <mergeCell ref="T32:T37"/>
    <mergeCell ref="V2:V7"/>
    <mergeCell ref="Y2:Y7"/>
    <mergeCell ref="V20:V25"/>
    <mergeCell ref="Y20:Y25"/>
    <mergeCell ref="O20:O25"/>
    <mergeCell ref="R20:R25"/>
    <mergeCell ref="T20:T25"/>
    <mergeCell ref="O26:O31"/>
    <mergeCell ref="R26:R31"/>
    <mergeCell ref="T26:T31"/>
    <mergeCell ref="R8:R13"/>
    <mergeCell ref="T8:T13"/>
    <mergeCell ref="O14:O19"/>
    <mergeCell ref="R14:R19"/>
    <mergeCell ref="T14:T19"/>
    <mergeCell ref="D2:D7"/>
    <mergeCell ref="D8:D13"/>
    <mergeCell ref="A32:A37"/>
    <mergeCell ref="D32:D37"/>
    <mergeCell ref="F32:F37"/>
    <mergeCell ref="H20:H25"/>
    <mergeCell ref="K20:K25"/>
    <mergeCell ref="H26:H31"/>
    <mergeCell ref="K26:K31"/>
    <mergeCell ref="H32:H37"/>
    <mergeCell ref="K32:K37"/>
    <mergeCell ref="A20:A25"/>
    <mergeCell ref="D20:D25"/>
    <mergeCell ref="F20:F25"/>
    <mergeCell ref="A26:A31"/>
    <mergeCell ref="D26:D31"/>
    <mergeCell ref="M20:M25"/>
    <mergeCell ref="M26:M31"/>
    <mergeCell ref="M32:M37"/>
    <mergeCell ref="O2:O7"/>
    <mergeCell ref="R2:R7"/>
    <mergeCell ref="T2:T7"/>
    <mergeCell ref="O8:O13"/>
    <mergeCell ref="A2:A7"/>
    <mergeCell ref="A8:A13"/>
    <mergeCell ref="A14:A19"/>
    <mergeCell ref="D14:D19"/>
    <mergeCell ref="F2:F7"/>
    <mergeCell ref="F8:F13"/>
    <mergeCell ref="F14:F19"/>
    <mergeCell ref="M2:M7"/>
    <mergeCell ref="M8:M13"/>
    <mergeCell ref="M14:M19"/>
    <mergeCell ref="H2:H7"/>
    <mergeCell ref="K2:K7"/>
    <mergeCell ref="H8:H13"/>
    <mergeCell ref="K8:K13"/>
    <mergeCell ref="H14:H19"/>
    <mergeCell ref="K14:K19"/>
    <mergeCell ref="F26:F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X9" sqref="X9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855d489124c00489e273ad516665d482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b4cc50d5a7126749e578fa96a9e405f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AD5BB-0DA7-418E-9F5F-9E517EC31C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f3abc0d-c177-47b0-8af7-d42e63f852d6"/>
    <ds:schemaRef ds:uri="0d888a23-c611-427d-8a73-6beb8eb2d9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67F6069-34AA-4B70-B539-2799269B0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A4971-7DB7-407C-A6D9-DE91AA363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</Properties>
</file>