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cademic-Services\Library-Services\RDL\Repository\Wilkinson_Nick\DOI_1723\"/>
    </mc:Choice>
  </mc:AlternateContent>
  <xr:revisionPtr revIDLastSave="0" documentId="13_ncr:1_{CDDCD909-813F-42E8-A195-A8088D499053}" xr6:coauthVersionLast="47" xr6:coauthVersionMax="47" xr10:uidLastSave="{00000000-0000-0000-0000-000000000000}"/>
  <bookViews>
    <workbookView xWindow="-108" yWindow="-108" windowWidth="23256" windowHeight="12576" xr2:uid="{8471D79B-E933-4375-B825-54126F635FF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8" i="1"/>
  <c r="C26" i="1"/>
  <c r="C25" i="1"/>
  <c r="C23" i="1"/>
  <c r="I19" i="1"/>
  <c r="H19" i="1"/>
  <c r="G19" i="1"/>
  <c r="F19" i="1"/>
  <c r="E19" i="1"/>
  <c r="J19" i="1" s="1"/>
  <c r="K19" i="1" s="1"/>
  <c r="D29" i="1" s="1"/>
  <c r="C19" i="1"/>
  <c r="L18" i="1"/>
  <c r="I18" i="1"/>
  <c r="H18" i="1"/>
  <c r="G18" i="1"/>
  <c r="F18" i="1"/>
  <c r="J18" i="1" s="1"/>
  <c r="K18" i="1" s="1"/>
  <c r="D28" i="1" s="1"/>
  <c r="E18" i="1"/>
  <c r="C18" i="1"/>
  <c r="J17" i="1"/>
  <c r="K17" i="1" s="1"/>
  <c r="D27" i="1" s="1"/>
  <c r="I17" i="1"/>
  <c r="H17" i="1"/>
  <c r="G17" i="1"/>
  <c r="F17" i="1"/>
  <c r="E17" i="1"/>
  <c r="L17" i="1" s="1"/>
  <c r="M17" i="1" s="1"/>
  <c r="E27" i="1" s="1"/>
  <c r="C17" i="1"/>
  <c r="C27" i="1" s="1"/>
  <c r="I16" i="1"/>
  <c r="H16" i="1"/>
  <c r="G16" i="1"/>
  <c r="F16" i="1"/>
  <c r="E16" i="1"/>
  <c r="J16" i="1" s="1"/>
  <c r="K16" i="1" s="1"/>
  <c r="D26" i="1" s="1"/>
  <c r="C16" i="1"/>
  <c r="I15" i="1"/>
  <c r="H15" i="1"/>
  <c r="G15" i="1"/>
  <c r="F15" i="1"/>
  <c r="L15" i="1" s="1"/>
  <c r="E15" i="1"/>
  <c r="C15" i="1"/>
  <c r="J14" i="1"/>
  <c r="K14" i="1" s="1"/>
  <c r="D24" i="1" s="1"/>
  <c r="I14" i="1"/>
  <c r="H14" i="1"/>
  <c r="G14" i="1"/>
  <c r="F14" i="1"/>
  <c r="E14" i="1"/>
  <c r="L14" i="1" s="1"/>
  <c r="M14" i="1" s="1"/>
  <c r="E24" i="1" s="1"/>
  <c r="C14" i="1"/>
  <c r="C24" i="1" s="1"/>
  <c r="I13" i="1"/>
  <c r="H13" i="1"/>
  <c r="G13" i="1"/>
  <c r="F13" i="1"/>
  <c r="E13" i="1"/>
  <c r="J13" i="1" s="1"/>
  <c r="K13" i="1" s="1"/>
  <c r="D23" i="1" s="1"/>
  <c r="C13" i="1"/>
  <c r="J11" i="1"/>
  <c r="K11" i="1" s="1"/>
  <c r="J10" i="1"/>
  <c r="K10" i="1" s="1"/>
  <c r="K9" i="1"/>
  <c r="J9" i="1"/>
  <c r="J8" i="1"/>
  <c r="K8" i="1" s="1"/>
  <c r="J7" i="1"/>
  <c r="K7" i="1" s="1"/>
  <c r="K6" i="1"/>
  <c r="J6" i="1"/>
  <c r="J5" i="1"/>
  <c r="K5" i="1" s="1"/>
  <c r="M15" i="1" l="1"/>
  <c r="E25" i="1" s="1"/>
  <c r="M18" i="1"/>
  <c r="E28" i="1" s="1"/>
  <c r="L13" i="1"/>
  <c r="M13" i="1" s="1"/>
  <c r="E23" i="1" s="1"/>
  <c r="J15" i="1"/>
  <c r="K15" i="1" s="1"/>
  <c r="D25" i="1" s="1"/>
  <c r="L19" i="1"/>
  <c r="M19" i="1" s="1"/>
  <c r="E29" i="1" s="1"/>
  <c r="L16" i="1"/>
  <c r="M16" i="1" s="1"/>
  <c r="E26" i="1" s="1"/>
</calcChain>
</file>

<file path=xl/sharedStrings.xml><?xml version="1.0" encoding="utf-8"?>
<sst xmlns="http://schemas.openxmlformats.org/spreadsheetml/2006/main" count="22" uniqueCount="12">
  <si>
    <t>Total</t>
  </si>
  <si>
    <t>Sprouted multiseed</t>
  </si>
  <si>
    <t>Herritage spelt</t>
  </si>
  <si>
    <t>Barley Max</t>
  </si>
  <si>
    <t>Protein Power</t>
  </si>
  <si>
    <t>Standard White bread</t>
  </si>
  <si>
    <t>Standard Wholemeal bread</t>
  </si>
  <si>
    <t>Standard 50:50 bread</t>
  </si>
  <si>
    <t>AUC</t>
  </si>
  <si>
    <t>Full GI</t>
  </si>
  <si>
    <t>2 hour GI</t>
  </si>
  <si>
    <t>Bread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</si>
</sst>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4759405074368"/>
          <c:y val="3.7037037037037035E-2"/>
          <c:w val="0.85608573928258969"/>
          <c:h val="0.692742442979915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'[1]Glucose bioaccessibility'!$C$5</c:f>
              <c:strCache>
                <c:ptCount val="1"/>
                <c:pt idx="0">
                  <c:v>Sprouted multiseed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'[1]Glucose bioaccessibility'!$E$4:$G$4</c:f>
              <c:numCache>
                <c:formatCode>General</c:formatCode>
                <c:ptCount val="3"/>
                <c:pt idx="0">
                  <c:v>25</c:v>
                </c:pt>
                <c:pt idx="1">
                  <c:v>75</c:v>
                </c:pt>
                <c:pt idx="2">
                  <c:v>125</c:v>
                </c:pt>
              </c:numCache>
            </c:numRef>
          </c:xVal>
          <c:yVal>
            <c:numRef>
              <c:f>'[1]Glucose bioaccessibility'!$E$5:$G$5</c:f>
              <c:numCache>
                <c:formatCode>General</c:formatCode>
                <c:ptCount val="3"/>
                <c:pt idx="0">
                  <c:v>5.3623821022860731</c:v>
                </c:pt>
                <c:pt idx="1">
                  <c:v>9.6551859960348381</c:v>
                </c:pt>
                <c:pt idx="2">
                  <c:v>7.540871395416576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EC-449B-8051-9C04952F3085}"/>
            </c:ext>
          </c:extLst>
        </c:ser>
        <c:ser>
          <c:idx val="1"/>
          <c:order val="1"/>
          <c:tx>
            <c:strRef>
              <c:f>'[1]Glucose bioaccessibility'!$C$6</c:f>
              <c:strCache>
                <c:ptCount val="1"/>
                <c:pt idx="0">
                  <c:v>Herritage spelt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'[1]Glucose bioaccessibility'!$E$4:$G$4</c:f>
              <c:numCache>
                <c:formatCode>General</c:formatCode>
                <c:ptCount val="3"/>
                <c:pt idx="0">
                  <c:v>25</c:v>
                </c:pt>
                <c:pt idx="1">
                  <c:v>75</c:v>
                </c:pt>
                <c:pt idx="2">
                  <c:v>125</c:v>
                </c:pt>
              </c:numCache>
            </c:numRef>
          </c:xVal>
          <c:yVal>
            <c:numRef>
              <c:f>'[1]Glucose bioaccessibility'!$E$6:$G$6</c:f>
              <c:numCache>
                <c:formatCode>General</c:formatCode>
                <c:ptCount val="3"/>
                <c:pt idx="0">
                  <c:v>11.069435265504659</c:v>
                </c:pt>
                <c:pt idx="1">
                  <c:v>9.9478900689096061</c:v>
                </c:pt>
                <c:pt idx="2">
                  <c:v>5.7373697608431273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EC-449B-8051-9C04952F3085}"/>
            </c:ext>
          </c:extLst>
        </c:ser>
        <c:ser>
          <c:idx val="2"/>
          <c:order val="2"/>
          <c:tx>
            <c:strRef>
              <c:f>'[1]Glucose bioaccessibility'!$C$7</c:f>
              <c:strCache>
                <c:ptCount val="1"/>
                <c:pt idx="0">
                  <c:v>Barley Max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'[1]Glucose bioaccessibility'!$E$4:$G$4</c:f>
              <c:numCache>
                <c:formatCode>General</c:formatCode>
                <c:ptCount val="3"/>
                <c:pt idx="0">
                  <c:v>25</c:v>
                </c:pt>
                <c:pt idx="1">
                  <c:v>75</c:v>
                </c:pt>
                <c:pt idx="2">
                  <c:v>125</c:v>
                </c:pt>
              </c:numCache>
            </c:numRef>
          </c:xVal>
          <c:yVal>
            <c:numRef>
              <c:f>'[1]Glucose bioaccessibility'!$E$7:$G$7</c:f>
              <c:numCache>
                <c:formatCode>General</c:formatCode>
                <c:ptCount val="3"/>
                <c:pt idx="0">
                  <c:v>9.3439285714285703</c:v>
                </c:pt>
                <c:pt idx="1">
                  <c:v>9.2856428571428573</c:v>
                </c:pt>
                <c:pt idx="2">
                  <c:v>5.5230918367346948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CEC-449B-8051-9C04952F3085}"/>
            </c:ext>
          </c:extLst>
        </c:ser>
        <c:ser>
          <c:idx val="3"/>
          <c:order val="3"/>
          <c:tx>
            <c:strRef>
              <c:f>'[1]Glucose bioaccessibility'!$C$8</c:f>
              <c:strCache>
                <c:ptCount val="1"/>
                <c:pt idx="0">
                  <c:v>Protein Power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'[1]Glucose bioaccessibility'!$E$4:$G$4</c:f>
              <c:numCache>
                <c:formatCode>General</c:formatCode>
                <c:ptCount val="3"/>
                <c:pt idx="0">
                  <c:v>25</c:v>
                </c:pt>
                <c:pt idx="1">
                  <c:v>75</c:v>
                </c:pt>
                <c:pt idx="2">
                  <c:v>125</c:v>
                </c:pt>
              </c:numCache>
            </c:numRef>
          </c:xVal>
          <c:yVal>
            <c:numRef>
              <c:f>'[1]Glucose bioaccessibility'!$E$8:$G$8</c:f>
              <c:numCache>
                <c:formatCode>General</c:formatCode>
                <c:ptCount val="3"/>
                <c:pt idx="0">
                  <c:v>10.686415375563833</c:v>
                </c:pt>
                <c:pt idx="1">
                  <c:v>6.6699478329084112</c:v>
                </c:pt>
                <c:pt idx="2">
                  <c:v>4.8259062561286514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EC-449B-8051-9C04952F3085}"/>
            </c:ext>
          </c:extLst>
        </c:ser>
        <c:ser>
          <c:idx val="4"/>
          <c:order val="4"/>
          <c:tx>
            <c:strRef>
              <c:f>'[1]Glucose bioaccessibility'!$C$9</c:f>
              <c:strCache>
                <c:ptCount val="1"/>
                <c:pt idx="0">
                  <c:v>Standard White bread</c:v>
                </c:pt>
              </c:strCache>
            </c:strRef>
          </c:tx>
          <c:spPr>
            <a:ln w="19050" cap="rnd">
              <a:solidFill>
                <a:srgbClr val="FF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FF"/>
              </a:solidFill>
              <a:ln w="9525">
                <a:solidFill>
                  <a:srgbClr val="FF00FF"/>
                </a:solidFill>
              </a:ln>
              <a:effectLst/>
            </c:spPr>
          </c:marker>
          <c:xVal>
            <c:numRef>
              <c:f>'[1]Glucose bioaccessibility'!$E$4:$G$4</c:f>
              <c:numCache>
                <c:formatCode>General</c:formatCode>
                <c:ptCount val="3"/>
                <c:pt idx="0">
                  <c:v>25</c:v>
                </c:pt>
                <c:pt idx="1">
                  <c:v>75</c:v>
                </c:pt>
                <c:pt idx="2">
                  <c:v>125</c:v>
                </c:pt>
              </c:numCache>
            </c:numRef>
          </c:xVal>
          <c:yVal>
            <c:numRef>
              <c:f>'[1]Glucose bioaccessibility'!$E$9:$G$9</c:f>
              <c:numCache>
                <c:formatCode>General</c:formatCode>
                <c:ptCount val="3"/>
                <c:pt idx="0">
                  <c:v>12.443924379093044</c:v>
                </c:pt>
                <c:pt idx="1">
                  <c:v>13.394479179537869</c:v>
                </c:pt>
                <c:pt idx="2">
                  <c:v>3.2020412702335359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CEC-449B-8051-9C04952F3085}"/>
            </c:ext>
          </c:extLst>
        </c:ser>
        <c:ser>
          <c:idx val="5"/>
          <c:order val="5"/>
          <c:tx>
            <c:strRef>
              <c:f>'[1]Glucose bioaccessibility'!$C$10</c:f>
              <c:strCache>
                <c:ptCount val="1"/>
                <c:pt idx="0">
                  <c:v>Standard Wholemeal bread</c:v>
                </c:pt>
              </c:strCache>
            </c:strRef>
          </c:tx>
          <c:spPr>
            <a:ln w="19050" cap="rnd">
              <a:solidFill>
                <a:srgbClr val="00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FF00"/>
              </a:solidFill>
              <a:ln w="9525">
                <a:solidFill>
                  <a:srgbClr val="00FF00"/>
                </a:solidFill>
              </a:ln>
              <a:effectLst/>
            </c:spPr>
          </c:marker>
          <c:xVal>
            <c:numRef>
              <c:f>'[1]Glucose bioaccessibility'!$E$4:$G$4</c:f>
              <c:numCache>
                <c:formatCode>General</c:formatCode>
                <c:ptCount val="3"/>
                <c:pt idx="0">
                  <c:v>25</c:v>
                </c:pt>
                <c:pt idx="1">
                  <c:v>75</c:v>
                </c:pt>
                <c:pt idx="2">
                  <c:v>125</c:v>
                </c:pt>
              </c:numCache>
            </c:numRef>
          </c:xVal>
          <c:yVal>
            <c:numRef>
              <c:f>'[1]Glucose bioaccessibility'!$E$10:$G$10</c:f>
              <c:numCache>
                <c:formatCode>General</c:formatCode>
                <c:ptCount val="3"/>
                <c:pt idx="0">
                  <c:v>11.501110166403496</c:v>
                </c:pt>
                <c:pt idx="1">
                  <c:v>10.184637434713954</c:v>
                </c:pt>
                <c:pt idx="2">
                  <c:v>3.1811660391108942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CEC-449B-8051-9C04952F3085}"/>
            </c:ext>
          </c:extLst>
        </c:ser>
        <c:ser>
          <c:idx val="6"/>
          <c:order val="6"/>
          <c:tx>
            <c:strRef>
              <c:f>'[1]Glucose bioaccessibility'!$C$11</c:f>
              <c:strCache>
                <c:ptCount val="1"/>
                <c:pt idx="0">
                  <c:v>Standard 50:50 bread</c:v>
                </c:pt>
              </c:strCache>
            </c:strRef>
          </c:tx>
          <c:spPr>
            <a:ln w="19050" cap="rnd">
              <a:solidFill>
                <a:srgbClr val="00FF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FFFF"/>
              </a:solidFill>
              <a:ln w="9525">
                <a:solidFill>
                  <a:srgbClr val="00FFFF"/>
                </a:solidFill>
              </a:ln>
              <a:effectLst/>
            </c:spPr>
          </c:marker>
          <c:xVal>
            <c:numRef>
              <c:f>'[1]Glucose bioaccessibility'!$E$4:$G$4</c:f>
              <c:numCache>
                <c:formatCode>General</c:formatCode>
                <c:ptCount val="3"/>
                <c:pt idx="0">
                  <c:v>25</c:v>
                </c:pt>
                <c:pt idx="1">
                  <c:v>75</c:v>
                </c:pt>
                <c:pt idx="2">
                  <c:v>125</c:v>
                </c:pt>
              </c:numCache>
            </c:numRef>
          </c:xVal>
          <c:yVal>
            <c:numRef>
              <c:f>'[1]Glucose bioaccessibility'!$E$11:$G$11</c:f>
              <c:numCache>
                <c:formatCode>General</c:formatCode>
                <c:ptCount val="3"/>
                <c:pt idx="0">
                  <c:v>11.817290864543226</c:v>
                </c:pt>
                <c:pt idx="1">
                  <c:v>10.906895344767239</c:v>
                </c:pt>
                <c:pt idx="2">
                  <c:v>5.097143857192858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CEC-449B-8051-9C04952F3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050272"/>
        <c:axId val="562058800"/>
      </c:scatterChart>
      <c:valAx>
        <c:axId val="562050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Digestion</a:t>
                </a:r>
                <a:r>
                  <a:rPr lang="en-GB" baseline="0"/>
                  <a:t> time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4410979877515305"/>
              <c:y val="0.741299603951096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058800"/>
        <c:crosses val="autoZero"/>
        <c:crossBetween val="midCat"/>
      </c:valAx>
      <c:valAx>
        <c:axId val="56205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Glucose bioaccessibility  (g/100mL)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050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111186878512323E-2"/>
          <c:y val="0.83047829400006623"/>
          <c:w val="0.76479872153838024"/>
          <c:h val="0.137799030380669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'[1]Glucose bioaccessibility'!$D$31</c:f>
              <c:strCache>
                <c:ptCount val="1"/>
                <c:pt idx="0">
                  <c:v>Full GI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'[1]Glucose bioaccessibility'!$C$32:$C$38</c:f>
              <c:strCache>
                <c:ptCount val="7"/>
                <c:pt idx="0">
                  <c:v>Sprouted multiseed</c:v>
                </c:pt>
                <c:pt idx="1">
                  <c:v>Protein Power</c:v>
                </c:pt>
                <c:pt idx="2">
                  <c:v>Barley Max</c:v>
                </c:pt>
                <c:pt idx="3">
                  <c:v>Standard Wholemeal bread</c:v>
                </c:pt>
                <c:pt idx="4">
                  <c:v>Herritage spelt</c:v>
                </c:pt>
                <c:pt idx="5">
                  <c:v>Standard 50:50 bread</c:v>
                </c:pt>
                <c:pt idx="6">
                  <c:v>Standard White bread</c:v>
                </c:pt>
              </c:strCache>
            </c:strRef>
          </c:cat>
          <c:val>
            <c:numRef>
              <c:f>'[1]Glucose bioaccessibility'!$D$32:$D$38</c:f>
              <c:numCache>
                <c:formatCode>General</c:formatCode>
                <c:ptCount val="7"/>
                <c:pt idx="0">
                  <c:v>92.432967286099895</c:v>
                </c:pt>
                <c:pt idx="1">
                  <c:v>81.787108817809795</c:v>
                </c:pt>
                <c:pt idx="2">
                  <c:v>87.043277676727669</c:v>
                </c:pt>
                <c:pt idx="3">
                  <c:v>87.58315176027773</c:v>
                </c:pt>
                <c:pt idx="4">
                  <c:v>99.292596179501331</c:v>
                </c:pt>
                <c:pt idx="5">
                  <c:v>96.765427507246045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F-4BE6-BF2D-A9B0A5614B6F}"/>
            </c:ext>
          </c:extLst>
        </c:ser>
        <c:ser>
          <c:idx val="1"/>
          <c:order val="1"/>
          <c:tx>
            <c:strRef>
              <c:f>'[1]Glucose bioaccessibility'!$E$31</c:f>
              <c:strCache>
                <c:ptCount val="1"/>
                <c:pt idx="0">
                  <c:v>2 hour GI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'[1]Glucose bioaccessibility'!$C$32:$C$38</c:f>
              <c:strCache>
                <c:ptCount val="7"/>
                <c:pt idx="0">
                  <c:v>Sprouted multiseed</c:v>
                </c:pt>
                <c:pt idx="1">
                  <c:v>Protein Power</c:v>
                </c:pt>
                <c:pt idx="2">
                  <c:v>Barley Max</c:v>
                </c:pt>
                <c:pt idx="3">
                  <c:v>Standard Wholemeal bread</c:v>
                </c:pt>
                <c:pt idx="4">
                  <c:v>Herritage spelt</c:v>
                </c:pt>
                <c:pt idx="5">
                  <c:v>Standard 50:50 bread</c:v>
                </c:pt>
                <c:pt idx="6">
                  <c:v>Standard White bread</c:v>
                </c:pt>
              </c:strCache>
            </c:strRef>
          </c:cat>
          <c:val>
            <c:numRef>
              <c:f>'[1]Glucose bioaccessibility'!$E$32:$E$38</c:f>
              <c:numCache>
                <c:formatCode>General</c:formatCode>
                <c:ptCount val="7"/>
                <c:pt idx="0">
                  <c:v>68.470838394306455</c:v>
                </c:pt>
                <c:pt idx="1">
                  <c:v>72.047125322116585</c:v>
                </c:pt>
                <c:pt idx="2">
                  <c:v>77.95760288516891</c:v>
                </c:pt>
                <c:pt idx="3">
                  <c:v>84.828057820457531</c:v>
                </c:pt>
                <c:pt idx="4">
                  <c:v>87.049968855681996</c:v>
                </c:pt>
                <c:pt idx="5">
                  <c:v>92.103820982021631</c:v>
                </c:pt>
                <c:pt idx="6">
                  <c:v>99.999999999999986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F-4BE6-BF2D-A9B0A5614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6927376"/>
        <c:axId val="496923768"/>
      </c:barChart>
      <c:catAx>
        <c:axId val="49692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923768"/>
        <c:crosses val="autoZero"/>
        <c:auto val="1"/>
        <c:lblAlgn val="ctr"/>
        <c:lblOffset val="100"/>
        <c:noMultiLvlLbl val="0"/>
      </c:catAx>
      <c:valAx>
        <c:axId val="496923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92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261142</xdr:colOff>
      <xdr:row>0</xdr:row>
      <xdr:rowOff>178594</xdr:rowOff>
    </xdr:from>
    <xdr:to>
      <xdr:col>27</xdr:col>
      <xdr:colOff>345280</xdr:colOff>
      <xdr:row>32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CA094E-C138-4F4B-9035-12BEB141C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339328</xdr:colOff>
      <xdr:row>26</xdr:row>
      <xdr:rowOff>134540</xdr:rowOff>
    </xdr:from>
    <xdr:to>
      <xdr:col>15</xdr:col>
      <xdr:colOff>53578</xdr:colOff>
      <xdr:row>41</xdr:row>
      <xdr:rowOff>20240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BCDCDA-1F24-4B6E-BC82-D70553B0F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eds365-my.sharepoint.com/personal/prctn_leeds_ac_uk/Documents/H3%20Project%20data/New%20folder/Bread%20report%20with%20GI/H3%20project%20AB%20Mauri%20bread%20data%20calculations.xlsx" TargetMode="External"/><Relationship Id="rId1" Type="http://schemas.openxmlformats.org/officeDocument/2006/relationships/externalLinkPath" Target="https://leeds365-my.sharepoint.com/personal/prctn_leeds_ac_uk/Documents/H3%20Project%20data/New%20folder/Bread%20report%20with%20GI/H3%20project%20AB%20Mauri%20bread%20data%20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routed multiseed"/>
      <sheetName val="Herritage spelt"/>
      <sheetName val="Barley max"/>
      <sheetName val="Protein power"/>
      <sheetName val="Glucose bioaccessibility"/>
    </sheetNames>
    <sheetDataSet>
      <sheetData sheetId="0"/>
      <sheetData sheetId="1"/>
      <sheetData sheetId="2"/>
      <sheetData sheetId="3"/>
      <sheetData sheetId="4">
        <row r="4">
          <cell r="E4">
            <v>25</v>
          </cell>
          <cell r="F4">
            <v>75</v>
          </cell>
          <cell r="G4">
            <v>125</v>
          </cell>
        </row>
        <row r="5">
          <cell r="C5" t="str">
            <v>Sprouted multiseed</v>
          </cell>
          <cell r="E5">
            <v>5.3623821022860731</v>
          </cell>
          <cell r="F5">
            <v>9.6551859960348381</v>
          </cell>
          <cell r="G5">
            <v>7.540871395416576</v>
          </cell>
        </row>
        <row r="6">
          <cell r="C6" t="str">
            <v>Herritage spelt</v>
          </cell>
          <cell r="E6">
            <v>11.069435265504659</v>
          </cell>
          <cell r="F6">
            <v>9.9478900689096061</v>
          </cell>
          <cell r="G6">
            <v>5.7373697608431273</v>
          </cell>
        </row>
        <row r="7">
          <cell r="C7" t="str">
            <v>Barley Max</v>
          </cell>
          <cell r="E7">
            <v>9.3439285714285703</v>
          </cell>
          <cell r="F7">
            <v>9.2856428571428573</v>
          </cell>
          <cell r="G7">
            <v>5.5230918367346948</v>
          </cell>
        </row>
        <row r="8">
          <cell r="C8" t="str">
            <v>Protein Power</v>
          </cell>
          <cell r="E8">
            <v>10.686415375563833</v>
          </cell>
          <cell r="F8">
            <v>6.6699478329084112</v>
          </cell>
          <cell r="G8">
            <v>4.8259062561286514</v>
          </cell>
        </row>
        <row r="9">
          <cell r="C9" t="str">
            <v>Standard White bread</v>
          </cell>
          <cell r="E9">
            <v>12.443924379093044</v>
          </cell>
          <cell r="F9">
            <v>13.394479179537869</v>
          </cell>
          <cell r="G9">
            <v>3.2020412702335359</v>
          </cell>
        </row>
        <row r="10">
          <cell r="C10" t="str">
            <v>Standard Wholemeal bread</v>
          </cell>
          <cell r="E10">
            <v>11.501110166403496</v>
          </cell>
          <cell r="F10">
            <v>10.184637434713954</v>
          </cell>
          <cell r="G10">
            <v>3.1811660391108942</v>
          </cell>
        </row>
        <row r="11">
          <cell r="C11" t="str">
            <v>Standard 50:50 bread</v>
          </cell>
          <cell r="E11">
            <v>11.817290864543226</v>
          </cell>
          <cell r="F11">
            <v>10.906895344767239</v>
          </cell>
          <cell r="G11">
            <v>5.097143857192858</v>
          </cell>
        </row>
        <row r="31">
          <cell r="D31" t="str">
            <v>Full GI</v>
          </cell>
          <cell r="E31" t="str">
            <v>2 hour GI</v>
          </cell>
        </row>
        <row r="32">
          <cell r="C32" t="str">
            <v>Sprouted multiseed</v>
          </cell>
          <cell r="D32">
            <v>92.432967286099895</v>
          </cell>
          <cell r="E32">
            <v>68.470838394306455</v>
          </cell>
        </row>
        <row r="33">
          <cell r="C33" t="str">
            <v>Protein Power</v>
          </cell>
          <cell r="D33">
            <v>81.787108817809795</v>
          </cell>
          <cell r="E33">
            <v>72.047125322116585</v>
          </cell>
        </row>
        <row r="34">
          <cell r="C34" t="str">
            <v>Barley Max</v>
          </cell>
          <cell r="D34">
            <v>87.043277676727669</v>
          </cell>
          <cell r="E34">
            <v>77.95760288516891</v>
          </cell>
        </row>
        <row r="35">
          <cell r="C35" t="str">
            <v>Standard Wholemeal bread</v>
          </cell>
          <cell r="D35">
            <v>87.58315176027773</v>
          </cell>
          <cell r="E35">
            <v>84.828057820457531</v>
          </cell>
        </row>
        <row r="36">
          <cell r="C36" t="str">
            <v>Herritage spelt</v>
          </cell>
          <cell r="D36">
            <v>99.292596179501331</v>
          </cell>
          <cell r="E36">
            <v>87.049968855681996</v>
          </cell>
        </row>
        <row r="37">
          <cell r="C37" t="str">
            <v>Standard 50:50 bread</v>
          </cell>
          <cell r="D37">
            <v>96.765427507246045</v>
          </cell>
          <cell r="E37">
            <v>92.103820982021631</v>
          </cell>
        </row>
        <row r="38">
          <cell r="C38" t="str">
            <v>Standard White bread</v>
          </cell>
          <cell r="D38">
            <v>100</v>
          </cell>
          <cell r="E38">
            <v>99.999999999999986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A351-DE1F-461F-BBA3-C15EE6A40685}">
  <dimension ref="B4:M38"/>
  <sheetViews>
    <sheetView tabSelected="1" workbookViewId="0">
      <selection activeCell="C31" sqref="C31"/>
    </sheetView>
  </sheetViews>
  <sheetFormatPr defaultRowHeight="13.8"/>
  <cols>
    <col min="3" max="3" width="28.8984375" bestFit="1" customWidth="1"/>
  </cols>
  <sheetData>
    <row r="4" spans="2:13" ht="15">
      <c r="D4">
        <v>0</v>
      </c>
      <c r="E4">
        <v>25</v>
      </c>
      <c r="F4">
        <v>75</v>
      </c>
      <c r="G4">
        <v>125</v>
      </c>
      <c r="H4">
        <v>175</v>
      </c>
      <c r="I4">
        <v>225</v>
      </c>
      <c r="J4" t="s">
        <v>0</v>
      </c>
    </row>
    <row r="5" spans="2:13" ht="15">
      <c r="C5" t="s">
        <v>1</v>
      </c>
      <c r="D5">
        <v>0</v>
      </c>
      <c r="E5">
        <v>5.3623821022860731</v>
      </c>
      <c r="F5">
        <v>9.6551859960348381</v>
      </c>
      <c r="G5">
        <v>7.540871395416576</v>
      </c>
      <c r="H5">
        <v>3.5882623770283866</v>
      </c>
      <c r="I5">
        <v>1.8810775461114191</v>
      </c>
      <c r="J5">
        <f>SUM(E5:I5)</f>
        <v>28.027779416877294</v>
      </c>
      <c r="K5">
        <f>J5/$J$9</f>
        <v>0.95267574979154646</v>
      </c>
    </row>
    <row r="6" spans="2:13" ht="15">
      <c r="C6" t="s">
        <v>2</v>
      </c>
      <c r="D6">
        <v>0</v>
      </c>
      <c r="E6">
        <v>11.069435265504659</v>
      </c>
      <c r="F6">
        <v>9.9478900689096061</v>
      </c>
      <c r="G6">
        <v>5.7373697608431273</v>
      </c>
      <c r="H6">
        <v>1.8988124847993522</v>
      </c>
      <c r="I6">
        <v>0.88785893798135429</v>
      </c>
      <c r="J6">
        <f t="shared" ref="J6:J11" si="0">SUM(E6:I6)</f>
        <v>29.5413665180381</v>
      </c>
      <c r="K6">
        <f t="shared" ref="K6:K8" si="1">J6/$J$9</f>
        <v>1.0041231978760312</v>
      </c>
    </row>
    <row r="7" spans="2:13" ht="15">
      <c r="C7" t="s">
        <v>3</v>
      </c>
      <c r="D7">
        <v>0</v>
      </c>
      <c r="E7">
        <v>9.3439285714285703</v>
      </c>
      <c r="F7">
        <v>9.2856428571428573</v>
      </c>
      <c r="G7">
        <v>5.5230918367346948</v>
      </c>
      <c r="H7">
        <v>1.2052653061224481</v>
      </c>
      <c r="I7">
        <v>0.29975510204081685</v>
      </c>
      <c r="J7">
        <f t="shared" si="0"/>
        <v>25.657683673469389</v>
      </c>
      <c r="K7">
        <f t="shared" si="1"/>
        <v>0.87211522068772329</v>
      </c>
    </row>
    <row r="8" spans="2:13" ht="15">
      <c r="C8" t="s">
        <v>4</v>
      </c>
      <c r="D8">
        <v>0</v>
      </c>
      <c r="E8">
        <v>10.686415375563833</v>
      </c>
      <c r="F8">
        <v>6.6699478329084112</v>
      </c>
      <c r="G8">
        <v>4.8259062561286514</v>
      </c>
      <c r="H8">
        <v>1.3941933712492653</v>
      </c>
      <c r="I8">
        <v>0.78207334771523762</v>
      </c>
      <c r="J8">
        <f t="shared" si="0"/>
        <v>24.358536183565398</v>
      </c>
      <c r="K8">
        <f t="shared" si="1"/>
        <v>0.82795666318570393</v>
      </c>
    </row>
    <row r="9" spans="2:13" ht="15">
      <c r="C9" t="s">
        <v>5</v>
      </c>
      <c r="D9">
        <v>0</v>
      </c>
      <c r="E9">
        <v>12.443924379093044</v>
      </c>
      <c r="F9">
        <v>13.394479179537869</v>
      </c>
      <c r="G9">
        <v>3.2020412702335359</v>
      </c>
      <c r="H9">
        <v>0.14897318670455842</v>
      </c>
      <c r="I9">
        <v>0.23064376621771954</v>
      </c>
      <c r="J9">
        <f t="shared" si="0"/>
        <v>29.420061781786732</v>
      </c>
      <c r="K9">
        <f>J9/$J$9</f>
        <v>1</v>
      </c>
    </row>
    <row r="10" spans="2:13" ht="15">
      <c r="C10" t="s">
        <v>6</v>
      </c>
      <c r="D10">
        <v>0</v>
      </c>
      <c r="E10">
        <v>11.501110166403496</v>
      </c>
      <c r="F10">
        <v>10.184637434713954</v>
      </c>
      <c r="G10">
        <v>3.1811660391108942</v>
      </c>
      <c r="H10">
        <v>0.64448439208065067</v>
      </c>
      <c r="I10">
        <v>0.30923357220940123</v>
      </c>
      <c r="J10">
        <f t="shared" si="0"/>
        <v>25.820631604518393</v>
      </c>
      <c r="K10">
        <f t="shared" ref="K10:K11" si="2">J10/$J$9</f>
        <v>0.87765388788215726</v>
      </c>
    </row>
    <row r="11" spans="2:13" ht="15">
      <c r="C11" t="s">
        <v>7</v>
      </c>
      <c r="D11">
        <v>0</v>
      </c>
      <c r="E11">
        <v>11.817290864543226</v>
      </c>
      <c r="F11">
        <v>10.906895344767239</v>
      </c>
      <c r="G11">
        <v>5.097143857192858</v>
      </c>
      <c r="H11">
        <v>0.47840392019600947</v>
      </c>
      <c r="I11">
        <v>0.11424571228561489</v>
      </c>
      <c r="J11">
        <f t="shared" si="0"/>
        <v>28.413979698984949</v>
      </c>
      <c r="K11">
        <f t="shared" si="2"/>
        <v>0.96580285621885997</v>
      </c>
    </row>
    <row r="13" spans="2:13" ht="15">
      <c r="B13" t="s">
        <v>8</v>
      </c>
      <c r="C13" t="str">
        <f>C5</f>
        <v>Sprouted multiseed</v>
      </c>
      <c r="E13">
        <f>50*(E5+D5)/2</f>
        <v>134.05955255715182</v>
      </c>
      <c r="F13">
        <f>50*(F5+E5)/2</f>
        <v>375.43920245802281</v>
      </c>
      <c r="G13">
        <f t="shared" ref="G13:I13" si="3">50*(G5+F5)/2</f>
        <v>429.90143478628539</v>
      </c>
      <c r="H13">
        <f t="shared" si="3"/>
        <v>278.22834431112409</v>
      </c>
      <c r="I13">
        <f t="shared" si="3"/>
        <v>136.73349807849516</v>
      </c>
      <c r="J13">
        <f>SUM(E13:I13)</f>
        <v>1354.3620321910794</v>
      </c>
      <c r="K13">
        <f t="shared" ref="K13:K19" si="4">100*J13/$J$17</f>
        <v>92.432967286099924</v>
      </c>
      <c r="L13">
        <f>SUM(E13:G13)</f>
        <v>939.4001898014601</v>
      </c>
      <c r="M13">
        <f>100*L13/$L$17</f>
        <v>68.470838394306455</v>
      </c>
    </row>
    <row r="14" spans="2:13" ht="15">
      <c r="C14" t="str">
        <f t="shared" ref="C14:C19" si="5">C6</f>
        <v>Herritage spelt</v>
      </c>
      <c r="E14">
        <f t="shared" ref="E14:I19" si="6">50*(E6+D6)/2</f>
        <v>276.73588163761644</v>
      </c>
      <c r="F14">
        <f t="shared" si="6"/>
        <v>525.43313336035669</v>
      </c>
      <c r="G14">
        <f t="shared" si="6"/>
        <v>392.13149574381833</v>
      </c>
      <c r="H14">
        <f t="shared" si="6"/>
        <v>190.90455614106199</v>
      </c>
      <c r="I14">
        <f t="shared" si="6"/>
        <v>69.666785569517657</v>
      </c>
      <c r="J14">
        <f t="shared" ref="J14:J18" si="7">SUM(E14:I14)</f>
        <v>1454.8718524523711</v>
      </c>
      <c r="K14">
        <f t="shared" si="4"/>
        <v>99.292596179501331</v>
      </c>
      <c r="L14">
        <f t="shared" ref="L14:L19" si="8">SUM(E14:G14)</f>
        <v>1194.3005107417914</v>
      </c>
      <c r="M14">
        <f t="shared" ref="M14:M19" si="9">100*L14/$L$17</f>
        <v>87.049968855681996</v>
      </c>
    </row>
    <row r="15" spans="2:13" ht="15">
      <c r="C15" t="str">
        <f t="shared" si="5"/>
        <v>Barley Max</v>
      </c>
      <c r="E15">
        <f t="shared" si="6"/>
        <v>233.59821428571425</v>
      </c>
      <c r="F15">
        <f t="shared" si="6"/>
        <v>465.7392857142857</v>
      </c>
      <c r="G15">
        <f t="shared" si="6"/>
        <v>370.21836734693881</v>
      </c>
      <c r="H15">
        <f t="shared" si="6"/>
        <v>168.20892857142857</v>
      </c>
      <c r="I15">
        <f t="shared" si="6"/>
        <v>37.625510204081621</v>
      </c>
      <c r="J15">
        <f t="shared" si="7"/>
        <v>1275.3903061224489</v>
      </c>
      <c r="K15">
        <f t="shared" si="4"/>
        <v>87.043277676727669</v>
      </c>
      <c r="L15">
        <f t="shared" si="8"/>
        <v>1069.5558673469388</v>
      </c>
      <c r="M15">
        <f t="shared" si="9"/>
        <v>77.95760288516891</v>
      </c>
    </row>
    <row r="16" spans="2:13" ht="15">
      <c r="C16" t="str">
        <f t="shared" si="5"/>
        <v>Protein Power</v>
      </c>
      <c r="E16">
        <f t="shared" si="6"/>
        <v>267.16038438909584</v>
      </c>
      <c r="F16">
        <f t="shared" si="6"/>
        <v>433.90908021180616</v>
      </c>
      <c r="G16">
        <f>50*(G8+F8)/2</f>
        <v>287.39635222592659</v>
      </c>
      <c r="H16">
        <f>50*(H8+G8)/2</f>
        <v>155.50249068444793</v>
      </c>
      <c r="I16">
        <f t="shared" si="6"/>
        <v>54.40666797411258</v>
      </c>
      <c r="J16">
        <f t="shared" si="7"/>
        <v>1198.3749754853893</v>
      </c>
      <c r="K16">
        <f t="shared" si="4"/>
        <v>81.787108817809781</v>
      </c>
      <c r="L16">
        <f>SUM(E16:G16)</f>
        <v>988.46581682682859</v>
      </c>
      <c r="M16">
        <f>100*L16/$L$17</f>
        <v>72.047125322116585</v>
      </c>
    </row>
    <row r="17" spans="3:13" ht="15">
      <c r="C17" t="str">
        <f t="shared" si="5"/>
        <v>Standard White bread</v>
      </c>
      <c r="E17">
        <f t="shared" si="6"/>
        <v>311.09810947732609</v>
      </c>
      <c r="F17">
        <f t="shared" si="6"/>
        <v>645.96008896577291</v>
      </c>
      <c r="G17">
        <f t="shared" si="6"/>
        <v>414.91301124428509</v>
      </c>
      <c r="H17">
        <f t="shared" si="6"/>
        <v>83.775361423452352</v>
      </c>
      <c r="I17">
        <f t="shared" si="6"/>
        <v>9.4904238230569486</v>
      </c>
      <c r="J17">
        <f t="shared" si="7"/>
        <v>1465.2369949338934</v>
      </c>
      <c r="K17">
        <f t="shared" si="4"/>
        <v>100</v>
      </c>
      <c r="L17">
        <f t="shared" si="8"/>
        <v>1371.9712096873841</v>
      </c>
      <c r="M17">
        <f t="shared" si="9"/>
        <v>99.999999999999986</v>
      </c>
    </row>
    <row r="18" spans="3:13" ht="15">
      <c r="C18" t="str">
        <f t="shared" si="5"/>
        <v>Standard Wholemeal bread</v>
      </c>
      <c r="E18">
        <f t="shared" si="6"/>
        <v>287.5277541600874</v>
      </c>
      <c r="F18">
        <f t="shared" si="6"/>
        <v>542.14369002793626</v>
      </c>
      <c r="G18">
        <f t="shared" si="6"/>
        <v>334.14508684562117</v>
      </c>
      <c r="H18">
        <f t="shared" si="6"/>
        <v>95.641260779788624</v>
      </c>
      <c r="I18">
        <f t="shared" si="6"/>
        <v>23.8429491072513</v>
      </c>
      <c r="J18">
        <f t="shared" si="7"/>
        <v>1283.3007409206848</v>
      </c>
      <c r="K18">
        <f t="shared" si="4"/>
        <v>87.58315176027773</v>
      </c>
      <c r="L18">
        <f t="shared" si="8"/>
        <v>1163.8165310336449</v>
      </c>
      <c r="M18">
        <f t="shared" si="9"/>
        <v>84.828057820457531</v>
      </c>
    </row>
    <row r="19" spans="3:13" ht="15">
      <c r="C19" t="str">
        <f t="shared" si="5"/>
        <v>Standard 50:50 bread</v>
      </c>
      <c r="E19">
        <f t="shared" si="6"/>
        <v>295.43227161358067</v>
      </c>
      <c r="F19">
        <f t="shared" si="6"/>
        <v>568.10465523276173</v>
      </c>
      <c r="G19">
        <f t="shared" si="6"/>
        <v>400.10098004900243</v>
      </c>
      <c r="H19">
        <f t="shared" si="6"/>
        <v>139.38869443472169</v>
      </c>
      <c r="I19">
        <f t="shared" si="6"/>
        <v>14.816240812040609</v>
      </c>
      <c r="J19">
        <f>SUM(E19:I19)</f>
        <v>1417.842842142107</v>
      </c>
      <c r="K19">
        <f t="shared" si="4"/>
        <v>96.765427507246045</v>
      </c>
      <c r="L19">
        <f t="shared" si="8"/>
        <v>1263.6379068953447</v>
      </c>
      <c r="M19">
        <f t="shared" si="9"/>
        <v>92.103820982021631</v>
      </c>
    </row>
    <row r="22" spans="3:13" ht="14.4">
      <c r="C22" s="1" t="s">
        <v>11</v>
      </c>
      <c r="D22" s="1" t="s">
        <v>9</v>
      </c>
      <c r="E22" s="1" t="s">
        <v>10</v>
      </c>
    </row>
    <row r="23" spans="3:13" ht="15">
      <c r="C23" t="str">
        <f t="shared" ref="C23:C29" si="10">C13</f>
        <v>Sprouted multiseed</v>
      </c>
      <c r="D23">
        <f>K13</f>
        <v>92.432967286099924</v>
      </c>
      <c r="E23">
        <f>M13</f>
        <v>68.470838394306455</v>
      </c>
    </row>
    <row r="24" spans="3:13" ht="15">
      <c r="C24" t="str">
        <f t="shared" si="10"/>
        <v>Herritage spelt</v>
      </c>
      <c r="D24">
        <f t="shared" ref="D24:D29" si="11">K14</f>
        <v>99.292596179501331</v>
      </c>
      <c r="E24">
        <f t="shared" ref="E24:E29" si="12">M14</f>
        <v>87.049968855681996</v>
      </c>
    </row>
    <row r="25" spans="3:13" ht="15">
      <c r="C25" t="str">
        <f t="shared" si="10"/>
        <v>Barley Max</v>
      </c>
      <c r="D25">
        <f t="shared" si="11"/>
        <v>87.043277676727669</v>
      </c>
      <c r="E25">
        <f t="shared" si="12"/>
        <v>77.95760288516891</v>
      </c>
    </row>
    <row r="26" spans="3:13" ht="15">
      <c r="C26" t="str">
        <f t="shared" si="10"/>
        <v>Protein Power</v>
      </c>
      <c r="D26">
        <f t="shared" si="11"/>
        <v>81.787108817809781</v>
      </c>
      <c r="E26">
        <f t="shared" si="12"/>
        <v>72.047125322116585</v>
      </c>
    </row>
    <row r="27" spans="3:13" ht="15">
      <c r="C27" t="str">
        <f t="shared" si="10"/>
        <v>Standard White bread</v>
      </c>
      <c r="D27">
        <f t="shared" si="11"/>
        <v>100</v>
      </c>
      <c r="E27">
        <f t="shared" si="12"/>
        <v>99.999999999999986</v>
      </c>
    </row>
    <row r="28" spans="3:13" ht="15">
      <c r="C28" t="str">
        <f t="shared" si="10"/>
        <v>Standard Wholemeal bread</v>
      </c>
      <c r="D28">
        <f t="shared" si="11"/>
        <v>87.58315176027773</v>
      </c>
      <c r="E28">
        <f t="shared" si="12"/>
        <v>84.828057820457531</v>
      </c>
    </row>
    <row r="29" spans="3:13" ht="15">
      <c r="C29" t="str">
        <f t="shared" si="10"/>
        <v>Standard 50:50 bread</v>
      </c>
      <c r="D29">
        <f t="shared" si="11"/>
        <v>96.765427507246045</v>
      </c>
      <c r="E29">
        <f t="shared" si="12"/>
        <v>92.103820982021631</v>
      </c>
    </row>
    <row r="31" spans="3:13" ht="14.4">
      <c r="C31" s="1" t="s">
        <v>11</v>
      </c>
      <c r="D31" s="1" t="s">
        <v>9</v>
      </c>
      <c r="E31" s="1" t="s">
        <v>10</v>
      </c>
    </row>
    <row r="32" spans="3:13">
      <c r="C32" t="s">
        <v>1</v>
      </c>
      <c r="D32" s="2">
        <v>92.432967286099895</v>
      </c>
      <c r="E32" s="2">
        <v>68.470838394306455</v>
      </c>
    </row>
    <row r="33" spans="3:5">
      <c r="C33" t="s">
        <v>4</v>
      </c>
      <c r="D33" s="2">
        <v>81.787108817809795</v>
      </c>
      <c r="E33" s="2">
        <v>72.047125322116585</v>
      </c>
    </row>
    <row r="34" spans="3:5">
      <c r="C34" t="s">
        <v>3</v>
      </c>
      <c r="D34" s="2">
        <v>87.043277676727669</v>
      </c>
      <c r="E34" s="2">
        <v>77.95760288516891</v>
      </c>
    </row>
    <row r="35" spans="3:5">
      <c r="C35" t="s">
        <v>6</v>
      </c>
      <c r="D35" s="2">
        <v>87.58315176027773</v>
      </c>
      <c r="E35" s="2">
        <v>84.828057820457531</v>
      </c>
    </row>
    <row r="36" spans="3:5">
      <c r="C36" t="s">
        <v>2</v>
      </c>
      <c r="D36" s="2">
        <v>99.292596179501331</v>
      </c>
      <c r="E36" s="2">
        <v>87.049968855681996</v>
      </c>
    </row>
    <row r="37" spans="3:5">
      <c r="C37" t="s">
        <v>7</v>
      </c>
      <c r="D37" s="2">
        <v>96.765427507246045</v>
      </c>
      <c r="E37" s="2">
        <v>92.103820982021631</v>
      </c>
    </row>
    <row r="38" spans="3:5">
      <c r="C38" t="s">
        <v>5</v>
      </c>
      <c r="D38" s="2">
        <v>100</v>
      </c>
      <c r="E38" s="2">
        <v>99.999999999999986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66cb88-db77-4d42-9dc4-fb37066edc24">
      <Terms xmlns="http://schemas.microsoft.com/office/infopath/2007/PartnerControls"/>
    </lcf76f155ced4ddcb4097134ff3c332f>
    <TaxCatchAll xmlns="7cf861dc-a431-4ef3-8baf-d03d54e74a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EB3905992E54BBAD901A47ED1CA8C" ma:contentTypeVersion="18" ma:contentTypeDescription="Create a new document." ma:contentTypeScope="" ma:versionID="855d489124c00489e273ad516665d482">
  <xsd:schema xmlns:xsd="http://www.w3.org/2001/XMLSchema" xmlns:xs="http://www.w3.org/2001/XMLSchema" xmlns:p="http://schemas.microsoft.com/office/2006/metadata/properties" xmlns:ns2="1c66cb88-db77-4d42-9dc4-fb37066edc24" xmlns:ns3="7cf861dc-a431-4ef3-8baf-d03d54e74a07" targetNamespace="http://schemas.microsoft.com/office/2006/metadata/properties" ma:root="true" ma:fieldsID="b4cc50d5a7126749e578fa96a9e405f8" ns2:_="" ns3:_="">
    <xsd:import namespace="1c66cb88-db77-4d42-9dc4-fb37066edc24"/>
    <xsd:import namespace="7cf861dc-a431-4ef3-8baf-d03d54e74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6cb88-db77-4d42-9dc4-fb37066ed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61dc-a431-4ef3-8baf-d03d54e74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1ac723-6a7a-431d-b784-496353a11c74}" ma:internalName="TaxCatchAll" ma:showField="CatchAllData" ma:web="7cf861dc-a431-4ef3-8baf-d03d54e74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AFB515-B97C-4A61-A9DC-C65C07CE4DB1}">
  <ds:schemaRefs>
    <ds:schemaRef ds:uri="http://schemas.microsoft.com/office/2006/metadata/properties"/>
    <ds:schemaRef ds:uri="http://schemas.microsoft.com/office/infopath/2007/PartnerControls"/>
    <ds:schemaRef ds:uri="1c66cb88-db77-4d42-9dc4-fb37066edc24"/>
    <ds:schemaRef ds:uri="7cf861dc-a431-4ef3-8baf-d03d54e74a07"/>
  </ds:schemaRefs>
</ds:datastoreItem>
</file>

<file path=customXml/itemProps2.xml><?xml version="1.0" encoding="utf-8"?>
<ds:datastoreItem xmlns:ds="http://schemas.openxmlformats.org/officeDocument/2006/customXml" ds:itemID="{2D6466CD-B643-49C5-A930-87646BA392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8BF556-315C-4D32-A727-29B835B1C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66cb88-db77-4d42-9dc4-fb37066edc24"/>
    <ds:schemaRef ds:uri="7cf861dc-a431-4ef3-8baf-d03d54e74a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Leeds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Taskeen Niaz</dc:creator>
  <cp:lastModifiedBy>Nick Sheppard</cp:lastModifiedBy>
  <dcterms:created xsi:type="dcterms:W3CDTF">2025-07-08T13:01:40Z</dcterms:created>
  <dcterms:modified xsi:type="dcterms:W3CDTF">2025-07-17T08:02:43Z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0x01010068AEB3905992E54BBAD901A47ED1CA8C</vt:lpwstr>
  </property>
</Properties>
</file>