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.leeds.ac.uk\Staff\staff15\menahe\IRRADIATION EFFECTS OF VISCOELASTIC PROPERTIES OF PSFT\Sterilisation study at 0 months\"/>
    </mc:Choice>
  </mc:AlternateContent>
  <bookViews>
    <workbookView xWindow="120" yWindow="60" windowWidth="28620" windowHeight="12900" activeTab="1"/>
  </bookViews>
  <sheets>
    <sheet name="Chart1" sheetId="4" r:id="rId1"/>
    <sheet name="Chart2" sheetId="5" r:id="rId2"/>
    <sheet name="Sheet1" sheetId="1" r:id="rId3"/>
    <sheet name="Sheet2" sheetId="2" r:id="rId4"/>
    <sheet name="Sheet3" sheetId="3" r:id="rId5"/>
  </sheets>
  <calcPr calcId="152511"/>
</workbook>
</file>

<file path=xl/calcChain.xml><?xml version="1.0" encoding="utf-8"?>
<calcChain xmlns="http://schemas.openxmlformats.org/spreadsheetml/2006/main">
  <c r="M50" i="1" l="1"/>
  <c r="M51" i="1"/>
  <c r="M52" i="1" s="1"/>
  <c r="C51" i="1" l="1"/>
  <c r="C52" i="1" s="1"/>
  <c r="D103" i="1" l="1"/>
  <c r="E103" i="1"/>
  <c r="F103" i="1"/>
  <c r="G103" i="1"/>
  <c r="H103" i="1"/>
  <c r="D104" i="1"/>
  <c r="E104" i="1"/>
  <c r="E105" i="1" s="1"/>
  <c r="F104" i="1"/>
  <c r="F105" i="1" s="1"/>
  <c r="G104" i="1"/>
  <c r="G105" i="1" s="1"/>
  <c r="H104" i="1"/>
  <c r="H105" i="1" s="1"/>
  <c r="D105" i="1"/>
  <c r="C104" i="1"/>
  <c r="C105" i="1" s="1"/>
  <c r="C103" i="1"/>
  <c r="R90" i="1" l="1"/>
  <c r="R91" i="1" s="1"/>
  <c r="Q90" i="1"/>
  <c r="Q91" i="1" s="1"/>
  <c r="P90" i="1"/>
  <c r="P91" i="1" s="1"/>
  <c r="O90" i="1"/>
  <c r="O91" i="1" s="1"/>
  <c r="N90" i="1"/>
  <c r="N91" i="1" s="1"/>
  <c r="M90" i="1"/>
  <c r="M91" i="1" s="1"/>
  <c r="R89" i="1"/>
  <c r="Q89" i="1"/>
  <c r="P89" i="1"/>
  <c r="O89" i="1"/>
  <c r="N89" i="1"/>
  <c r="M89" i="1"/>
  <c r="R77" i="1"/>
  <c r="R78" i="1" s="1"/>
  <c r="Q77" i="1"/>
  <c r="Q78" i="1" s="1"/>
  <c r="P77" i="1"/>
  <c r="P78" i="1" s="1"/>
  <c r="O77" i="1"/>
  <c r="O78" i="1" s="1"/>
  <c r="N77" i="1"/>
  <c r="N78" i="1" s="1"/>
  <c r="M77" i="1"/>
  <c r="M78" i="1" s="1"/>
  <c r="R76" i="1"/>
  <c r="Q76" i="1"/>
  <c r="P76" i="1"/>
  <c r="O76" i="1"/>
  <c r="N76" i="1"/>
  <c r="M76" i="1"/>
  <c r="R64" i="1"/>
  <c r="R65" i="1" s="1"/>
  <c r="Q64" i="1"/>
  <c r="Q65" i="1" s="1"/>
  <c r="P64" i="1"/>
  <c r="P65" i="1" s="1"/>
  <c r="O64" i="1"/>
  <c r="O65" i="1" s="1"/>
  <c r="N64" i="1"/>
  <c r="N65" i="1" s="1"/>
  <c r="M64" i="1"/>
  <c r="M65" i="1" s="1"/>
  <c r="R63" i="1"/>
  <c r="Q63" i="1"/>
  <c r="P63" i="1"/>
  <c r="O63" i="1"/>
  <c r="N63" i="1"/>
  <c r="M63" i="1"/>
  <c r="H90" i="1"/>
  <c r="H91" i="1" s="1"/>
  <c r="G90" i="1"/>
  <c r="G91" i="1" s="1"/>
  <c r="F90" i="1"/>
  <c r="F91" i="1" s="1"/>
  <c r="E90" i="1"/>
  <c r="E91" i="1" s="1"/>
  <c r="D90" i="1"/>
  <c r="D91" i="1" s="1"/>
  <c r="C90" i="1"/>
  <c r="C91" i="1" s="1"/>
  <c r="H89" i="1"/>
  <c r="G89" i="1"/>
  <c r="F89" i="1"/>
  <c r="E89" i="1"/>
  <c r="D89" i="1"/>
  <c r="C89" i="1"/>
  <c r="H77" i="1"/>
  <c r="H78" i="1" s="1"/>
  <c r="G77" i="1"/>
  <c r="G78" i="1" s="1"/>
  <c r="F77" i="1"/>
  <c r="F78" i="1" s="1"/>
  <c r="E77" i="1"/>
  <c r="E78" i="1" s="1"/>
  <c r="D77" i="1"/>
  <c r="D78" i="1" s="1"/>
  <c r="C77" i="1"/>
  <c r="C78" i="1" s="1"/>
  <c r="H76" i="1"/>
  <c r="G76" i="1"/>
  <c r="F76" i="1"/>
  <c r="E76" i="1"/>
  <c r="D76" i="1"/>
  <c r="C76" i="1"/>
  <c r="H64" i="1" l="1"/>
  <c r="H65" i="1" s="1"/>
  <c r="G64" i="1"/>
  <c r="G65" i="1" s="1"/>
  <c r="F64" i="1"/>
  <c r="F65" i="1" s="1"/>
  <c r="E64" i="1"/>
  <c r="E65" i="1" s="1"/>
  <c r="D64" i="1"/>
  <c r="D65" i="1" s="1"/>
  <c r="C64" i="1"/>
  <c r="C65" i="1" s="1"/>
  <c r="H63" i="1"/>
  <c r="G63" i="1"/>
  <c r="F63" i="1"/>
  <c r="E63" i="1"/>
  <c r="D63" i="1"/>
  <c r="C63" i="1"/>
  <c r="R38" i="1"/>
  <c r="R39" i="1" s="1"/>
  <c r="Q38" i="1"/>
  <c r="Q39" i="1" s="1"/>
  <c r="P38" i="1"/>
  <c r="P39" i="1" s="1"/>
  <c r="O38" i="1"/>
  <c r="O39" i="1" s="1"/>
  <c r="N38" i="1"/>
  <c r="N39" i="1" s="1"/>
  <c r="M38" i="1"/>
  <c r="M39" i="1" s="1"/>
  <c r="R37" i="1"/>
  <c r="Q37" i="1"/>
  <c r="P37" i="1"/>
  <c r="O37" i="1"/>
  <c r="N37" i="1"/>
  <c r="M37" i="1"/>
  <c r="M25" i="1" l="1"/>
  <c r="M26" i="1" s="1"/>
  <c r="C37" i="1"/>
  <c r="D37" i="1"/>
  <c r="E37" i="1"/>
  <c r="F37" i="1"/>
  <c r="G37" i="1"/>
  <c r="H37" i="1"/>
  <c r="C38" i="1"/>
  <c r="C39" i="1" s="1"/>
  <c r="D38" i="1"/>
  <c r="D39" i="1" s="1"/>
  <c r="E38" i="1"/>
  <c r="E39" i="1" s="1"/>
  <c r="F38" i="1"/>
  <c r="F39" i="1" s="1"/>
  <c r="G38" i="1"/>
  <c r="G39" i="1" s="1"/>
  <c r="H38" i="1"/>
  <c r="H39" i="1" s="1"/>
  <c r="R51" i="1"/>
  <c r="R52" i="1" s="1"/>
  <c r="Q51" i="1"/>
  <c r="Q52" i="1" s="1"/>
  <c r="P51" i="1"/>
  <c r="P52" i="1" s="1"/>
  <c r="O51" i="1"/>
  <c r="O52" i="1" s="1"/>
  <c r="N51" i="1"/>
  <c r="N52" i="1" s="1"/>
  <c r="R50" i="1"/>
  <c r="Q50" i="1"/>
  <c r="P50" i="1"/>
  <c r="O50" i="1"/>
  <c r="N50" i="1"/>
  <c r="R25" i="1"/>
  <c r="R26" i="1" s="1"/>
  <c r="Q25" i="1"/>
  <c r="Q26" i="1" s="1"/>
  <c r="P25" i="1"/>
  <c r="P26" i="1" s="1"/>
  <c r="O25" i="1"/>
  <c r="O26" i="1" s="1"/>
  <c r="N25" i="1"/>
  <c r="N26" i="1" s="1"/>
  <c r="R24" i="1"/>
  <c r="Q24" i="1"/>
  <c r="P24" i="1"/>
  <c r="O24" i="1"/>
  <c r="N24" i="1"/>
  <c r="M24" i="1"/>
  <c r="R12" i="1"/>
  <c r="R13" i="1" s="1"/>
  <c r="Q12" i="1"/>
  <c r="Q13" i="1" s="1"/>
  <c r="P12" i="1"/>
  <c r="P13" i="1" s="1"/>
  <c r="O12" i="1"/>
  <c r="O13" i="1" s="1"/>
  <c r="N12" i="1"/>
  <c r="N13" i="1" s="1"/>
  <c r="M12" i="1"/>
  <c r="M13" i="1" s="1"/>
  <c r="R11" i="1"/>
  <c r="Q11" i="1"/>
  <c r="P11" i="1"/>
  <c r="O11" i="1"/>
  <c r="N11" i="1"/>
  <c r="M11" i="1"/>
  <c r="H51" i="1" l="1"/>
  <c r="H52" i="1" s="1"/>
  <c r="G51" i="1"/>
  <c r="G52" i="1" s="1"/>
  <c r="F51" i="1"/>
  <c r="F52" i="1" s="1"/>
  <c r="E51" i="1"/>
  <c r="E52" i="1" s="1"/>
  <c r="D51" i="1"/>
  <c r="D52" i="1" s="1"/>
  <c r="H50" i="1"/>
  <c r="G50" i="1"/>
  <c r="F50" i="1"/>
  <c r="E50" i="1"/>
  <c r="D50" i="1"/>
  <c r="C50" i="1"/>
  <c r="H25" i="1"/>
  <c r="H26" i="1" s="1"/>
  <c r="G25" i="1"/>
  <c r="G26" i="1" s="1"/>
  <c r="F25" i="1"/>
  <c r="F26" i="1" s="1"/>
  <c r="E25" i="1"/>
  <c r="E26" i="1" s="1"/>
  <c r="D25" i="1"/>
  <c r="D26" i="1" s="1"/>
  <c r="C25" i="1"/>
  <c r="C26" i="1" s="1"/>
  <c r="H24" i="1"/>
  <c r="G24" i="1"/>
  <c r="F24" i="1"/>
  <c r="E24" i="1"/>
  <c r="D24" i="1"/>
  <c r="C24" i="1"/>
  <c r="H12" i="1"/>
  <c r="H13" i="1" s="1"/>
  <c r="G12" i="1"/>
  <c r="G13" i="1" s="1"/>
  <c r="F12" i="1"/>
  <c r="F13" i="1" s="1"/>
  <c r="E12" i="1"/>
  <c r="E13" i="1" s="1"/>
  <c r="D12" i="1"/>
  <c r="D13" i="1" s="1"/>
  <c r="C12" i="1"/>
  <c r="C13" i="1" s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<sst xmlns="http://schemas.openxmlformats.org/spreadsheetml/2006/main" count="173" uniqueCount="31">
  <si>
    <t>Sample</t>
  </si>
  <si>
    <r>
      <t>E</t>
    </r>
    <r>
      <rPr>
        <b/>
        <sz val="8"/>
        <color theme="1"/>
        <rFont val="Arial"/>
        <family val="2"/>
      </rPr>
      <t>0</t>
    </r>
  </si>
  <si>
    <r>
      <t>E</t>
    </r>
    <r>
      <rPr>
        <b/>
        <sz val="8"/>
        <color theme="1"/>
        <rFont val="Arial"/>
        <family val="2"/>
      </rPr>
      <t>1</t>
    </r>
  </si>
  <si>
    <r>
      <t>E</t>
    </r>
    <r>
      <rPr>
        <b/>
        <sz val="8"/>
        <color theme="1"/>
        <rFont val="Arial"/>
        <family val="2"/>
      </rPr>
      <t>2</t>
    </r>
  </si>
  <si>
    <t>tau 1</t>
  </si>
  <si>
    <t>tau 2</t>
  </si>
  <si>
    <t>R^2</t>
  </si>
  <si>
    <t>mean</t>
  </si>
  <si>
    <t>stdev</t>
  </si>
  <si>
    <t>95% CI</t>
  </si>
  <si>
    <t>30G gamma @ 5MPa (n=6)</t>
  </si>
  <si>
    <t>55G gamma @ 5MPa (n=6)</t>
  </si>
  <si>
    <t>34G ebeam @ 5MPa (n=6)</t>
  </si>
  <si>
    <t>PAA only @ 5MPa (n=6)</t>
  </si>
  <si>
    <t>t=0</t>
  </si>
  <si>
    <t>t=12mths</t>
  </si>
  <si>
    <t>55G gamma @ 5MPa (n=3)</t>
  </si>
  <si>
    <t>30G gamma @ 5MPa (n=3)</t>
  </si>
  <si>
    <t>15kGy ebeam @ 5MPa (n=6)</t>
  </si>
  <si>
    <t>15+15kGy ebeam @ 5MPa (n=6)</t>
  </si>
  <si>
    <t>15kGy gamma @ 5MPa (n=6)</t>
  </si>
  <si>
    <t>E0</t>
  </si>
  <si>
    <t>E1</t>
  </si>
  <si>
    <t>E2</t>
  </si>
  <si>
    <t>Fresh @ 5MPa (n=6)</t>
  </si>
  <si>
    <t>1F</t>
  </si>
  <si>
    <t>2F</t>
  </si>
  <si>
    <t>3F</t>
  </si>
  <si>
    <t>4F</t>
  </si>
  <si>
    <t>5F</t>
  </si>
  <si>
    <t>6F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</si>
</sst>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0" fillId="0" borderId="2" xfId="0" applyBorder="1"/>
    <xf numFmtId="0" fontId="1" fillId="0" borderId="2" xfId="0" applyFont="1" applyBorder="1"/>
    <xf numFmtId="0" fontId="0" fillId="0" borderId="0" xfId="0" applyFill="1" applyBorder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1" fillId="0" borderId="7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07388471925532"/>
          <c:y val="4.1215213106782327E-2"/>
          <c:w val="0.61078925421720776"/>
          <c:h val="0.85174098816216581"/>
        </c:manualLayout>
      </c:layout>
      <c:barChart>
        <c:barDir val="col"/>
        <c:grouping val="clustered"/>
        <c:varyColors val="0"/>
        <c:ser>
          <c:idx val="0"/>
          <c:order val="0"/>
          <c:tx>
            <c:v>PAA only</c:v>
          </c:tx>
          <c:spPr>
            <a:solidFill>
              <a:schemeClr val="bg1"/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(Sheet1!$C$52,Sheet1!$M$52)</c:f>
                <c:numCache>
                  <c:formatCode>General</c:formatCode>
                  <c:ptCount val="2"/>
                  <c:pt idx="0">
                    <c:v>9.1392680018561734</c:v>
                  </c:pt>
                  <c:pt idx="1">
                    <c:v>10.536757299213329</c:v>
                  </c:pt>
                </c:numCache>
              </c:numRef>
            </c:plus>
            <c:minus>
              <c:numRef>
                <c:f>(Sheet1!$C$52,Sheet1!$M$52)</c:f>
                <c:numCache>
                  <c:formatCode>General</c:formatCode>
                  <c:ptCount val="2"/>
                  <c:pt idx="0">
                    <c:v>9.1392680018561734</c:v>
                  </c:pt>
                  <c:pt idx="1">
                    <c:v>10.536757299213329</c:v>
                  </c:pt>
                </c:numCache>
              </c:numRef>
            </c:minus>
            <c:spPr>
              <a:ln w="25400"/>
            </c:spPr>
          </c:errBars>
          <c:cat>
            <c:strRef>
              <c:f>(Sheet1!$B$2,Sheet1!$L$2)</c:f>
              <c:strCache>
                <c:ptCount val="2"/>
                <c:pt idx="0">
                  <c:v>t=0</c:v>
                </c:pt>
                <c:pt idx="1">
                  <c:v>t=12mths</c:v>
                </c:pt>
              </c:strCache>
            </c:strRef>
          </c:cat>
          <c:val>
            <c:numRef>
              <c:f>(Sheet1!$C$50,Sheet1!$M$50)</c:f>
              <c:numCache>
                <c:formatCode>General</c:formatCode>
                <c:ptCount val="2"/>
                <c:pt idx="0">
                  <c:v>37.804833333333328</c:v>
                </c:pt>
                <c:pt idx="1">
                  <c:v>41.594833333333334</c:v>
                </c:pt>
              </c:numCache>
            </c:numRef>
          </c:val>
        </c:ser>
        <c:ser>
          <c:idx val="4"/>
          <c:order val="1"/>
          <c:tx>
            <c:v>15kGy e-beam</c:v>
          </c:tx>
          <c:spPr>
            <a:solidFill>
              <a:schemeClr val="bg1">
                <a:lumMod val="95000"/>
              </a:schemeClr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(Sheet1!$C$65,Sheet1!$M$65)</c:f>
                <c:numCache>
                  <c:formatCode>General</c:formatCode>
                  <c:ptCount val="2"/>
                  <c:pt idx="0">
                    <c:v>6.1057172267173376</c:v>
                  </c:pt>
                  <c:pt idx="1">
                    <c:v>2.6406232100181017</c:v>
                  </c:pt>
                </c:numCache>
              </c:numRef>
            </c:plus>
            <c:minus>
              <c:numRef>
                <c:f>(Sheet1!$C$65,Sheet1!$M$65)</c:f>
                <c:numCache>
                  <c:formatCode>General</c:formatCode>
                  <c:ptCount val="2"/>
                  <c:pt idx="0">
                    <c:v>6.1057172267173376</c:v>
                  </c:pt>
                  <c:pt idx="1">
                    <c:v>2.6406232100181017</c:v>
                  </c:pt>
                </c:numCache>
              </c:numRef>
            </c:minus>
            <c:spPr>
              <a:ln w="25400"/>
            </c:spPr>
          </c:errBars>
          <c:cat>
            <c:strRef>
              <c:f>(Sheet1!$B$2,Sheet1!$L$2)</c:f>
              <c:strCache>
                <c:ptCount val="2"/>
                <c:pt idx="0">
                  <c:v>t=0</c:v>
                </c:pt>
                <c:pt idx="1">
                  <c:v>t=12mths</c:v>
                </c:pt>
              </c:strCache>
            </c:strRef>
          </c:cat>
          <c:val>
            <c:numRef>
              <c:f>(Sheet1!$C$63,Sheet1!$M$63)</c:f>
              <c:numCache>
                <c:formatCode>General</c:formatCode>
                <c:ptCount val="2"/>
                <c:pt idx="0">
                  <c:v>20.71466666666667</c:v>
                </c:pt>
                <c:pt idx="1">
                  <c:v>23.734500000000001</c:v>
                </c:pt>
              </c:numCache>
            </c:numRef>
          </c:val>
        </c:ser>
        <c:ser>
          <c:idx val="5"/>
          <c:order val="2"/>
          <c:tx>
            <c:v>15+15kGy e-beam</c:v>
          </c:tx>
          <c:spPr>
            <a:solidFill>
              <a:schemeClr val="bg1">
                <a:lumMod val="85000"/>
              </a:schemeClr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(Sheet1!$C$78,Sheet1!$M$78)</c:f>
                <c:numCache>
                  <c:formatCode>General</c:formatCode>
                  <c:ptCount val="2"/>
                  <c:pt idx="0">
                    <c:v>4.546682253366332</c:v>
                  </c:pt>
                  <c:pt idx="1">
                    <c:v>5.2090327091789179</c:v>
                  </c:pt>
                </c:numCache>
              </c:numRef>
            </c:plus>
            <c:minus>
              <c:numRef>
                <c:f>(Sheet1!$C$78,Sheet1!$M$78)</c:f>
                <c:numCache>
                  <c:formatCode>General</c:formatCode>
                  <c:ptCount val="2"/>
                  <c:pt idx="0">
                    <c:v>4.546682253366332</c:v>
                  </c:pt>
                  <c:pt idx="1">
                    <c:v>5.2090327091789179</c:v>
                  </c:pt>
                </c:numCache>
              </c:numRef>
            </c:minus>
            <c:spPr>
              <a:ln w="25400"/>
            </c:spPr>
          </c:errBars>
          <c:cat>
            <c:strRef>
              <c:f>(Sheet1!$B$2,Sheet1!$L$2)</c:f>
              <c:strCache>
                <c:ptCount val="2"/>
                <c:pt idx="0">
                  <c:v>t=0</c:v>
                </c:pt>
                <c:pt idx="1">
                  <c:v>t=12mths</c:v>
                </c:pt>
              </c:strCache>
            </c:strRef>
          </c:cat>
          <c:val>
            <c:numRef>
              <c:f>(Sheet1!$C$76,Sheet1!$M$76)</c:f>
              <c:numCache>
                <c:formatCode>General</c:formatCode>
                <c:ptCount val="2"/>
                <c:pt idx="0">
                  <c:v>21.081999999999997</c:v>
                </c:pt>
                <c:pt idx="1">
                  <c:v>24.542666666666666</c:v>
                </c:pt>
              </c:numCache>
            </c:numRef>
          </c:val>
        </c:ser>
        <c:ser>
          <c:idx val="3"/>
          <c:order val="3"/>
          <c:tx>
            <c:v>34kGy e-beam</c:v>
          </c:tx>
          <c:spPr>
            <a:solidFill>
              <a:schemeClr val="bg1">
                <a:lumMod val="75000"/>
              </a:schemeClr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(Sheet1!$C$39,Sheet1!$M$39)</c:f>
                <c:numCache>
                  <c:formatCode>General</c:formatCode>
                  <c:ptCount val="2"/>
                  <c:pt idx="0">
                    <c:v>3.7258623970372953</c:v>
                  </c:pt>
                  <c:pt idx="1">
                    <c:v>3.4100275623825045</c:v>
                  </c:pt>
                </c:numCache>
              </c:numRef>
            </c:plus>
            <c:minus>
              <c:numRef>
                <c:f>(Sheet1!$C$39,Sheet1!$M$39)</c:f>
                <c:numCache>
                  <c:formatCode>General</c:formatCode>
                  <c:ptCount val="2"/>
                  <c:pt idx="0">
                    <c:v>3.7258623970372953</c:v>
                  </c:pt>
                  <c:pt idx="1">
                    <c:v>3.4100275623825045</c:v>
                  </c:pt>
                </c:numCache>
              </c:numRef>
            </c:minus>
            <c:spPr>
              <a:ln w="25400"/>
            </c:spPr>
          </c:errBars>
          <c:cat>
            <c:strRef>
              <c:f>(Sheet1!$B$2,Sheet1!$L$2)</c:f>
              <c:strCache>
                <c:ptCount val="2"/>
                <c:pt idx="0">
                  <c:v>t=0</c:v>
                </c:pt>
                <c:pt idx="1">
                  <c:v>t=12mths</c:v>
                </c:pt>
              </c:strCache>
            </c:strRef>
          </c:cat>
          <c:val>
            <c:numRef>
              <c:f>(Sheet1!$C$37,Sheet1!$M$37)</c:f>
              <c:numCache>
                <c:formatCode>General</c:formatCode>
                <c:ptCount val="2"/>
                <c:pt idx="0">
                  <c:v>18.178666666666668</c:v>
                </c:pt>
                <c:pt idx="1">
                  <c:v>20.07833333333333</c:v>
                </c:pt>
              </c:numCache>
            </c:numRef>
          </c:val>
        </c:ser>
        <c:ser>
          <c:idx val="6"/>
          <c:order val="4"/>
          <c:tx>
            <c:v>15kGy gamma</c:v>
          </c:tx>
          <c:spPr>
            <a:solidFill>
              <a:schemeClr val="bg1">
                <a:lumMod val="65000"/>
              </a:schemeClr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(Sheet1!$C$91,Sheet1!$M$91)</c:f>
                <c:numCache>
                  <c:formatCode>General</c:formatCode>
                  <c:ptCount val="2"/>
                  <c:pt idx="0">
                    <c:v>2.7502385375441998</c:v>
                  </c:pt>
                  <c:pt idx="1">
                    <c:v>5.3750359276615347</c:v>
                  </c:pt>
                </c:numCache>
              </c:numRef>
            </c:plus>
            <c:minus>
              <c:numRef>
                <c:f>(Sheet1!$C$91,Sheet1!$M$91)</c:f>
                <c:numCache>
                  <c:formatCode>General</c:formatCode>
                  <c:ptCount val="2"/>
                  <c:pt idx="0">
                    <c:v>2.7502385375441998</c:v>
                  </c:pt>
                  <c:pt idx="1">
                    <c:v>5.3750359276615347</c:v>
                  </c:pt>
                </c:numCache>
              </c:numRef>
            </c:minus>
            <c:spPr>
              <a:ln w="25400"/>
            </c:spPr>
          </c:errBars>
          <c:cat>
            <c:strRef>
              <c:f>(Sheet1!$B$2,Sheet1!$L$2)</c:f>
              <c:strCache>
                <c:ptCount val="2"/>
                <c:pt idx="0">
                  <c:v>t=0</c:v>
                </c:pt>
                <c:pt idx="1">
                  <c:v>t=12mths</c:v>
                </c:pt>
              </c:strCache>
            </c:strRef>
          </c:cat>
          <c:val>
            <c:numRef>
              <c:f>(Sheet1!$C$89,Sheet1!$M$89)</c:f>
              <c:numCache>
                <c:formatCode>General</c:formatCode>
                <c:ptCount val="2"/>
                <c:pt idx="0">
                  <c:v>22.207833333333337</c:v>
                </c:pt>
                <c:pt idx="1">
                  <c:v>20.565000000000001</c:v>
                </c:pt>
              </c:numCache>
            </c:numRef>
          </c:val>
        </c:ser>
        <c:ser>
          <c:idx val="1"/>
          <c:order val="5"/>
          <c:tx>
            <c:v>30kGy gamma</c:v>
          </c:tx>
          <c:spPr>
            <a:solidFill>
              <a:schemeClr val="bg1">
                <a:lumMod val="50000"/>
              </a:schemeClr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(Sheet1!$C$13,Sheet1!$M$13)</c:f>
                <c:numCache>
                  <c:formatCode>General</c:formatCode>
                  <c:ptCount val="2"/>
                  <c:pt idx="0">
                    <c:v>3.8382442876607135</c:v>
                  </c:pt>
                  <c:pt idx="1">
                    <c:v>2.2295912098326367</c:v>
                  </c:pt>
                </c:numCache>
              </c:numRef>
            </c:plus>
            <c:minus>
              <c:numRef>
                <c:f>(Sheet1!$C$13,Sheet1!$M$13)</c:f>
                <c:numCache>
                  <c:formatCode>General</c:formatCode>
                  <c:ptCount val="2"/>
                  <c:pt idx="0">
                    <c:v>3.8382442876607135</c:v>
                  </c:pt>
                  <c:pt idx="1">
                    <c:v>2.2295912098326367</c:v>
                  </c:pt>
                </c:numCache>
              </c:numRef>
            </c:minus>
            <c:spPr>
              <a:ln w="25400"/>
            </c:spPr>
          </c:errBars>
          <c:cat>
            <c:strRef>
              <c:f>(Sheet1!$B$2,Sheet1!$L$2)</c:f>
              <c:strCache>
                <c:ptCount val="2"/>
                <c:pt idx="0">
                  <c:v>t=0</c:v>
                </c:pt>
                <c:pt idx="1">
                  <c:v>t=12mths</c:v>
                </c:pt>
              </c:strCache>
            </c:strRef>
          </c:cat>
          <c:val>
            <c:numRef>
              <c:f>(Sheet1!$C$11,Sheet1!$M$11)</c:f>
              <c:numCache>
                <c:formatCode>General</c:formatCode>
                <c:ptCount val="2"/>
                <c:pt idx="0">
                  <c:v>25.004666666666665</c:v>
                </c:pt>
                <c:pt idx="1">
                  <c:v>26.590333333333334</c:v>
                </c:pt>
              </c:numCache>
            </c:numRef>
          </c:val>
        </c:ser>
        <c:ser>
          <c:idx val="2"/>
          <c:order val="6"/>
          <c:tx>
            <c:v>55kGy gamma</c:v>
          </c:tx>
          <c:spPr>
            <a:solidFill>
              <a:schemeClr val="tx1">
                <a:lumMod val="65000"/>
                <a:lumOff val="35000"/>
              </a:schemeClr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(Sheet1!$C$26,Sheet1!$M$26)</c:f>
                <c:numCache>
                  <c:formatCode>General</c:formatCode>
                  <c:ptCount val="2"/>
                  <c:pt idx="0">
                    <c:v>5.9143846997786529</c:v>
                  </c:pt>
                  <c:pt idx="1">
                    <c:v>10.736037397873933</c:v>
                  </c:pt>
                </c:numCache>
              </c:numRef>
            </c:plus>
            <c:minus>
              <c:numRef>
                <c:f>(Sheet1!$C$26,Sheet1!$M$26)</c:f>
                <c:numCache>
                  <c:formatCode>General</c:formatCode>
                  <c:ptCount val="2"/>
                  <c:pt idx="0">
                    <c:v>5.9143846997786529</c:v>
                  </c:pt>
                  <c:pt idx="1">
                    <c:v>10.736037397873933</c:v>
                  </c:pt>
                </c:numCache>
              </c:numRef>
            </c:minus>
            <c:spPr>
              <a:ln w="25400"/>
            </c:spPr>
          </c:errBars>
          <c:cat>
            <c:strRef>
              <c:f>(Sheet1!$B$2,Sheet1!$L$2)</c:f>
              <c:strCache>
                <c:ptCount val="2"/>
                <c:pt idx="0">
                  <c:v>t=0</c:v>
                </c:pt>
                <c:pt idx="1">
                  <c:v>t=12mths</c:v>
                </c:pt>
              </c:strCache>
            </c:strRef>
          </c:cat>
          <c:val>
            <c:numRef>
              <c:f>(Sheet1!$C$24,Sheet1!$M$24)</c:f>
              <c:numCache>
                <c:formatCode>General</c:formatCode>
                <c:ptCount val="2"/>
                <c:pt idx="0">
                  <c:v>23.158833333333334</c:v>
                </c:pt>
                <c:pt idx="1">
                  <c:v>18.193999999999999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8232"/>
        <c:axId val="135748112"/>
      </c:barChart>
      <c:catAx>
        <c:axId val="161018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0">
            <a:solidFill>
              <a:schemeClr val="tx1"/>
            </a:solidFill>
          </a:ln>
        </c:spPr>
        <c:txPr>
          <a:bodyPr/>
          <a:lstStyle/>
          <a:p>
            <a:pPr>
              <a:defRPr sz="2400" b="1"/>
            </a:pPr>
            <a:endParaRPr lang="en-US"/>
          </a:p>
        </c:txPr>
        <c:crossAx val="135748112"/>
        <c:crosses val="autoZero"/>
        <c:auto val="1"/>
        <c:lblAlgn val="ctr"/>
        <c:lblOffset val="100"/>
        <c:noMultiLvlLbl val="0"/>
      </c:catAx>
      <c:valAx>
        <c:axId val="1357481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GB" sz="2400" b="1" i="1" u="none" strike="noStrike" baseline="0">
                    <a:effectLst/>
                  </a:rPr>
                  <a:t>E</a:t>
                </a:r>
                <a:r>
                  <a:rPr lang="en-GB" sz="2400" b="1" i="1" u="none" strike="noStrike" baseline="-25000">
                    <a:effectLst/>
                  </a:rPr>
                  <a:t>0</a:t>
                </a:r>
                <a:r>
                  <a:rPr lang="en-US" sz="2400"/>
                  <a:t> (MPa)</a:t>
                </a:r>
              </a:p>
            </c:rich>
          </c:tx>
          <c:layout>
            <c:manualLayout>
              <c:xMode val="edge"/>
              <c:yMode val="edge"/>
              <c:x val="5.4743390893997289E-3"/>
              <c:y val="0.369147731439667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2400" b="1"/>
            </a:pPr>
            <a:endParaRPr lang="en-US"/>
          </a:p>
        </c:txPr>
        <c:crossAx val="161018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026709738205798"/>
          <c:y val="3.5237704012547187E-2"/>
          <c:w val="0.24335559593512349"/>
          <c:h val="0.44356096612298601"/>
        </c:manualLayout>
      </c:layout>
      <c:overlay val="0"/>
      <c:txPr>
        <a:bodyPr/>
        <a:lstStyle/>
        <a:p>
          <a:pPr>
            <a:defRPr sz="20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4246949160523"/>
          <c:y val="4.7508419021140544E-2"/>
          <c:w val="0.60628143771231247"/>
          <c:h val="0.85174098816216581"/>
        </c:manualLayout>
      </c:layout>
      <c:barChart>
        <c:barDir val="col"/>
        <c:grouping val="clustered"/>
        <c:varyColors val="0"/>
        <c:ser>
          <c:idx val="0"/>
          <c:order val="0"/>
          <c:tx>
            <c:v>PAA only</c:v>
          </c:tx>
          <c:spPr>
            <a:solidFill>
              <a:schemeClr val="bg1"/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(Sheet1!$D$52,Sheet1!$N$52)</c:f>
                <c:numCache>
                  <c:formatCode>General</c:formatCode>
                  <c:ptCount val="2"/>
                  <c:pt idx="0">
                    <c:v>1.0707913864707586</c:v>
                  </c:pt>
                  <c:pt idx="1">
                    <c:v>2.5568252372252016</c:v>
                  </c:pt>
                </c:numCache>
              </c:numRef>
            </c:plus>
            <c:minus>
              <c:numRef>
                <c:f>(Sheet1!$D$52,Sheet1!$N$52)</c:f>
                <c:numCache>
                  <c:formatCode>General</c:formatCode>
                  <c:ptCount val="2"/>
                  <c:pt idx="0">
                    <c:v>1.0707913864707586</c:v>
                  </c:pt>
                  <c:pt idx="1">
                    <c:v>2.5568252372252016</c:v>
                  </c:pt>
                </c:numCache>
              </c:numRef>
            </c:minus>
            <c:spPr>
              <a:ln w="25400"/>
            </c:spPr>
          </c:errBars>
          <c:cat>
            <c:strRef>
              <c:f>(Sheet1!$B$2,Sheet1!$L$2)</c:f>
              <c:strCache>
                <c:ptCount val="2"/>
                <c:pt idx="0">
                  <c:v>t=0</c:v>
                </c:pt>
                <c:pt idx="1">
                  <c:v>t=12mths</c:v>
                </c:pt>
              </c:strCache>
            </c:strRef>
          </c:cat>
          <c:val>
            <c:numRef>
              <c:f>(Sheet1!$D$50,Sheet1!$N$50)</c:f>
              <c:numCache>
                <c:formatCode>General</c:formatCode>
                <c:ptCount val="2"/>
                <c:pt idx="0">
                  <c:v>5.1080000000000005</c:v>
                </c:pt>
                <c:pt idx="1">
                  <c:v>6.0305</c:v>
                </c:pt>
              </c:numCache>
            </c:numRef>
          </c:val>
        </c:ser>
        <c:ser>
          <c:idx val="4"/>
          <c:order val="1"/>
          <c:tx>
            <c:v>15kGy e-beam</c:v>
          </c:tx>
          <c:spPr>
            <a:solidFill>
              <a:schemeClr val="bg1">
                <a:lumMod val="95000"/>
              </a:schemeClr>
            </a:solidFill>
            <a:ln w="25400">
              <a:solidFill>
                <a:schemeClr val="tx1">
                  <a:shade val="95000"/>
                  <a:satMod val="105000"/>
                </a:schemeClr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(Sheet1!$D$65,Sheet1!$N$65)</c:f>
                <c:numCache>
                  <c:formatCode>General</c:formatCode>
                  <c:ptCount val="2"/>
                  <c:pt idx="0">
                    <c:v>0.92497769673799768</c:v>
                  </c:pt>
                  <c:pt idx="1">
                    <c:v>0.37563444038309618</c:v>
                  </c:pt>
                </c:numCache>
              </c:numRef>
            </c:plus>
            <c:minus>
              <c:numRef>
                <c:f>(Sheet1!$D$65,Sheet1!$N$65)</c:f>
                <c:numCache>
                  <c:formatCode>General</c:formatCode>
                  <c:ptCount val="2"/>
                  <c:pt idx="0">
                    <c:v>0.92497769673799768</c:v>
                  </c:pt>
                  <c:pt idx="1">
                    <c:v>0.37563444038309618</c:v>
                  </c:pt>
                </c:numCache>
              </c:numRef>
            </c:minus>
            <c:spPr>
              <a:ln w="25400"/>
            </c:spPr>
          </c:errBars>
          <c:cat>
            <c:strRef>
              <c:f>(Sheet1!$B$2,Sheet1!$L$2)</c:f>
              <c:strCache>
                <c:ptCount val="2"/>
                <c:pt idx="0">
                  <c:v>t=0</c:v>
                </c:pt>
                <c:pt idx="1">
                  <c:v>t=12mths</c:v>
                </c:pt>
              </c:strCache>
            </c:strRef>
          </c:cat>
          <c:val>
            <c:numRef>
              <c:f>(Sheet1!$D$63,Sheet1!$N$63)</c:f>
              <c:numCache>
                <c:formatCode>General</c:formatCode>
                <c:ptCount val="2"/>
                <c:pt idx="0">
                  <c:v>1.8821666666666665</c:v>
                </c:pt>
                <c:pt idx="1">
                  <c:v>1.8606666666666667</c:v>
                </c:pt>
              </c:numCache>
            </c:numRef>
          </c:val>
        </c:ser>
        <c:ser>
          <c:idx val="5"/>
          <c:order val="2"/>
          <c:tx>
            <c:v>15+15KGy e-beam</c:v>
          </c:tx>
          <c:spPr>
            <a:solidFill>
              <a:schemeClr val="bg1">
                <a:lumMod val="85000"/>
              </a:schemeClr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(Sheet1!$D$78,Sheet1!$N$78)</c:f>
                <c:numCache>
                  <c:formatCode>General</c:formatCode>
                  <c:ptCount val="2"/>
                  <c:pt idx="0">
                    <c:v>0.94912965911786629</c:v>
                  </c:pt>
                  <c:pt idx="1">
                    <c:v>1.2448260999006915</c:v>
                  </c:pt>
                </c:numCache>
              </c:numRef>
            </c:plus>
            <c:minus>
              <c:numRef>
                <c:f>(Sheet1!$D$78,Sheet1!$N$78)</c:f>
                <c:numCache>
                  <c:formatCode>General</c:formatCode>
                  <c:ptCount val="2"/>
                  <c:pt idx="0">
                    <c:v>0.94912965911786629</c:v>
                  </c:pt>
                  <c:pt idx="1">
                    <c:v>1.2448260999006915</c:v>
                  </c:pt>
                </c:numCache>
              </c:numRef>
            </c:minus>
            <c:spPr>
              <a:ln w="25400"/>
            </c:spPr>
          </c:errBars>
          <c:cat>
            <c:strRef>
              <c:f>(Sheet1!$B$2,Sheet1!$L$2)</c:f>
              <c:strCache>
                <c:ptCount val="2"/>
                <c:pt idx="0">
                  <c:v>t=0</c:v>
                </c:pt>
                <c:pt idx="1">
                  <c:v>t=12mths</c:v>
                </c:pt>
              </c:strCache>
            </c:strRef>
          </c:cat>
          <c:val>
            <c:numRef>
              <c:f>(Sheet1!$D$76,Sheet1!$N$76)</c:f>
              <c:numCache>
                <c:formatCode>General</c:formatCode>
                <c:ptCount val="2"/>
                <c:pt idx="0">
                  <c:v>1.8425333333333336</c:v>
                </c:pt>
                <c:pt idx="1">
                  <c:v>2.0392000000000001</c:v>
                </c:pt>
              </c:numCache>
            </c:numRef>
          </c:val>
        </c:ser>
        <c:ser>
          <c:idx val="3"/>
          <c:order val="3"/>
          <c:tx>
            <c:v>34kGy e-beam</c:v>
          </c:tx>
          <c:spPr>
            <a:solidFill>
              <a:schemeClr val="bg1">
                <a:lumMod val="75000"/>
              </a:schemeClr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(Sheet1!$D$39,Sheet1!$N$39)</c:f>
                <c:numCache>
                  <c:formatCode>General</c:formatCode>
                  <c:ptCount val="2"/>
                  <c:pt idx="0">
                    <c:v>0.66112338079731492</c:v>
                  </c:pt>
                  <c:pt idx="1">
                    <c:v>0.86957666247348686</c:v>
                  </c:pt>
                </c:numCache>
              </c:numRef>
            </c:plus>
            <c:minus>
              <c:numRef>
                <c:f>(Sheet1!$D$39,Sheet1!$N$39)</c:f>
                <c:numCache>
                  <c:formatCode>General</c:formatCode>
                  <c:ptCount val="2"/>
                  <c:pt idx="0">
                    <c:v>0.66112338079731492</c:v>
                  </c:pt>
                  <c:pt idx="1">
                    <c:v>0.86957666247348686</c:v>
                  </c:pt>
                </c:numCache>
              </c:numRef>
            </c:minus>
            <c:spPr>
              <a:ln w="25400"/>
            </c:spPr>
          </c:errBars>
          <c:cat>
            <c:strRef>
              <c:f>(Sheet1!$B$2,Sheet1!$L$2)</c:f>
              <c:strCache>
                <c:ptCount val="2"/>
                <c:pt idx="0">
                  <c:v>t=0</c:v>
                </c:pt>
                <c:pt idx="1">
                  <c:v>t=12mths</c:v>
                </c:pt>
              </c:strCache>
            </c:strRef>
          </c:cat>
          <c:val>
            <c:numRef>
              <c:f>(Sheet1!$D$37,Sheet1!$N$37)</c:f>
              <c:numCache>
                <c:formatCode>General</c:formatCode>
                <c:ptCount val="2"/>
                <c:pt idx="0">
                  <c:v>1.9155</c:v>
                </c:pt>
                <c:pt idx="1">
                  <c:v>1.3435999999999997</c:v>
                </c:pt>
              </c:numCache>
            </c:numRef>
          </c:val>
        </c:ser>
        <c:ser>
          <c:idx val="6"/>
          <c:order val="4"/>
          <c:tx>
            <c:v>15kGy gamma</c:v>
          </c:tx>
          <c:spPr>
            <a:solidFill>
              <a:schemeClr val="bg1">
                <a:lumMod val="65000"/>
              </a:schemeClr>
            </a:solidFill>
            <a:ln w="25400">
              <a:solidFill>
                <a:schemeClr val="tx1">
                  <a:shade val="95000"/>
                  <a:satMod val="105000"/>
                </a:schemeClr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(Sheet1!$D$91,Sheet1!$N$91)</c:f>
                <c:numCache>
                  <c:formatCode>General</c:formatCode>
                  <c:ptCount val="2"/>
                  <c:pt idx="0">
                    <c:v>0.41099308306886956</c:v>
                  </c:pt>
                  <c:pt idx="1">
                    <c:v>0.78467498962880255</c:v>
                  </c:pt>
                </c:numCache>
              </c:numRef>
            </c:plus>
            <c:minus>
              <c:numRef>
                <c:f>(Sheet1!$D$91,Sheet1!$N$91)</c:f>
                <c:numCache>
                  <c:formatCode>General</c:formatCode>
                  <c:ptCount val="2"/>
                  <c:pt idx="0">
                    <c:v>0.41099308306886956</c:v>
                  </c:pt>
                  <c:pt idx="1">
                    <c:v>0.78467498962880255</c:v>
                  </c:pt>
                </c:numCache>
              </c:numRef>
            </c:minus>
            <c:spPr>
              <a:ln w="25400"/>
            </c:spPr>
          </c:errBars>
          <c:cat>
            <c:strRef>
              <c:f>(Sheet1!$B$2,Sheet1!$L$2)</c:f>
              <c:strCache>
                <c:ptCount val="2"/>
                <c:pt idx="0">
                  <c:v>t=0</c:v>
                </c:pt>
                <c:pt idx="1">
                  <c:v>t=12mths</c:v>
                </c:pt>
              </c:strCache>
            </c:strRef>
          </c:cat>
          <c:val>
            <c:numRef>
              <c:f>(Sheet1!$D$89,Sheet1!$N$89)</c:f>
              <c:numCache>
                <c:formatCode>General</c:formatCode>
                <c:ptCount val="2"/>
                <c:pt idx="0">
                  <c:v>1.7060000000000002</c:v>
                </c:pt>
                <c:pt idx="1">
                  <c:v>2.02895</c:v>
                </c:pt>
              </c:numCache>
            </c:numRef>
          </c:val>
        </c:ser>
        <c:ser>
          <c:idx val="1"/>
          <c:order val="5"/>
          <c:tx>
            <c:v>30kGy gamma</c:v>
          </c:tx>
          <c:spPr>
            <a:solidFill>
              <a:schemeClr val="bg1">
                <a:lumMod val="50000"/>
              </a:schemeClr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(Sheet1!$D$13,Sheet1!$N$13)</c:f>
                <c:numCache>
                  <c:formatCode>General</c:formatCode>
                  <c:ptCount val="2"/>
                  <c:pt idx="0">
                    <c:v>1.3564573993412381</c:v>
                  </c:pt>
                  <c:pt idx="1">
                    <c:v>2.2166903295440274</c:v>
                  </c:pt>
                </c:numCache>
              </c:numRef>
            </c:plus>
            <c:minus>
              <c:numRef>
                <c:f>(Sheet1!$D$13,Sheet1!$N$13)</c:f>
                <c:numCache>
                  <c:formatCode>General</c:formatCode>
                  <c:ptCount val="2"/>
                  <c:pt idx="0">
                    <c:v>1.3564573993412381</c:v>
                  </c:pt>
                  <c:pt idx="1">
                    <c:v>2.2166903295440274</c:v>
                  </c:pt>
                </c:numCache>
              </c:numRef>
            </c:minus>
            <c:spPr>
              <a:ln w="25400"/>
            </c:spPr>
          </c:errBars>
          <c:cat>
            <c:strRef>
              <c:f>(Sheet1!$B$2,Sheet1!$L$2)</c:f>
              <c:strCache>
                <c:ptCount val="2"/>
                <c:pt idx="0">
                  <c:v>t=0</c:v>
                </c:pt>
                <c:pt idx="1">
                  <c:v>t=12mths</c:v>
                </c:pt>
              </c:strCache>
            </c:strRef>
          </c:cat>
          <c:val>
            <c:numRef>
              <c:f>(Sheet1!$D$11,Sheet1!$N$11)</c:f>
              <c:numCache>
                <c:formatCode>General</c:formatCode>
                <c:ptCount val="2"/>
                <c:pt idx="0">
                  <c:v>2.8161666666666663</c:v>
                </c:pt>
                <c:pt idx="1">
                  <c:v>2.2740000000000005</c:v>
                </c:pt>
              </c:numCache>
            </c:numRef>
          </c:val>
        </c:ser>
        <c:ser>
          <c:idx val="2"/>
          <c:order val="6"/>
          <c:tx>
            <c:v>55kGy gamma</c:v>
          </c:tx>
          <c:spPr>
            <a:solidFill>
              <a:schemeClr val="tx1">
                <a:lumMod val="65000"/>
                <a:lumOff val="35000"/>
              </a:schemeClr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(Sheet1!$D$26,Sheet1!$N$26)</c:f>
                <c:numCache>
                  <c:formatCode>General</c:formatCode>
                  <c:ptCount val="2"/>
                  <c:pt idx="0">
                    <c:v>1.040848534031467</c:v>
                  </c:pt>
                  <c:pt idx="1">
                    <c:v>0.40400664291737515</c:v>
                  </c:pt>
                </c:numCache>
              </c:numRef>
            </c:plus>
            <c:minus>
              <c:numRef>
                <c:f>(Sheet1!$D$26,Sheet1!$N$26)</c:f>
                <c:numCache>
                  <c:formatCode>General</c:formatCode>
                  <c:ptCount val="2"/>
                  <c:pt idx="0">
                    <c:v>1.040848534031467</c:v>
                  </c:pt>
                  <c:pt idx="1">
                    <c:v>0.40400664291737515</c:v>
                  </c:pt>
                </c:numCache>
              </c:numRef>
            </c:minus>
            <c:spPr>
              <a:ln w="25400"/>
            </c:spPr>
          </c:errBars>
          <c:cat>
            <c:strRef>
              <c:f>(Sheet1!$B$2,Sheet1!$L$2)</c:f>
              <c:strCache>
                <c:ptCount val="2"/>
                <c:pt idx="0">
                  <c:v>t=0</c:v>
                </c:pt>
                <c:pt idx="1">
                  <c:v>t=12mths</c:v>
                </c:pt>
              </c:strCache>
            </c:strRef>
          </c:cat>
          <c:val>
            <c:numRef>
              <c:f>(Sheet1!$D$24,Sheet1!$N$24)</c:f>
              <c:numCache>
                <c:formatCode>General</c:formatCode>
                <c:ptCount val="2"/>
                <c:pt idx="0">
                  <c:v>2.0828333333333333</c:v>
                </c:pt>
                <c:pt idx="1">
                  <c:v>1.7130000000000001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48208"/>
        <c:axId val="163042944"/>
      </c:barChart>
      <c:catAx>
        <c:axId val="8664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63042944"/>
        <c:crosses val="autoZero"/>
        <c:auto val="1"/>
        <c:lblAlgn val="ctr"/>
        <c:lblOffset val="100"/>
        <c:noMultiLvlLbl val="0"/>
      </c:catAx>
      <c:valAx>
        <c:axId val="1630429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2400" b="1" i="1" u="none" strike="noStrike" baseline="0">
                    <a:effectLst/>
                  </a:rPr>
                  <a:t>E</a:t>
                </a:r>
                <a:r>
                  <a:rPr lang="en-GB" sz="2400" b="1" i="1" u="none" strike="noStrike" baseline="-25000">
                    <a:effectLst/>
                  </a:rPr>
                  <a:t>1</a:t>
                </a:r>
                <a:r>
                  <a:rPr lang="en-US"/>
                  <a:t> (MPa)</a:t>
                </a:r>
              </a:p>
            </c:rich>
          </c:tx>
          <c:layout>
            <c:manualLayout>
              <c:xMode val="edge"/>
              <c:yMode val="edge"/>
              <c:x val="8.2115086340995933E-3"/>
              <c:y val="0.369147731439667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86648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82966152096763"/>
          <c:y val="3.0951010778064902E-2"/>
          <c:w val="0.24537873643848335"/>
          <c:h val="0.51225754639628895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400" b="1"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579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0.16952</cdr:x>
      <cdr:y>0.1907</cdr:y>
    </cdr:from>
    <cdr:to>
      <cdr:x>0.38647</cdr:x>
      <cdr:y>0.1907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573068" y="1154544"/>
          <a:ext cx="2013239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0.38491</cdr:x>
      <cdr:y>0.19309</cdr:y>
    </cdr:from>
    <cdr:to>
      <cdr:x>0.38491</cdr:x>
      <cdr:y>0.24315</cdr:y>
    </cdr:to>
    <cdr:cxnSp macro="">
      <cdr:nvCxnSpPr>
        <cdr:cNvPr id="12" name="Straight Connector 11"/>
        <cdr:cNvCxnSpPr/>
      </cdr:nvCxnSpPr>
      <cdr:spPr>
        <a:xfrm xmlns:a="http://schemas.openxmlformats.org/drawingml/2006/main">
          <a:off x="3571875" y="1168978"/>
          <a:ext cx="0" cy="3030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0.34995</cdr:x>
      <cdr:y>0.19313</cdr:y>
    </cdr:from>
    <cdr:to>
      <cdr:x>0.34995</cdr:x>
      <cdr:y>0.24319</cdr:y>
    </cdr:to>
    <cdr:cxnSp macro="">
      <cdr:nvCxnSpPr>
        <cdr:cNvPr id="15" name="Straight Connector 14"/>
        <cdr:cNvCxnSpPr/>
      </cdr:nvCxnSpPr>
      <cdr:spPr>
        <a:xfrm xmlns:a="http://schemas.openxmlformats.org/drawingml/2006/main">
          <a:off x="3247448" y="1169267"/>
          <a:ext cx="0" cy="3030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0.31418</cdr:x>
      <cdr:y>0.19194</cdr:y>
    </cdr:from>
    <cdr:to>
      <cdr:x>0.31418</cdr:x>
      <cdr:y>0.242</cdr:y>
    </cdr:to>
    <cdr:cxnSp macro="">
      <cdr:nvCxnSpPr>
        <cdr:cNvPr id="16" name="Straight Connector 15"/>
        <cdr:cNvCxnSpPr/>
      </cdr:nvCxnSpPr>
      <cdr:spPr>
        <a:xfrm xmlns:a="http://schemas.openxmlformats.org/drawingml/2006/main">
          <a:off x="2915515" y="1162050"/>
          <a:ext cx="0" cy="3030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0.27686</cdr:x>
      <cdr:y>0.19194</cdr:y>
    </cdr:from>
    <cdr:to>
      <cdr:x>0.27686</cdr:x>
      <cdr:y>0.242</cdr:y>
    </cdr:to>
    <cdr:cxnSp macro="">
      <cdr:nvCxnSpPr>
        <cdr:cNvPr id="17" name="Straight Connector 16"/>
        <cdr:cNvCxnSpPr/>
      </cdr:nvCxnSpPr>
      <cdr:spPr>
        <a:xfrm xmlns:a="http://schemas.openxmlformats.org/drawingml/2006/main">
          <a:off x="2569153" y="1162049"/>
          <a:ext cx="0" cy="3030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0.24187</cdr:x>
      <cdr:y>0.19194</cdr:y>
    </cdr:from>
    <cdr:to>
      <cdr:x>0.24187</cdr:x>
      <cdr:y>0.242</cdr:y>
    </cdr:to>
    <cdr:cxnSp macro="">
      <cdr:nvCxnSpPr>
        <cdr:cNvPr id="18" name="Straight Connector 17"/>
        <cdr:cNvCxnSpPr/>
      </cdr:nvCxnSpPr>
      <cdr:spPr>
        <a:xfrm xmlns:a="http://schemas.openxmlformats.org/drawingml/2006/main">
          <a:off x="2244437" y="1162051"/>
          <a:ext cx="0" cy="3030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0.2061</cdr:x>
      <cdr:y>0.19194</cdr:y>
    </cdr:from>
    <cdr:to>
      <cdr:x>0.2061</cdr:x>
      <cdr:y>0.242</cdr:y>
    </cdr:to>
    <cdr:cxnSp macro="">
      <cdr:nvCxnSpPr>
        <cdr:cNvPr id="19" name="Straight Connector 18"/>
        <cdr:cNvCxnSpPr/>
      </cdr:nvCxnSpPr>
      <cdr:spPr>
        <a:xfrm xmlns:a="http://schemas.openxmlformats.org/drawingml/2006/main">
          <a:off x="1912505" y="1162050"/>
          <a:ext cx="0" cy="3030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0.47437</cdr:x>
      <cdr:y>0.11447</cdr:y>
    </cdr:from>
    <cdr:to>
      <cdr:x>0.69132</cdr:x>
      <cdr:y>0.11447</cdr:y>
    </cdr:to>
    <cdr:cxnSp macro="">
      <cdr:nvCxnSpPr>
        <cdr:cNvPr id="20" name="Straight Connector 19"/>
        <cdr:cNvCxnSpPr/>
      </cdr:nvCxnSpPr>
      <cdr:spPr>
        <a:xfrm xmlns:a="http://schemas.openxmlformats.org/drawingml/2006/main">
          <a:off x="4401993" y="693015"/>
          <a:ext cx="2013239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0.68977</cdr:x>
      <cdr:y>0.11685</cdr:y>
    </cdr:from>
    <cdr:to>
      <cdr:x>0.68977</cdr:x>
      <cdr:y>0.16691</cdr:y>
    </cdr:to>
    <cdr:cxnSp macro="">
      <cdr:nvCxnSpPr>
        <cdr:cNvPr id="21" name="Straight Connector 20"/>
        <cdr:cNvCxnSpPr/>
      </cdr:nvCxnSpPr>
      <cdr:spPr>
        <a:xfrm xmlns:a="http://schemas.openxmlformats.org/drawingml/2006/main">
          <a:off x="6400800" y="707449"/>
          <a:ext cx="0" cy="3030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0.65481</cdr:x>
      <cdr:y>0.1169</cdr:y>
    </cdr:from>
    <cdr:to>
      <cdr:x>0.65481</cdr:x>
      <cdr:y>0.16696</cdr:y>
    </cdr:to>
    <cdr:cxnSp macro="">
      <cdr:nvCxnSpPr>
        <cdr:cNvPr id="22" name="Straight Connector 21"/>
        <cdr:cNvCxnSpPr/>
      </cdr:nvCxnSpPr>
      <cdr:spPr>
        <a:xfrm xmlns:a="http://schemas.openxmlformats.org/drawingml/2006/main">
          <a:off x="6076373" y="707738"/>
          <a:ext cx="0" cy="3030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0.61904</cdr:x>
      <cdr:y>0.11571</cdr:y>
    </cdr:from>
    <cdr:to>
      <cdr:x>0.61904</cdr:x>
      <cdr:y>0.16577</cdr:y>
    </cdr:to>
    <cdr:cxnSp macro="">
      <cdr:nvCxnSpPr>
        <cdr:cNvPr id="23" name="Straight Connector 22"/>
        <cdr:cNvCxnSpPr/>
      </cdr:nvCxnSpPr>
      <cdr:spPr>
        <a:xfrm xmlns:a="http://schemas.openxmlformats.org/drawingml/2006/main">
          <a:off x="5744440" y="700521"/>
          <a:ext cx="0" cy="3030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0.58171</cdr:x>
      <cdr:y>0.11571</cdr:y>
    </cdr:from>
    <cdr:to>
      <cdr:x>0.58171</cdr:x>
      <cdr:y>0.16577</cdr:y>
    </cdr:to>
    <cdr:cxnSp macro="">
      <cdr:nvCxnSpPr>
        <cdr:cNvPr id="24" name="Straight Connector 23"/>
        <cdr:cNvCxnSpPr/>
      </cdr:nvCxnSpPr>
      <cdr:spPr>
        <a:xfrm xmlns:a="http://schemas.openxmlformats.org/drawingml/2006/main">
          <a:off x="5398078" y="700520"/>
          <a:ext cx="0" cy="3030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0.54672</cdr:x>
      <cdr:y>0.11571</cdr:y>
    </cdr:from>
    <cdr:to>
      <cdr:x>0.54672</cdr:x>
      <cdr:y>0.16577</cdr:y>
    </cdr:to>
    <cdr:cxnSp macro="">
      <cdr:nvCxnSpPr>
        <cdr:cNvPr id="25" name="Straight Connector 24"/>
        <cdr:cNvCxnSpPr/>
      </cdr:nvCxnSpPr>
      <cdr:spPr>
        <a:xfrm xmlns:a="http://schemas.openxmlformats.org/drawingml/2006/main">
          <a:off x="5073362" y="700522"/>
          <a:ext cx="0" cy="3030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0.51095</cdr:x>
      <cdr:y>0.11571</cdr:y>
    </cdr:from>
    <cdr:to>
      <cdr:x>0.51095</cdr:x>
      <cdr:y>0.16577</cdr:y>
    </cdr:to>
    <cdr:cxnSp macro="">
      <cdr:nvCxnSpPr>
        <cdr:cNvPr id="26" name="Straight Connector 25"/>
        <cdr:cNvCxnSpPr/>
      </cdr:nvCxnSpPr>
      <cdr:spPr>
        <a:xfrm xmlns:a="http://schemas.openxmlformats.org/drawingml/2006/main">
          <a:off x="4741430" y="700521"/>
          <a:ext cx="0" cy="3030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0.2535</cdr:x>
      <cdr:y>0.12634</cdr:y>
    </cdr:from>
    <cdr:to>
      <cdr:x>0.29938</cdr:x>
      <cdr:y>0.18713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2352388" y="764886"/>
          <a:ext cx="425738" cy="368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2000" b="1"/>
            <a:t>*</a:t>
          </a:r>
        </a:p>
      </cdr:txBody>
    </cdr:sp>
  </cdr:relSizeAnchor>
  <cdr:relSizeAnchor xmlns:cdr="http://schemas.openxmlformats.org/drawingml/2006/chartDrawing">
    <cdr:from>
      <cdr:x>0.55913</cdr:x>
      <cdr:y>0.0513</cdr:y>
    </cdr:from>
    <cdr:to>
      <cdr:x>0.60501</cdr:x>
      <cdr:y>0.11209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5188527" y="310572"/>
          <a:ext cx="425738" cy="368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2000" b="1"/>
            <a:t>*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579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0.16796</cdr:x>
      <cdr:y>0.33378</cdr:y>
    </cdr:from>
    <cdr:to>
      <cdr:x>0.38491</cdr:x>
      <cdr:y>0.33378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1558636" y="2020743"/>
          <a:ext cx="2013239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0.38339</cdr:x>
      <cdr:y>0.33497</cdr:y>
    </cdr:from>
    <cdr:to>
      <cdr:x>0.38339</cdr:x>
      <cdr:y>0.38503</cdr:y>
    </cdr:to>
    <cdr:cxnSp macro="">
      <cdr:nvCxnSpPr>
        <cdr:cNvPr id="11" name="Straight Connector 10"/>
        <cdr:cNvCxnSpPr/>
      </cdr:nvCxnSpPr>
      <cdr:spPr>
        <a:xfrm xmlns:a="http://schemas.openxmlformats.org/drawingml/2006/main">
          <a:off x="3557730" y="2027962"/>
          <a:ext cx="0" cy="3030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0.34687</cdr:x>
      <cdr:y>0.33383</cdr:y>
    </cdr:from>
    <cdr:to>
      <cdr:x>0.34687</cdr:x>
      <cdr:y>0.38389</cdr:y>
    </cdr:to>
    <cdr:cxnSp macro="">
      <cdr:nvCxnSpPr>
        <cdr:cNvPr id="12" name="Straight Connector 11"/>
        <cdr:cNvCxnSpPr/>
      </cdr:nvCxnSpPr>
      <cdr:spPr>
        <a:xfrm xmlns:a="http://schemas.openxmlformats.org/drawingml/2006/main">
          <a:off x="3218872" y="2021033"/>
          <a:ext cx="0" cy="3030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0.3111</cdr:x>
      <cdr:y>0.33263</cdr:y>
    </cdr:from>
    <cdr:to>
      <cdr:x>0.3111</cdr:x>
      <cdr:y>0.38269</cdr:y>
    </cdr:to>
    <cdr:cxnSp macro="">
      <cdr:nvCxnSpPr>
        <cdr:cNvPr id="13" name="Straight Connector 12"/>
        <cdr:cNvCxnSpPr/>
      </cdr:nvCxnSpPr>
      <cdr:spPr>
        <a:xfrm xmlns:a="http://schemas.openxmlformats.org/drawingml/2006/main">
          <a:off x="2886938" y="2013817"/>
          <a:ext cx="0" cy="3030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0.27456</cdr:x>
      <cdr:y>0.33263</cdr:y>
    </cdr:from>
    <cdr:to>
      <cdr:x>0.27456</cdr:x>
      <cdr:y>0.38269</cdr:y>
    </cdr:to>
    <cdr:cxnSp macro="">
      <cdr:nvCxnSpPr>
        <cdr:cNvPr id="14" name="Straight Connector 13"/>
        <cdr:cNvCxnSpPr/>
      </cdr:nvCxnSpPr>
      <cdr:spPr>
        <a:xfrm xmlns:a="http://schemas.openxmlformats.org/drawingml/2006/main">
          <a:off x="2547792" y="2013817"/>
          <a:ext cx="0" cy="3030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0.20295</cdr:x>
      <cdr:y>0.33144</cdr:y>
    </cdr:from>
    <cdr:to>
      <cdr:x>0.20295</cdr:x>
      <cdr:y>0.3815</cdr:y>
    </cdr:to>
    <cdr:cxnSp macro="">
      <cdr:nvCxnSpPr>
        <cdr:cNvPr id="15" name="Straight Connector 14"/>
        <cdr:cNvCxnSpPr/>
      </cdr:nvCxnSpPr>
      <cdr:spPr>
        <a:xfrm xmlns:a="http://schemas.openxmlformats.org/drawingml/2006/main">
          <a:off x="1883352" y="2006602"/>
          <a:ext cx="0" cy="3030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0.23795</cdr:x>
      <cdr:y>0.33263</cdr:y>
    </cdr:from>
    <cdr:to>
      <cdr:x>0.23795</cdr:x>
      <cdr:y>0.38269</cdr:y>
    </cdr:to>
    <cdr:cxnSp macro="">
      <cdr:nvCxnSpPr>
        <cdr:cNvPr id="16" name="Straight Connector 15"/>
        <cdr:cNvCxnSpPr/>
      </cdr:nvCxnSpPr>
      <cdr:spPr>
        <a:xfrm xmlns:a="http://schemas.openxmlformats.org/drawingml/2006/main">
          <a:off x="2208068" y="2013817"/>
          <a:ext cx="0" cy="3030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0.25042</cdr:x>
      <cdr:y>0.27418</cdr:y>
    </cdr:from>
    <cdr:to>
      <cdr:x>0.2963</cdr:x>
      <cdr:y>0.33497</cdr:y>
    </cdr:to>
    <cdr:sp macro="" textlink="">
      <cdr:nvSpPr>
        <cdr:cNvPr id="17" name="TextBox 8"/>
        <cdr:cNvSpPr txBox="1"/>
      </cdr:nvSpPr>
      <cdr:spPr>
        <a:xfrm xmlns:a="http://schemas.openxmlformats.org/drawingml/2006/main">
          <a:off x="2323810" y="1659948"/>
          <a:ext cx="425738" cy="368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2000" b="1"/>
            <a:t>*</a:t>
          </a:r>
        </a:p>
      </cdr:txBody>
    </cdr:sp>
  </cdr:relSizeAnchor>
  <cdr:relSizeAnchor xmlns:cdr="http://schemas.openxmlformats.org/drawingml/2006/chartDrawing">
    <cdr:from>
      <cdr:x>0.47569</cdr:x>
      <cdr:y>0.12931</cdr:y>
    </cdr:from>
    <cdr:to>
      <cdr:x>0.69264</cdr:x>
      <cdr:y>0.12931</cdr:y>
    </cdr:to>
    <cdr:cxnSp macro="">
      <cdr:nvCxnSpPr>
        <cdr:cNvPr id="27" name="Straight Connector 26"/>
        <cdr:cNvCxnSpPr/>
      </cdr:nvCxnSpPr>
      <cdr:spPr>
        <a:xfrm xmlns:a="http://schemas.openxmlformats.org/drawingml/2006/main">
          <a:off x="4417637" y="784712"/>
          <a:ext cx="2014805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0.69111</cdr:x>
      <cdr:y>0.1305</cdr:y>
    </cdr:from>
    <cdr:to>
      <cdr:x>0.69111</cdr:x>
      <cdr:y>0.18056</cdr:y>
    </cdr:to>
    <cdr:cxnSp macro="">
      <cdr:nvCxnSpPr>
        <cdr:cNvPr id="28" name="Straight Connector 27"/>
        <cdr:cNvCxnSpPr/>
      </cdr:nvCxnSpPr>
      <cdr:spPr>
        <a:xfrm xmlns:a="http://schemas.openxmlformats.org/drawingml/2006/main">
          <a:off x="6418286" y="791948"/>
          <a:ext cx="0" cy="30379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0.6546</cdr:x>
      <cdr:y>0.12936</cdr:y>
    </cdr:from>
    <cdr:to>
      <cdr:x>0.6546</cdr:x>
      <cdr:y>0.17941</cdr:y>
    </cdr:to>
    <cdr:cxnSp macro="">
      <cdr:nvCxnSpPr>
        <cdr:cNvPr id="29" name="Straight Connector 28"/>
        <cdr:cNvCxnSpPr/>
      </cdr:nvCxnSpPr>
      <cdr:spPr>
        <a:xfrm xmlns:a="http://schemas.openxmlformats.org/drawingml/2006/main">
          <a:off x="6079164" y="785003"/>
          <a:ext cx="0" cy="30379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0.61883</cdr:x>
      <cdr:y>0.12816</cdr:y>
    </cdr:from>
    <cdr:to>
      <cdr:x>0.61883</cdr:x>
      <cdr:y>0.17822</cdr:y>
    </cdr:to>
    <cdr:cxnSp macro="">
      <cdr:nvCxnSpPr>
        <cdr:cNvPr id="30" name="Straight Connector 29"/>
        <cdr:cNvCxnSpPr/>
      </cdr:nvCxnSpPr>
      <cdr:spPr>
        <a:xfrm xmlns:a="http://schemas.openxmlformats.org/drawingml/2006/main">
          <a:off x="5746972" y="777770"/>
          <a:ext cx="0" cy="30379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0.58228</cdr:x>
      <cdr:y>0.12816</cdr:y>
    </cdr:from>
    <cdr:to>
      <cdr:x>0.58228</cdr:x>
      <cdr:y>0.17822</cdr:y>
    </cdr:to>
    <cdr:cxnSp macro="">
      <cdr:nvCxnSpPr>
        <cdr:cNvPr id="31" name="Straight Connector 30"/>
        <cdr:cNvCxnSpPr/>
      </cdr:nvCxnSpPr>
      <cdr:spPr>
        <a:xfrm xmlns:a="http://schemas.openxmlformats.org/drawingml/2006/main">
          <a:off x="5407562" y="777770"/>
          <a:ext cx="0" cy="30379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0.51068</cdr:x>
      <cdr:y>0.12697</cdr:y>
    </cdr:from>
    <cdr:to>
      <cdr:x>0.51068</cdr:x>
      <cdr:y>0.17703</cdr:y>
    </cdr:to>
    <cdr:cxnSp macro="">
      <cdr:nvCxnSpPr>
        <cdr:cNvPr id="32" name="Straight Connector 31"/>
        <cdr:cNvCxnSpPr/>
      </cdr:nvCxnSpPr>
      <cdr:spPr>
        <a:xfrm xmlns:a="http://schemas.openxmlformats.org/drawingml/2006/main">
          <a:off x="4742606" y="770537"/>
          <a:ext cx="0" cy="30379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0.54567</cdr:x>
      <cdr:y>0.12816</cdr:y>
    </cdr:from>
    <cdr:to>
      <cdr:x>0.54567</cdr:x>
      <cdr:y>0.17822</cdr:y>
    </cdr:to>
    <cdr:cxnSp macro="">
      <cdr:nvCxnSpPr>
        <cdr:cNvPr id="33" name="Straight Connector 32"/>
        <cdr:cNvCxnSpPr/>
      </cdr:nvCxnSpPr>
      <cdr:spPr>
        <a:xfrm xmlns:a="http://schemas.openxmlformats.org/drawingml/2006/main">
          <a:off x="5067574" y="777770"/>
          <a:ext cx="0" cy="30379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0.55869</cdr:x>
      <cdr:y>0.06664</cdr:y>
    </cdr:from>
    <cdr:to>
      <cdr:x>0.60457</cdr:x>
      <cdr:y>0.12742</cdr:y>
    </cdr:to>
    <cdr:sp macro="" textlink="">
      <cdr:nvSpPr>
        <cdr:cNvPr id="34" name="TextBox 8"/>
        <cdr:cNvSpPr txBox="1"/>
      </cdr:nvSpPr>
      <cdr:spPr>
        <a:xfrm xmlns:a="http://schemas.openxmlformats.org/drawingml/2006/main">
          <a:off x="5188528" y="404380"/>
          <a:ext cx="426069" cy="368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2000" b="1"/>
            <a:t>*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05"/>
  <sheetViews>
    <sheetView zoomScaleNormal="100" workbookViewId="0">
      <selection activeCell="J30" sqref="J30"/>
    </sheetView>
  </sheetViews>
  <sheetFormatPr defaultRowHeight="12.75" x14ac:dyDescent="0.2"/>
  <sheetData>
    <row r="2" spans="2:18" ht="23.25" x14ac:dyDescent="0.35">
      <c r="B2" s="13" t="s">
        <v>14</v>
      </c>
      <c r="J2" s="15"/>
      <c r="L2" s="13" t="s">
        <v>15</v>
      </c>
    </row>
    <row r="3" spans="2:18" x14ac:dyDescent="0.2">
      <c r="B3" s="9" t="s">
        <v>10</v>
      </c>
      <c r="C3" s="10"/>
      <c r="D3" s="10"/>
      <c r="E3" s="10"/>
      <c r="F3" s="10"/>
      <c r="G3" s="11"/>
      <c r="H3" s="12"/>
      <c r="J3" s="2"/>
      <c r="L3" s="9" t="s">
        <v>17</v>
      </c>
      <c r="M3" s="10"/>
      <c r="N3" s="10"/>
      <c r="O3" s="10"/>
      <c r="P3" s="10"/>
      <c r="Q3" s="11"/>
      <c r="R3" s="12"/>
    </row>
    <row r="4" spans="2:18" x14ac:dyDescent="0.2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5" t="s">
        <v>6</v>
      </c>
      <c r="J4" s="2"/>
      <c r="L4" s="1" t="s">
        <v>0</v>
      </c>
      <c r="M4" s="2" t="s">
        <v>1</v>
      </c>
      <c r="N4" s="2" t="s">
        <v>2</v>
      </c>
      <c r="O4" s="2" t="s">
        <v>3</v>
      </c>
      <c r="P4" s="2" t="s">
        <v>4</v>
      </c>
      <c r="Q4" s="2" t="s">
        <v>5</v>
      </c>
      <c r="R4" s="5" t="s">
        <v>6</v>
      </c>
    </row>
    <row r="5" spans="2:18" x14ac:dyDescent="0.2">
      <c r="B5" s="1">
        <v>1</v>
      </c>
      <c r="C5" s="3">
        <v>21.376999999999999</v>
      </c>
      <c r="D5" s="3">
        <v>2.0979999999999999</v>
      </c>
      <c r="E5" s="3">
        <v>4.6459999999999999</v>
      </c>
      <c r="F5" s="3">
        <v>5.3520000000000003</v>
      </c>
      <c r="G5" s="3">
        <v>115.1</v>
      </c>
      <c r="H5" s="4">
        <v>0.98629999999999995</v>
      </c>
      <c r="J5" s="2"/>
      <c r="L5" s="1">
        <v>1</v>
      </c>
      <c r="M5" s="3">
        <v>26.452000000000002</v>
      </c>
      <c r="N5" s="3">
        <v>1.272</v>
      </c>
      <c r="O5" s="3">
        <v>2.5710000000000002</v>
      </c>
      <c r="P5" s="3">
        <v>3.5419999999999998</v>
      </c>
      <c r="Q5" s="3">
        <v>158</v>
      </c>
      <c r="R5" s="4">
        <v>0.9294</v>
      </c>
    </row>
    <row r="6" spans="2:18" x14ac:dyDescent="0.2">
      <c r="B6" s="1">
        <v>2</v>
      </c>
      <c r="C6" s="3">
        <v>24.911999999999999</v>
      </c>
      <c r="D6" s="3">
        <v>2.3959999999999999</v>
      </c>
      <c r="E6" s="3">
        <v>4.4820000000000002</v>
      </c>
      <c r="F6" s="3">
        <v>5.1269999999999998</v>
      </c>
      <c r="G6" s="3">
        <v>126</v>
      </c>
      <c r="H6" s="4">
        <v>0.98560000000000003</v>
      </c>
      <c r="J6" s="2"/>
      <c r="L6" s="1">
        <v>2</v>
      </c>
      <c r="M6" s="3">
        <v>27.548999999999999</v>
      </c>
      <c r="N6" s="3">
        <v>2.5670000000000002</v>
      </c>
      <c r="O6" s="3">
        <v>1.4259999999999999</v>
      </c>
      <c r="P6" s="3">
        <v>6.8070000000000004</v>
      </c>
      <c r="Q6" s="3">
        <v>110</v>
      </c>
      <c r="R6" s="4">
        <v>0.97009999999999996</v>
      </c>
    </row>
    <row r="7" spans="2:18" x14ac:dyDescent="0.2">
      <c r="B7" s="1">
        <v>3</v>
      </c>
      <c r="C7" s="3">
        <v>23.361999999999998</v>
      </c>
      <c r="D7" s="3">
        <v>3.5710000000000002</v>
      </c>
      <c r="E7" s="3">
        <v>1.7350000000000001</v>
      </c>
      <c r="F7" s="3">
        <v>6.992</v>
      </c>
      <c r="G7" s="3">
        <v>98.95</v>
      </c>
      <c r="H7" s="4">
        <v>0.99239999999999995</v>
      </c>
      <c r="J7" s="2"/>
      <c r="L7" s="1">
        <v>3</v>
      </c>
      <c r="M7" s="3">
        <v>25.77</v>
      </c>
      <c r="N7" s="3">
        <v>2.9830000000000001</v>
      </c>
      <c r="O7" s="3">
        <v>2.722</v>
      </c>
      <c r="P7" s="3">
        <v>5.1639999999999997</v>
      </c>
      <c r="Q7" s="3">
        <v>96.18</v>
      </c>
      <c r="R7" s="4">
        <v>0.99239999999999995</v>
      </c>
    </row>
    <row r="8" spans="2:18" x14ac:dyDescent="0.2">
      <c r="B8" s="1">
        <v>4</v>
      </c>
      <c r="C8" s="6">
        <v>22.952999999999999</v>
      </c>
      <c r="D8" s="6">
        <v>1.679</v>
      </c>
      <c r="E8" s="6">
        <v>3.0739999999999998</v>
      </c>
      <c r="F8" s="6">
        <v>4.907</v>
      </c>
      <c r="G8" s="6">
        <v>109.1</v>
      </c>
      <c r="H8" s="4">
        <v>0.99439999999999995</v>
      </c>
      <c r="J8" s="2"/>
      <c r="L8" s="1">
        <v>4</v>
      </c>
      <c r="M8" s="6"/>
      <c r="N8" s="6"/>
      <c r="O8" s="6"/>
      <c r="P8" s="6"/>
      <c r="Q8" s="6"/>
      <c r="R8" s="4"/>
    </row>
    <row r="9" spans="2:18" x14ac:dyDescent="0.2">
      <c r="B9" s="1">
        <v>5</v>
      </c>
      <c r="C9" s="3">
        <v>25.603999999999999</v>
      </c>
      <c r="D9" s="3">
        <v>2.0529999999999999</v>
      </c>
      <c r="E9" s="3">
        <v>1.157</v>
      </c>
      <c r="F9" s="3">
        <v>6.3029999999999999</v>
      </c>
      <c r="G9" s="3">
        <v>117.6</v>
      </c>
      <c r="H9" s="4">
        <v>0.98750000000000004</v>
      </c>
      <c r="J9" s="2"/>
      <c r="L9" s="1">
        <v>5</v>
      </c>
      <c r="M9" s="3"/>
      <c r="N9" s="3"/>
      <c r="O9" s="3"/>
      <c r="P9" s="3"/>
      <c r="Q9" s="3"/>
      <c r="R9" s="4"/>
    </row>
    <row r="10" spans="2:18" x14ac:dyDescent="0.2">
      <c r="B10" s="1">
        <v>6</v>
      </c>
      <c r="C10" s="3">
        <v>31.82</v>
      </c>
      <c r="D10" s="3">
        <v>5.0999999999999996</v>
      </c>
      <c r="E10" s="3">
        <v>3.8410000000000002</v>
      </c>
      <c r="F10" s="3">
        <v>7.0640000000000001</v>
      </c>
      <c r="G10" s="3">
        <v>125.7</v>
      </c>
      <c r="H10" s="4">
        <v>0.9889</v>
      </c>
      <c r="J10" s="2"/>
      <c r="L10" s="1">
        <v>6</v>
      </c>
      <c r="M10" s="3"/>
      <c r="N10" s="3"/>
      <c r="O10" s="3"/>
      <c r="P10" s="3"/>
      <c r="Q10" s="3"/>
      <c r="R10" s="4"/>
    </row>
    <row r="11" spans="2:18" x14ac:dyDescent="0.2">
      <c r="B11" s="1" t="s">
        <v>7</v>
      </c>
      <c r="C11" s="3">
        <f>AVERAGE(C5:C10)</f>
        <v>25.004666666666665</v>
      </c>
      <c r="D11" s="3">
        <f t="shared" ref="D11:H11" si="0">AVERAGE(D5:D10)</f>
        <v>2.8161666666666663</v>
      </c>
      <c r="E11" s="3">
        <f t="shared" si="0"/>
        <v>3.1558333333333333</v>
      </c>
      <c r="F11" s="3">
        <f t="shared" si="0"/>
        <v>5.9575000000000005</v>
      </c>
      <c r="G11" s="3">
        <f t="shared" si="0"/>
        <v>115.40833333333335</v>
      </c>
      <c r="H11" s="4">
        <f t="shared" si="0"/>
        <v>0.98918333333333319</v>
      </c>
      <c r="J11" s="2"/>
      <c r="L11" s="1" t="s">
        <v>7</v>
      </c>
      <c r="M11" s="3">
        <f t="shared" ref="M11:R11" si="1">AVERAGE(M5:M10)</f>
        <v>26.590333333333334</v>
      </c>
      <c r="N11" s="3">
        <f t="shared" si="1"/>
        <v>2.2740000000000005</v>
      </c>
      <c r="O11" s="3">
        <f t="shared" si="1"/>
        <v>2.2396666666666665</v>
      </c>
      <c r="P11" s="3">
        <f t="shared" si="1"/>
        <v>5.1710000000000003</v>
      </c>
      <c r="Q11" s="3">
        <f t="shared" si="1"/>
        <v>121.39333333333333</v>
      </c>
      <c r="R11" s="4">
        <f t="shared" si="1"/>
        <v>0.96396666666666653</v>
      </c>
    </row>
    <row r="12" spans="2:18" x14ac:dyDescent="0.2">
      <c r="B12" s="1" t="s">
        <v>8</v>
      </c>
      <c r="C12" s="3">
        <f t="shared" ref="C12:H12" si="2">STDEV(C5:C10)</f>
        <v>3.6574365704228828</v>
      </c>
      <c r="D12" s="3">
        <f t="shared" si="2"/>
        <v>1.2925589219322531</v>
      </c>
      <c r="E12" s="3">
        <f t="shared" si="2"/>
        <v>1.4470360626697139</v>
      </c>
      <c r="F12" s="3">
        <f t="shared" si="2"/>
        <v>0.95643227674518749</v>
      </c>
      <c r="G12" s="3">
        <f t="shared" si="2"/>
        <v>10.33123500200565</v>
      </c>
      <c r="H12" s="4">
        <f t="shared" si="2"/>
        <v>3.510792882906435E-3</v>
      </c>
      <c r="J12" s="2"/>
      <c r="L12" s="1" t="s">
        <v>8</v>
      </c>
      <c r="M12" s="3">
        <f t="shared" ref="M12:R12" si="3">STDEV(M5:M10)</f>
        <v>0.89753124365301784</v>
      </c>
      <c r="N12" s="3">
        <f t="shared" si="3"/>
        <v>0.89233794046874337</v>
      </c>
      <c r="O12" s="3">
        <f t="shared" si="3"/>
        <v>0.70868916552557482</v>
      </c>
      <c r="P12" s="3">
        <f t="shared" si="3"/>
        <v>1.632511255703925</v>
      </c>
      <c r="Q12" s="3">
        <f t="shared" si="3"/>
        <v>32.446635161959932</v>
      </c>
      <c r="R12" s="4">
        <f t="shared" si="3"/>
        <v>3.1944691786482016E-2</v>
      </c>
    </row>
    <row r="13" spans="2:18" x14ac:dyDescent="0.2">
      <c r="B13" s="7" t="s">
        <v>9</v>
      </c>
      <c r="C13" s="8">
        <f>_xlfn.CONFIDENCE.T(0.05,C12,6)</f>
        <v>3.8382442876607135</v>
      </c>
      <c r="D13" s="8">
        <f t="shared" ref="D13:H13" si="4">_xlfn.CONFIDENCE.T(0.05,D12,6)</f>
        <v>1.3564573993412381</v>
      </c>
      <c r="E13" s="8">
        <f t="shared" si="4"/>
        <v>1.5185712163803573</v>
      </c>
      <c r="F13" s="8">
        <f t="shared" si="4"/>
        <v>1.0037141183632594</v>
      </c>
      <c r="G13" s="8">
        <f t="shared" si="4"/>
        <v>10.841966215245593</v>
      </c>
      <c r="H13" s="8">
        <f t="shared" si="4"/>
        <v>3.6843511756151832E-3</v>
      </c>
      <c r="J13" s="2"/>
      <c r="L13" s="7" t="s">
        <v>9</v>
      </c>
      <c r="M13" s="8">
        <f>_xlfn.CONFIDENCE.T(0.05,M12,3)</f>
        <v>2.2295912098326367</v>
      </c>
      <c r="N13" s="8">
        <f t="shared" ref="N13:R13" si="5">_xlfn.CONFIDENCE.T(0.05,N12,3)</f>
        <v>2.2166903295440274</v>
      </c>
      <c r="O13" s="8">
        <f t="shared" si="5"/>
        <v>1.7604814819909529</v>
      </c>
      <c r="P13" s="8">
        <f>_xlfn.CONFIDENCE.T(0.05,P12,3)</f>
        <v>4.0553827751510081</v>
      </c>
      <c r="Q13" s="8">
        <f t="shared" si="5"/>
        <v>80.601910025228989</v>
      </c>
      <c r="R13" s="8">
        <f t="shared" si="5"/>
        <v>7.935501355704104E-2</v>
      </c>
    </row>
    <row r="14" spans="2:18" x14ac:dyDescent="0.2">
      <c r="J14" s="3"/>
    </row>
    <row r="15" spans="2:18" x14ac:dyDescent="0.2">
      <c r="J15" s="3"/>
    </row>
    <row r="16" spans="2:18" x14ac:dyDescent="0.2">
      <c r="B16" s="9" t="s">
        <v>11</v>
      </c>
      <c r="C16" s="10"/>
      <c r="D16" s="10"/>
      <c r="E16" s="10"/>
      <c r="F16" s="10"/>
      <c r="G16" s="11"/>
      <c r="H16" s="12"/>
      <c r="J16" s="2"/>
      <c r="L16" s="9" t="s">
        <v>16</v>
      </c>
      <c r="M16" s="10"/>
      <c r="N16" s="10"/>
      <c r="O16" s="10"/>
      <c r="P16" s="10"/>
      <c r="Q16" s="11"/>
      <c r="R16" s="12"/>
    </row>
    <row r="17" spans="2:18" x14ac:dyDescent="0.2">
      <c r="B17" s="1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5" t="s">
        <v>6</v>
      </c>
      <c r="J17" s="2"/>
      <c r="L17" s="1" t="s">
        <v>0</v>
      </c>
      <c r="M17" s="2" t="s">
        <v>1</v>
      </c>
      <c r="N17" s="2" t="s">
        <v>2</v>
      </c>
      <c r="O17" s="2" t="s">
        <v>3</v>
      </c>
      <c r="P17" s="2" t="s">
        <v>4</v>
      </c>
      <c r="Q17" s="2" t="s">
        <v>5</v>
      </c>
      <c r="R17" s="5" t="s">
        <v>6</v>
      </c>
    </row>
    <row r="18" spans="2:18" x14ac:dyDescent="0.2">
      <c r="B18" s="1">
        <v>1</v>
      </c>
      <c r="C18">
        <v>22.298999999999999</v>
      </c>
      <c r="D18">
        <v>1.972</v>
      </c>
      <c r="E18">
        <v>1.9219999999999999</v>
      </c>
      <c r="F18">
        <v>6.5810000000000004</v>
      </c>
      <c r="G18">
        <v>125.9</v>
      </c>
      <c r="H18">
        <v>0.98260000000000003</v>
      </c>
      <c r="J18" s="2"/>
      <c r="L18" s="1">
        <v>1</v>
      </c>
      <c r="M18">
        <v>26.611999999999998</v>
      </c>
      <c r="N18">
        <v>1.9570000000000001</v>
      </c>
      <c r="O18">
        <v>2.0129999999999999</v>
      </c>
      <c r="P18">
        <v>4.7569999999999997</v>
      </c>
      <c r="Q18">
        <v>114.5</v>
      </c>
      <c r="R18">
        <v>0.98909999999999998</v>
      </c>
    </row>
    <row r="19" spans="2:18" x14ac:dyDescent="0.2">
      <c r="B19" s="1">
        <v>2</v>
      </c>
      <c r="C19" s="3">
        <v>19.161999999999999</v>
      </c>
      <c r="D19" s="3">
        <v>1.746</v>
      </c>
      <c r="E19" s="3">
        <v>3.746</v>
      </c>
      <c r="F19" s="3">
        <v>5.5609999999999999</v>
      </c>
      <c r="G19" s="3">
        <v>131.19999999999999</v>
      </c>
      <c r="H19" s="4">
        <v>0.98719999999999997</v>
      </c>
      <c r="J19" s="2"/>
      <c r="L19" s="1">
        <v>2</v>
      </c>
      <c r="M19" s="3">
        <v>15.138</v>
      </c>
      <c r="N19" s="3">
        <v>1.8280000000000001</v>
      </c>
      <c r="O19" s="3">
        <v>1.4570000000000001</v>
      </c>
      <c r="P19" s="3">
        <v>4.782</v>
      </c>
      <c r="Q19" s="3">
        <v>117.6</v>
      </c>
      <c r="R19" s="4">
        <v>0.99099999999999999</v>
      </c>
    </row>
    <row r="20" spans="2:18" x14ac:dyDescent="0.2">
      <c r="B20" s="1">
        <v>3</v>
      </c>
      <c r="C20" s="3">
        <v>23.529</v>
      </c>
      <c r="D20" s="3">
        <v>1.391</v>
      </c>
      <c r="E20" s="3">
        <v>2.1829999999999998</v>
      </c>
      <c r="F20" s="3">
        <v>5.1340000000000003</v>
      </c>
      <c r="G20" s="3">
        <v>108.1</v>
      </c>
      <c r="H20" s="4">
        <v>0.99050000000000005</v>
      </c>
      <c r="J20" s="2"/>
      <c r="L20" s="1">
        <v>3</v>
      </c>
      <c r="M20" s="3">
        <v>21.25</v>
      </c>
      <c r="N20" s="3">
        <v>1.5980000000000001</v>
      </c>
      <c r="O20" s="3">
        <v>3.782</v>
      </c>
      <c r="P20" s="3">
        <v>5.641</v>
      </c>
      <c r="Q20" s="3">
        <v>120.6</v>
      </c>
      <c r="R20" s="4">
        <v>0.99009999999999998</v>
      </c>
    </row>
    <row r="21" spans="2:18" x14ac:dyDescent="0.2">
      <c r="B21" s="1">
        <v>4</v>
      </c>
      <c r="C21" s="3">
        <v>20.93</v>
      </c>
      <c r="D21" s="3">
        <v>2.4460000000000002</v>
      </c>
      <c r="E21" s="3">
        <v>5.3979999999999997</v>
      </c>
      <c r="F21" s="3">
        <v>4.7549999999999999</v>
      </c>
      <c r="G21" s="3">
        <v>131.9</v>
      </c>
      <c r="H21" s="4">
        <v>0.98529999999999995</v>
      </c>
      <c r="J21" s="2"/>
      <c r="L21" s="1">
        <v>4</v>
      </c>
      <c r="M21" s="3"/>
      <c r="N21" s="3"/>
      <c r="O21" s="3"/>
      <c r="P21" s="3"/>
      <c r="Q21" s="3"/>
      <c r="R21" s="4"/>
    </row>
    <row r="22" spans="2:18" x14ac:dyDescent="0.2">
      <c r="B22" s="1">
        <v>5</v>
      </c>
      <c r="C22" s="6">
        <v>34.081000000000003</v>
      </c>
      <c r="D22" s="6">
        <v>3.8639999999999999</v>
      </c>
      <c r="E22" s="6">
        <v>4.05</v>
      </c>
      <c r="F22" s="6">
        <v>5.5990000000000002</v>
      </c>
      <c r="G22" s="6">
        <v>119.7</v>
      </c>
      <c r="H22" s="4">
        <v>0.98780000000000001</v>
      </c>
      <c r="J22" s="2"/>
      <c r="L22" s="1">
        <v>5</v>
      </c>
      <c r="M22" s="6"/>
      <c r="N22" s="6"/>
      <c r="O22" s="6"/>
      <c r="P22" s="6"/>
      <c r="Q22" s="6"/>
      <c r="R22" s="4"/>
    </row>
    <row r="23" spans="2:18" x14ac:dyDescent="0.2">
      <c r="B23" s="1">
        <v>6</v>
      </c>
      <c r="C23" s="3">
        <v>18.952000000000002</v>
      </c>
      <c r="D23" s="3">
        <v>1.0780000000000001</v>
      </c>
      <c r="E23" s="3">
        <v>4.109</v>
      </c>
      <c r="F23" s="3">
        <v>4.899</v>
      </c>
      <c r="G23" s="3">
        <v>133.30000000000001</v>
      </c>
      <c r="H23" s="4">
        <v>0.9839</v>
      </c>
      <c r="J23" s="2"/>
      <c r="L23" s="1">
        <v>6</v>
      </c>
      <c r="M23" s="3"/>
      <c r="N23" s="3"/>
      <c r="O23" s="3"/>
      <c r="P23" s="3"/>
      <c r="Q23" s="3"/>
      <c r="R23" s="4"/>
    </row>
    <row r="24" spans="2:18" x14ac:dyDescent="0.2">
      <c r="B24" s="1" t="s">
        <v>7</v>
      </c>
      <c r="C24" s="3">
        <f>AVERAGE(C18:C23)</f>
        <v>23.158833333333334</v>
      </c>
      <c r="D24" s="3">
        <f t="shared" ref="D24:H24" si="6">AVERAGE(D18:D23)</f>
        <v>2.0828333333333333</v>
      </c>
      <c r="E24" s="3">
        <f t="shared" si="6"/>
        <v>3.5680000000000001</v>
      </c>
      <c r="F24" s="3">
        <f t="shared" si="6"/>
        <v>5.4214999999999991</v>
      </c>
      <c r="G24" s="3">
        <f t="shared" si="6"/>
        <v>125.01666666666669</v>
      </c>
      <c r="H24" s="3">
        <f t="shared" si="6"/>
        <v>0.98621666666666685</v>
      </c>
      <c r="J24" s="2"/>
      <c r="L24" s="1" t="s">
        <v>7</v>
      </c>
      <c r="M24" s="3">
        <f t="shared" ref="M24:R24" si="7">AVERAGE(M19:M23)</f>
        <v>18.193999999999999</v>
      </c>
      <c r="N24" s="3">
        <f t="shared" si="7"/>
        <v>1.7130000000000001</v>
      </c>
      <c r="O24" s="3">
        <f t="shared" si="7"/>
        <v>2.6194999999999999</v>
      </c>
      <c r="P24" s="3">
        <f t="shared" si="7"/>
        <v>5.2115</v>
      </c>
      <c r="Q24" s="3">
        <f t="shared" si="7"/>
        <v>119.1</v>
      </c>
      <c r="R24" s="4">
        <f t="shared" si="7"/>
        <v>0.99055000000000004</v>
      </c>
    </row>
    <row r="25" spans="2:18" x14ac:dyDescent="0.2">
      <c r="B25" s="1" t="s">
        <v>8</v>
      </c>
      <c r="C25" s="3">
        <f>STDEV(C18:C23)</f>
        <v>5.6357764830293551</v>
      </c>
      <c r="D25" s="3">
        <f t="shared" ref="D25:H25" si="8">STDEV(D18:D23)</f>
        <v>0.99181740591031509</v>
      </c>
      <c r="E25" s="3">
        <f t="shared" si="8"/>
        <v>1.3063789649255675</v>
      </c>
      <c r="F25" s="3">
        <f t="shared" si="8"/>
        <v>0.66261474478011018</v>
      </c>
      <c r="G25" s="3">
        <f t="shared" si="8"/>
        <v>9.6896680369694153</v>
      </c>
      <c r="H25" s="3">
        <f t="shared" si="8"/>
        <v>2.8673448810121742E-3</v>
      </c>
      <c r="J25" s="2"/>
      <c r="L25" s="1" t="s">
        <v>8</v>
      </c>
      <c r="M25" s="3">
        <f>STDEV(M19:M23)</f>
        <v>4.3218366466121907</v>
      </c>
      <c r="N25" s="3">
        <f t="shared" ref="N25:R25" si="9">STDEV(N19:N23)</f>
        <v>0.16263455967290591</v>
      </c>
      <c r="O25" s="3">
        <f t="shared" si="9"/>
        <v>1.6440232662587226</v>
      </c>
      <c r="P25" s="3">
        <f t="shared" si="9"/>
        <v>0.60740472503924436</v>
      </c>
      <c r="Q25" s="3">
        <f t="shared" si="9"/>
        <v>2.1213203435596424</v>
      </c>
      <c r="R25" s="4">
        <f t="shared" si="9"/>
        <v>6.3639610306790123E-4</v>
      </c>
    </row>
    <row r="26" spans="2:18" x14ac:dyDescent="0.2">
      <c r="B26" s="7" t="s">
        <v>9</v>
      </c>
      <c r="C26" s="8">
        <f>_xlfn.CONFIDENCE.T(0.05,C25,6)</f>
        <v>5.9143846997786529</v>
      </c>
      <c r="D26" s="8">
        <f t="shared" ref="D26:G26" si="10">_xlfn.CONFIDENCE.T(0.05,D25,6)</f>
        <v>1.040848534031467</v>
      </c>
      <c r="E26" s="8">
        <f t="shared" si="10"/>
        <v>1.3709606450033172</v>
      </c>
      <c r="F26" s="8">
        <f t="shared" si="10"/>
        <v>0.69537152869282948</v>
      </c>
      <c r="G26" s="8">
        <f t="shared" si="10"/>
        <v>10.168682976756667</v>
      </c>
      <c r="H26" s="8">
        <f>_xlfn.CONFIDENCE.T(0.05,H25,6)</f>
        <v>3.0090939100074869E-3</v>
      </c>
      <c r="J26" s="2"/>
      <c r="L26" s="7" t="s">
        <v>9</v>
      </c>
      <c r="M26" s="8">
        <f>_xlfn.CONFIDENCE.T(0.05,M25,3)</f>
        <v>10.736037397873933</v>
      </c>
      <c r="N26" s="8">
        <f t="shared" ref="N26:R26" si="11">_xlfn.CONFIDENCE.T(0.05,N25,3)</f>
        <v>0.40400664291737515</v>
      </c>
      <c r="O26" s="8">
        <f>_xlfn.CONFIDENCE.T(0.05,O25,3)</f>
        <v>4.083980194708249</v>
      </c>
      <c r="P26" s="8">
        <f t="shared" si="11"/>
        <v>1.5088769837653278</v>
      </c>
      <c r="Q26" s="8">
        <f t="shared" si="11"/>
        <v>5.2696518641396759</v>
      </c>
      <c r="R26" s="8">
        <f t="shared" si="11"/>
        <v>1.580895559241924E-3</v>
      </c>
    </row>
    <row r="27" spans="2:18" x14ac:dyDescent="0.2">
      <c r="J27" s="3"/>
    </row>
    <row r="28" spans="2:18" x14ac:dyDescent="0.2">
      <c r="J28" s="3"/>
    </row>
    <row r="29" spans="2:18" x14ac:dyDescent="0.2">
      <c r="B29" s="9" t="s">
        <v>12</v>
      </c>
      <c r="C29" s="10"/>
      <c r="D29" s="10"/>
      <c r="E29" s="10"/>
      <c r="F29" s="10"/>
      <c r="G29" s="11"/>
      <c r="H29" s="12"/>
      <c r="J29" s="2"/>
      <c r="L29" s="9" t="s">
        <v>12</v>
      </c>
      <c r="M29" s="10"/>
      <c r="N29" s="10"/>
      <c r="O29" s="10"/>
      <c r="P29" s="10"/>
      <c r="Q29" s="11"/>
      <c r="R29" s="12"/>
    </row>
    <row r="30" spans="2:18" x14ac:dyDescent="0.2">
      <c r="B30" s="1" t="s">
        <v>0</v>
      </c>
      <c r="C30" s="2" t="s">
        <v>1</v>
      </c>
      <c r="D30" s="2" t="s">
        <v>2</v>
      </c>
      <c r="E30" s="2" t="s">
        <v>3</v>
      </c>
      <c r="F30" s="2" t="s">
        <v>4</v>
      </c>
      <c r="G30" s="2" t="s">
        <v>5</v>
      </c>
      <c r="H30" s="5" t="s">
        <v>6</v>
      </c>
      <c r="J30" s="2"/>
      <c r="L30" s="1" t="s">
        <v>0</v>
      </c>
      <c r="M30" s="2" t="s">
        <v>1</v>
      </c>
      <c r="N30" s="2" t="s">
        <v>2</v>
      </c>
      <c r="O30" s="2" t="s">
        <v>3</v>
      </c>
      <c r="P30" s="2" t="s">
        <v>4</v>
      </c>
      <c r="Q30" s="2" t="s">
        <v>5</v>
      </c>
      <c r="R30" s="5" t="s">
        <v>6</v>
      </c>
    </row>
    <row r="31" spans="2:18" x14ac:dyDescent="0.2">
      <c r="B31" s="1">
        <v>1</v>
      </c>
      <c r="C31" s="3">
        <v>14.909000000000001</v>
      </c>
      <c r="D31" s="3">
        <v>3.0459999999999998</v>
      </c>
      <c r="E31" s="3">
        <v>3.2160000000000002</v>
      </c>
      <c r="F31" s="3">
        <v>8.3979999999999997</v>
      </c>
      <c r="G31" s="3">
        <v>101.2</v>
      </c>
      <c r="H31" s="4">
        <v>0.99280000000000002</v>
      </c>
      <c r="J31" s="2"/>
      <c r="L31" s="1">
        <v>1</v>
      </c>
      <c r="M31" s="3">
        <v>17.893000000000001</v>
      </c>
      <c r="N31" s="3">
        <v>0.84519999999999995</v>
      </c>
      <c r="O31" s="3">
        <v>1.7210000000000001</v>
      </c>
      <c r="P31" s="3">
        <v>5.1840000000000002</v>
      </c>
      <c r="Q31" s="3">
        <v>153.1</v>
      </c>
      <c r="R31" s="4">
        <v>0.96779999999999999</v>
      </c>
    </row>
    <row r="32" spans="2:18" x14ac:dyDescent="0.2">
      <c r="B32" s="1">
        <v>2</v>
      </c>
      <c r="C32" s="3">
        <v>22.997</v>
      </c>
      <c r="D32" s="3">
        <v>1.514</v>
      </c>
      <c r="E32" s="3">
        <v>0.82240000000000002</v>
      </c>
      <c r="F32" s="3">
        <v>5.3780000000000001</v>
      </c>
      <c r="G32" s="3">
        <v>198.3</v>
      </c>
      <c r="H32" s="4">
        <v>0.97770000000000001</v>
      </c>
      <c r="J32" s="2"/>
      <c r="L32" s="1">
        <v>2</v>
      </c>
      <c r="M32" s="3">
        <v>21.553000000000001</v>
      </c>
      <c r="N32" s="3">
        <v>1.012</v>
      </c>
      <c r="O32" s="3">
        <v>2.2240000000000002</v>
      </c>
      <c r="P32" s="3">
        <v>5.0430000000000001</v>
      </c>
      <c r="Q32" s="3">
        <v>146.6</v>
      </c>
      <c r="R32" s="4">
        <v>0.98540000000000005</v>
      </c>
    </row>
    <row r="33" spans="2:18" x14ac:dyDescent="0.2">
      <c r="B33" s="1">
        <v>3</v>
      </c>
      <c r="C33" s="3">
        <v>20.391999999999999</v>
      </c>
      <c r="D33" s="3">
        <v>1.8169999999999999</v>
      </c>
      <c r="E33" s="3">
        <v>2.6120000000000001</v>
      </c>
      <c r="F33" s="3">
        <v>5.4279999999999999</v>
      </c>
      <c r="G33" s="3">
        <v>137.4</v>
      </c>
      <c r="H33" s="4">
        <v>0.98819999999999997</v>
      </c>
      <c r="J33" s="2"/>
      <c r="L33" s="1">
        <v>3</v>
      </c>
      <c r="M33" s="3">
        <v>15.404999999999999</v>
      </c>
      <c r="N33" s="3">
        <v>1.2749999999999999</v>
      </c>
      <c r="O33" s="3">
        <v>2.2810000000000001</v>
      </c>
      <c r="P33" s="3">
        <v>7.45</v>
      </c>
      <c r="Q33" s="3">
        <v>139.4</v>
      </c>
      <c r="R33" s="4">
        <v>0.98780000000000001</v>
      </c>
    </row>
    <row r="34" spans="2:18" x14ac:dyDescent="0.2">
      <c r="B34" s="1">
        <v>4</v>
      </c>
      <c r="C34" s="6">
        <v>17.323</v>
      </c>
      <c r="D34" s="6">
        <v>1.2030000000000001</v>
      </c>
      <c r="E34" s="6">
        <v>1.8919999999999999</v>
      </c>
      <c r="F34" s="6">
        <v>4.9219999999999997</v>
      </c>
      <c r="G34" s="6">
        <v>97.95</v>
      </c>
      <c r="H34" s="4">
        <v>0.99080000000000001</v>
      </c>
      <c r="J34" s="2"/>
      <c r="L34" s="1">
        <v>4</v>
      </c>
      <c r="M34" s="6">
        <v>18.933</v>
      </c>
      <c r="N34" s="6">
        <v>0.78439999999999999</v>
      </c>
      <c r="O34" s="6">
        <v>6.9480000000000004</v>
      </c>
      <c r="P34" s="6">
        <v>3.754</v>
      </c>
      <c r="Q34" s="6">
        <v>151.4</v>
      </c>
      <c r="R34" s="4">
        <v>0.96899999999999997</v>
      </c>
    </row>
    <row r="35" spans="2:18" x14ac:dyDescent="0.2">
      <c r="B35" s="1">
        <v>5</v>
      </c>
      <c r="C35" s="3">
        <v>13.622</v>
      </c>
      <c r="D35" s="3">
        <v>2.0670000000000002</v>
      </c>
      <c r="E35" s="3">
        <v>6.117</v>
      </c>
      <c r="F35" s="3">
        <v>6.07</v>
      </c>
      <c r="G35" s="3">
        <v>128.1</v>
      </c>
      <c r="H35" s="4">
        <v>0.98740000000000006</v>
      </c>
      <c r="J35" s="2"/>
      <c r="L35" s="1">
        <v>5</v>
      </c>
      <c r="M35" s="3">
        <v>22.513999999999999</v>
      </c>
      <c r="N35" s="3">
        <v>2.9929999999999999</v>
      </c>
      <c r="O35" s="3">
        <v>4.1740000000000004</v>
      </c>
      <c r="P35" s="3">
        <v>7.5830000000000002</v>
      </c>
      <c r="Q35" s="3">
        <v>109.2</v>
      </c>
      <c r="R35" s="4">
        <v>0.99339999999999995</v>
      </c>
    </row>
    <row r="36" spans="2:18" x14ac:dyDescent="0.2">
      <c r="B36" s="1">
        <v>6</v>
      </c>
      <c r="C36" s="3">
        <v>19.829000000000001</v>
      </c>
      <c r="D36" s="3">
        <v>1.8460000000000001</v>
      </c>
      <c r="E36" s="3">
        <v>1.7130000000000001</v>
      </c>
      <c r="F36" s="3">
        <v>6.5309999999999997</v>
      </c>
      <c r="G36" s="3">
        <v>107.8</v>
      </c>
      <c r="H36" s="4">
        <v>0.99470000000000003</v>
      </c>
      <c r="J36" s="2"/>
      <c r="L36" s="1">
        <v>6</v>
      </c>
      <c r="M36" s="3">
        <v>24.172000000000001</v>
      </c>
      <c r="N36" s="3">
        <v>1.1519999999999999</v>
      </c>
      <c r="O36" s="3">
        <v>4.54</v>
      </c>
      <c r="P36" s="3">
        <v>2.1890000000000001</v>
      </c>
      <c r="Q36" s="3">
        <v>126.77</v>
      </c>
      <c r="R36" s="4">
        <v>0.73</v>
      </c>
    </row>
    <row r="37" spans="2:18" x14ac:dyDescent="0.2">
      <c r="B37" s="1" t="s">
        <v>7</v>
      </c>
      <c r="C37" s="3">
        <f>AVERAGE(C31:C36)</f>
        <v>18.178666666666668</v>
      </c>
      <c r="D37" s="3">
        <f t="shared" ref="D37:H37" si="12">AVERAGE(D31:D36)</f>
        <v>1.9155</v>
      </c>
      <c r="E37" s="3">
        <f t="shared" si="12"/>
        <v>2.7287333333333339</v>
      </c>
      <c r="F37" s="3">
        <f t="shared" si="12"/>
        <v>6.1211666666666673</v>
      </c>
      <c r="G37" s="3">
        <f t="shared" si="12"/>
        <v>128.45833333333334</v>
      </c>
      <c r="H37" s="4">
        <f t="shared" si="12"/>
        <v>0.98859999999999992</v>
      </c>
      <c r="J37" s="2"/>
      <c r="L37" s="1" t="s">
        <v>7</v>
      </c>
      <c r="M37" s="3">
        <f t="shared" ref="M37:R37" si="13">AVERAGE(M31:M36)</f>
        <v>20.07833333333333</v>
      </c>
      <c r="N37" s="3">
        <f t="shared" si="13"/>
        <v>1.3435999999999997</v>
      </c>
      <c r="O37" s="3">
        <f t="shared" si="13"/>
        <v>3.6480000000000001</v>
      </c>
      <c r="P37" s="3">
        <f t="shared" si="13"/>
        <v>5.2005000000000008</v>
      </c>
      <c r="Q37" s="3">
        <f t="shared" si="13"/>
        <v>137.745</v>
      </c>
      <c r="R37" s="4">
        <f t="shared" si="13"/>
        <v>0.93889999999999996</v>
      </c>
    </row>
    <row r="38" spans="2:18" x14ac:dyDescent="0.2">
      <c r="B38" s="1" t="s">
        <v>8</v>
      </c>
      <c r="C38" s="3">
        <f t="shared" ref="C38:H38" si="14">STDEV(C31:C36)</f>
        <v>3.550348640157281</v>
      </c>
      <c r="D38" s="3">
        <f t="shared" si="14"/>
        <v>0.62997992031492511</v>
      </c>
      <c r="E38" s="3">
        <f t="shared" si="14"/>
        <v>1.84918090696034</v>
      </c>
      <c r="F38" s="3">
        <f t="shared" si="14"/>
        <v>1.2510258856900811</v>
      </c>
      <c r="G38" s="3">
        <f t="shared" si="14"/>
        <v>37.572548711348652</v>
      </c>
      <c r="H38" s="4">
        <f t="shared" si="14"/>
        <v>6.0016664352494659E-3</v>
      </c>
      <c r="J38" s="2"/>
      <c r="L38" s="1" t="s">
        <v>8</v>
      </c>
      <c r="M38" s="3">
        <f t="shared" ref="M38:R38" si="15">STDEV(M31:M36)</f>
        <v>3.2493917995013883</v>
      </c>
      <c r="N38" s="3">
        <f t="shared" si="15"/>
        <v>0.82861361803919242</v>
      </c>
      <c r="O38" s="3">
        <f t="shared" si="15"/>
        <v>1.9784910411725398</v>
      </c>
      <c r="P38" s="3">
        <f t="shared" si="15"/>
        <v>2.0939498322548222</v>
      </c>
      <c r="Q38" s="3">
        <f t="shared" si="15"/>
        <v>16.962622143996452</v>
      </c>
      <c r="R38" s="4">
        <f t="shared" si="15"/>
        <v>0.10286315180860443</v>
      </c>
    </row>
    <row r="39" spans="2:18" x14ac:dyDescent="0.2">
      <c r="B39" s="7" t="s">
        <v>9</v>
      </c>
      <c r="C39" s="8">
        <f>_xlfn.CONFIDENCE.T(0.05,C38,6)</f>
        <v>3.7258623970372953</v>
      </c>
      <c r="D39" s="8">
        <f t="shared" ref="D39:H39" si="16">_xlfn.CONFIDENCE.T(0.05,D38,6)</f>
        <v>0.66112338079731492</v>
      </c>
      <c r="E39" s="8">
        <f t="shared" si="16"/>
        <v>1.9405963483793616</v>
      </c>
      <c r="F39" s="8">
        <f t="shared" si="16"/>
        <v>1.312871150875611</v>
      </c>
      <c r="G39" s="8">
        <f t="shared" si="16"/>
        <v>39.42997169941723</v>
      </c>
      <c r="H39" s="8">
        <f t="shared" si="16"/>
        <v>6.2983626559182763E-3</v>
      </c>
      <c r="J39" s="2"/>
      <c r="L39" s="7" t="s">
        <v>9</v>
      </c>
      <c r="M39" s="8">
        <f>_xlfn.CONFIDENCE.T(0.05,M38,6)</f>
        <v>3.4100275623825045</v>
      </c>
      <c r="N39" s="8">
        <f t="shared" ref="N39:R39" si="17">_xlfn.CONFIDENCE.T(0.05,N38,6)</f>
        <v>0.86957666247348686</v>
      </c>
      <c r="O39" s="8">
        <f t="shared" si="17"/>
        <v>2.0762990118213773</v>
      </c>
      <c r="P39" s="8">
        <f t="shared" si="17"/>
        <v>2.1974655821224292</v>
      </c>
      <c r="Q39" s="8">
        <f t="shared" si="17"/>
        <v>17.801180223998717</v>
      </c>
      <c r="R39" s="8">
        <f t="shared" si="17"/>
        <v>0.10794825753998061</v>
      </c>
    </row>
    <row r="40" spans="2:18" x14ac:dyDescent="0.2">
      <c r="J40" s="3"/>
    </row>
    <row r="41" spans="2:18" x14ac:dyDescent="0.2">
      <c r="J41" s="3"/>
    </row>
    <row r="42" spans="2:18" x14ac:dyDescent="0.2">
      <c r="B42" s="9" t="s">
        <v>13</v>
      </c>
      <c r="C42" s="10"/>
      <c r="D42" s="10"/>
      <c r="E42" s="10"/>
      <c r="F42" s="10"/>
      <c r="G42" s="11"/>
      <c r="H42" s="12"/>
      <c r="J42" s="2"/>
      <c r="L42" s="9" t="s">
        <v>13</v>
      </c>
      <c r="M42" s="10"/>
      <c r="N42" s="10"/>
      <c r="O42" s="10"/>
      <c r="P42" s="10"/>
      <c r="Q42" s="11"/>
      <c r="R42" s="12"/>
    </row>
    <row r="43" spans="2:18" x14ac:dyDescent="0.2">
      <c r="B43" s="1" t="s">
        <v>0</v>
      </c>
      <c r="C43" s="2" t="s">
        <v>1</v>
      </c>
      <c r="D43" s="2" t="s">
        <v>2</v>
      </c>
      <c r="E43" s="2" t="s">
        <v>3</v>
      </c>
      <c r="F43" s="2" t="s">
        <v>4</v>
      </c>
      <c r="G43" s="2" t="s">
        <v>5</v>
      </c>
      <c r="H43" s="5" t="s">
        <v>6</v>
      </c>
      <c r="J43" s="2"/>
      <c r="L43" s="1" t="s">
        <v>0</v>
      </c>
      <c r="M43" s="2" t="s">
        <v>1</v>
      </c>
      <c r="N43" s="2" t="s">
        <v>2</v>
      </c>
      <c r="O43" s="2" t="s">
        <v>3</v>
      </c>
      <c r="P43" s="2" t="s">
        <v>4</v>
      </c>
      <c r="Q43" s="2" t="s">
        <v>5</v>
      </c>
      <c r="R43" s="5" t="s">
        <v>6</v>
      </c>
    </row>
    <row r="44" spans="2:18" x14ac:dyDescent="0.2">
      <c r="B44" s="1">
        <v>1</v>
      </c>
      <c r="C44" s="3">
        <v>53.198999999999998</v>
      </c>
      <c r="D44" s="3">
        <v>5.9610000000000003</v>
      </c>
      <c r="E44" s="3">
        <v>5.3659999999999997</v>
      </c>
      <c r="F44" s="3">
        <v>4.1289999999999996</v>
      </c>
      <c r="G44" s="3">
        <v>116.1</v>
      </c>
      <c r="H44" s="4">
        <v>0.98829999999999996</v>
      </c>
      <c r="J44" s="2"/>
      <c r="L44" s="1">
        <v>1</v>
      </c>
      <c r="M44" s="3">
        <v>53.1</v>
      </c>
      <c r="N44" s="3">
        <v>7.5730000000000004</v>
      </c>
      <c r="O44" s="3">
        <v>7.6040000000000001</v>
      </c>
      <c r="P44" s="6">
        <v>5.0010000000000003</v>
      </c>
      <c r="Q44" s="3">
        <v>108.4</v>
      </c>
      <c r="R44" s="4">
        <v>0.98809999999999998</v>
      </c>
    </row>
    <row r="45" spans="2:18" x14ac:dyDescent="0.2">
      <c r="B45" s="1">
        <v>2</v>
      </c>
      <c r="C45" s="3">
        <v>34.271000000000001</v>
      </c>
      <c r="D45" s="3">
        <v>4.4039999999999999</v>
      </c>
      <c r="E45" s="3">
        <v>3.4079999999999999</v>
      </c>
      <c r="F45" s="3">
        <v>5.6029999999999998</v>
      </c>
      <c r="G45" s="3">
        <v>123.6</v>
      </c>
      <c r="H45" s="4">
        <v>0.98619999999999997</v>
      </c>
      <c r="J45" s="2"/>
      <c r="L45" s="1">
        <v>2</v>
      </c>
      <c r="M45" s="3">
        <v>51.027000000000001</v>
      </c>
      <c r="N45" s="3">
        <v>7.2960000000000003</v>
      </c>
      <c r="O45" s="3">
        <v>4.3499999999999996</v>
      </c>
      <c r="P45" s="3">
        <v>5.5620000000000003</v>
      </c>
      <c r="Q45" s="3">
        <v>123.9</v>
      </c>
      <c r="R45" s="4">
        <v>0.97150000000000003</v>
      </c>
    </row>
    <row r="46" spans="2:18" x14ac:dyDescent="0.2">
      <c r="B46" s="1">
        <v>3</v>
      </c>
      <c r="C46" s="3">
        <v>35.503999999999998</v>
      </c>
      <c r="D46" s="3">
        <v>4.0430000000000001</v>
      </c>
      <c r="E46" s="3">
        <v>4.7549999999999999</v>
      </c>
      <c r="F46" s="3">
        <v>5.41</v>
      </c>
      <c r="G46" s="3">
        <v>118.5</v>
      </c>
      <c r="H46" s="4">
        <v>0.98950000000000005</v>
      </c>
      <c r="J46" s="2"/>
      <c r="L46" s="1">
        <v>3</v>
      </c>
      <c r="M46" s="3">
        <v>36.561999999999998</v>
      </c>
      <c r="N46" s="3">
        <v>3.5059999999999998</v>
      </c>
      <c r="O46" s="3">
        <v>3.1459999999999999</v>
      </c>
      <c r="P46" s="3">
        <v>4.2990000000000004</v>
      </c>
      <c r="Q46" s="3">
        <v>119</v>
      </c>
      <c r="R46" s="4">
        <v>0.99009999999999998</v>
      </c>
    </row>
    <row r="47" spans="2:18" x14ac:dyDescent="0.2">
      <c r="B47" s="1">
        <v>4</v>
      </c>
      <c r="C47" s="6">
        <v>40.720999999999997</v>
      </c>
      <c r="D47" s="6">
        <v>5.3410000000000002</v>
      </c>
      <c r="E47" s="6">
        <v>4.8879999999999999</v>
      </c>
      <c r="F47" s="6">
        <v>5.032</v>
      </c>
      <c r="G47" s="6">
        <v>112.4</v>
      </c>
      <c r="H47" s="4">
        <v>0.98650000000000004</v>
      </c>
      <c r="J47" s="2"/>
      <c r="L47" s="1">
        <v>4</v>
      </c>
      <c r="M47" s="6">
        <v>28.446000000000002</v>
      </c>
      <c r="N47" s="6">
        <v>3.2509999999999999</v>
      </c>
      <c r="O47" s="6">
        <v>2.5790000000000002</v>
      </c>
      <c r="P47" s="6">
        <v>4.2</v>
      </c>
      <c r="Q47" s="6">
        <v>101.5</v>
      </c>
      <c r="R47" s="4">
        <v>0.9909</v>
      </c>
    </row>
    <row r="48" spans="2:18" x14ac:dyDescent="0.2">
      <c r="B48" s="1">
        <v>5</v>
      </c>
      <c r="C48" s="3">
        <v>27.201000000000001</v>
      </c>
      <c r="D48" s="3">
        <v>6.5810000000000004</v>
      </c>
      <c r="E48" s="3">
        <v>2.2999999999999998</v>
      </c>
      <c r="F48" s="3">
        <v>6.1619999999999999</v>
      </c>
      <c r="G48" s="3">
        <v>105.4</v>
      </c>
      <c r="H48" s="4">
        <v>0.99309999999999998</v>
      </c>
      <c r="J48" s="2"/>
      <c r="L48" s="1">
        <v>5</v>
      </c>
      <c r="M48" s="3">
        <v>46.569000000000003</v>
      </c>
      <c r="N48" s="3">
        <v>7.3369999999999997</v>
      </c>
      <c r="O48" s="3">
        <v>1.97</v>
      </c>
      <c r="P48" s="3">
        <v>5.9850000000000003</v>
      </c>
      <c r="Q48" s="3">
        <v>148.4</v>
      </c>
      <c r="R48" s="4">
        <v>0.97140000000000004</v>
      </c>
    </row>
    <row r="49" spans="2:18" x14ac:dyDescent="0.2">
      <c r="B49" s="1">
        <v>6</v>
      </c>
      <c r="C49" s="3">
        <v>35.933</v>
      </c>
      <c r="D49" s="3">
        <v>4.3179999999999996</v>
      </c>
      <c r="E49" s="3">
        <v>2.5390000000000001</v>
      </c>
      <c r="F49" s="3">
        <v>5.75</v>
      </c>
      <c r="G49" s="3">
        <v>118.3</v>
      </c>
      <c r="H49" s="4">
        <v>0.99019999999999997</v>
      </c>
      <c r="J49" s="2"/>
      <c r="L49" s="1">
        <v>6</v>
      </c>
      <c r="M49" s="3">
        <v>33.865000000000002</v>
      </c>
      <c r="N49" s="3">
        <v>7.22</v>
      </c>
      <c r="O49" s="3">
        <v>6.4029999999999996</v>
      </c>
      <c r="P49" s="3">
        <v>5.1109999999999998</v>
      </c>
      <c r="Q49" s="3">
        <v>123.5</v>
      </c>
      <c r="R49" s="4">
        <v>0.98660000000000003</v>
      </c>
    </row>
    <row r="50" spans="2:18" x14ac:dyDescent="0.2">
      <c r="B50" s="1" t="s">
        <v>7</v>
      </c>
      <c r="C50" s="3">
        <f>AVERAGE(C44:C49)</f>
        <v>37.804833333333328</v>
      </c>
      <c r="D50" s="3">
        <f t="shared" ref="D50:H50" si="18">AVERAGE(D44:D49)</f>
        <v>5.1080000000000005</v>
      </c>
      <c r="E50" s="3">
        <f t="shared" si="18"/>
        <v>3.8760000000000008</v>
      </c>
      <c r="F50" s="3">
        <f t="shared" si="18"/>
        <v>5.3476666666666661</v>
      </c>
      <c r="G50" s="3">
        <f t="shared" si="18"/>
        <v>115.71666666666665</v>
      </c>
      <c r="H50" s="4">
        <f t="shared" si="18"/>
        <v>0.98896666666666666</v>
      </c>
      <c r="J50" s="2"/>
      <c r="L50" s="1" t="s">
        <v>7</v>
      </c>
      <c r="M50" s="3">
        <f>AVERAGE(M44:M49)</f>
        <v>41.594833333333334</v>
      </c>
      <c r="N50" s="3">
        <f t="shared" ref="N50:R50" si="19">AVERAGE(N44:N49)</f>
        <v>6.0305</v>
      </c>
      <c r="O50" s="3">
        <f t="shared" si="19"/>
        <v>4.3419999999999996</v>
      </c>
      <c r="P50" s="3">
        <f t="shared" si="19"/>
        <v>5.0263333333333335</v>
      </c>
      <c r="Q50" s="3">
        <f t="shared" si="19"/>
        <v>120.78333333333335</v>
      </c>
      <c r="R50" s="4">
        <f t="shared" si="19"/>
        <v>0.98309999999999997</v>
      </c>
    </row>
    <row r="51" spans="2:18" x14ac:dyDescent="0.2">
      <c r="B51" s="1" t="s">
        <v>8</v>
      </c>
      <c r="C51" s="3">
        <f t="shared" ref="C51:H51" si="20">STDEV(C44:C49)</f>
        <v>8.7087455908797011</v>
      </c>
      <c r="D51" s="3">
        <f t="shared" si="20"/>
        <v>1.0203497439603735</v>
      </c>
      <c r="E51" s="3">
        <f t="shared" si="20"/>
        <v>1.3043967187937859</v>
      </c>
      <c r="F51" s="3">
        <f t="shared" si="20"/>
        <v>0.70411438464689136</v>
      </c>
      <c r="G51" s="3">
        <f t="shared" si="20"/>
        <v>6.2313454940860575</v>
      </c>
      <c r="H51" s="4">
        <f t="shared" si="20"/>
        <v>2.5718994277900216E-3</v>
      </c>
      <c r="J51" s="2"/>
      <c r="L51" s="1" t="s">
        <v>8</v>
      </c>
      <c r="M51" s="3">
        <f>STDEV(M44:M49)</f>
        <v>10.040403526087305</v>
      </c>
      <c r="N51" s="3">
        <f t="shared" ref="N51:R51" si="21">STDEV(N44:N49)</f>
        <v>2.0591925359227594</v>
      </c>
      <c r="O51" s="3">
        <f t="shared" si="21"/>
        <v>2.2384547348561687</v>
      </c>
      <c r="P51" s="3">
        <f t="shared" si="21"/>
        <v>0.69651006214315581</v>
      </c>
      <c r="Q51" s="3">
        <f t="shared" si="21"/>
        <v>16.174970376067563</v>
      </c>
      <c r="R51" s="4">
        <f t="shared" si="21"/>
        <v>9.149207615963233E-3</v>
      </c>
    </row>
    <row r="52" spans="2:18" x14ac:dyDescent="0.2">
      <c r="B52" s="7" t="s">
        <v>9</v>
      </c>
      <c r="C52" s="8">
        <f>_xlfn.CONFIDENCE.T(0.05,C51,6)</f>
        <v>9.1392680018561734</v>
      </c>
      <c r="D52" s="8">
        <f t="shared" ref="D52:H52" si="22">_xlfn.CONFIDENCE.T(0.05,D51,6)</f>
        <v>1.0707913864707586</v>
      </c>
      <c r="E52" s="8">
        <f t="shared" si="22"/>
        <v>1.3688804052655796</v>
      </c>
      <c r="F52" s="8">
        <f t="shared" si="22"/>
        <v>0.7389227298118779</v>
      </c>
      <c r="G52" s="8">
        <f t="shared" si="22"/>
        <v>6.5393960459991627</v>
      </c>
      <c r="H52" s="8">
        <f t="shared" si="22"/>
        <v>2.6990429217509382E-3</v>
      </c>
      <c r="J52" s="2"/>
      <c r="L52" s="7" t="s">
        <v>9</v>
      </c>
      <c r="M52" s="8">
        <f>_xlfn.CONFIDENCE.T(0.05,M51,6)</f>
        <v>10.536757299213329</v>
      </c>
      <c r="N52" s="8">
        <f t="shared" ref="N52:R52" si="23">_xlfn.CONFIDENCE.T(0.05,N51,5)</f>
        <v>2.5568252372252016</v>
      </c>
      <c r="O52" s="8">
        <f t="shared" si="23"/>
        <v>2.7794086558796574</v>
      </c>
      <c r="P52" s="8">
        <f t="shared" si="23"/>
        <v>0.86483146854982307</v>
      </c>
      <c r="Q52" s="8">
        <f t="shared" si="23"/>
        <v>20.083878387975492</v>
      </c>
      <c r="R52" s="8">
        <f t="shared" si="23"/>
        <v>1.1360241708833237E-2</v>
      </c>
    </row>
    <row r="53" spans="2:18" x14ac:dyDescent="0.2">
      <c r="J53" s="3"/>
    </row>
    <row r="54" spans="2:18" x14ac:dyDescent="0.2">
      <c r="J54" s="3"/>
    </row>
    <row r="55" spans="2:18" x14ac:dyDescent="0.2">
      <c r="B55" s="9" t="s">
        <v>18</v>
      </c>
      <c r="C55" s="10"/>
      <c r="D55" s="10"/>
      <c r="E55" s="10"/>
      <c r="F55" s="10"/>
      <c r="G55" s="11"/>
      <c r="H55" s="12"/>
      <c r="J55" s="3"/>
      <c r="L55" s="9" t="s">
        <v>18</v>
      </c>
      <c r="M55" s="10"/>
      <c r="N55" s="10"/>
      <c r="O55" s="10"/>
      <c r="P55" s="10"/>
      <c r="Q55" s="11"/>
      <c r="R55" s="12"/>
    </row>
    <row r="56" spans="2:18" x14ac:dyDescent="0.2">
      <c r="B56" s="1" t="s">
        <v>0</v>
      </c>
      <c r="C56" s="2" t="s">
        <v>1</v>
      </c>
      <c r="D56" s="2" t="s">
        <v>2</v>
      </c>
      <c r="E56" s="2" t="s">
        <v>3</v>
      </c>
      <c r="F56" s="2" t="s">
        <v>4</v>
      </c>
      <c r="G56" s="2" t="s">
        <v>5</v>
      </c>
      <c r="H56" s="5" t="s">
        <v>6</v>
      </c>
      <c r="J56" s="3"/>
      <c r="L56" s="1" t="s">
        <v>0</v>
      </c>
      <c r="M56" s="2" t="s">
        <v>1</v>
      </c>
      <c r="N56" s="2" t="s">
        <v>2</v>
      </c>
      <c r="O56" s="2" t="s">
        <v>3</v>
      </c>
      <c r="P56" s="2" t="s">
        <v>4</v>
      </c>
      <c r="Q56" s="2" t="s">
        <v>5</v>
      </c>
      <c r="R56" s="5" t="s">
        <v>6</v>
      </c>
    </row>
    <row r="57" spans="2:18" x14ac:dyDescent="0.2">
      <c r="B57" s="1">
        <v>1</v>
      </c>
      <c r="C57" s="3">
        <v>17.605</v>
      </c>
      <c r="D57" s="3">
        <v>1.2909999999999999</v>
      </c>
      <c r="E57" s="3">
        <v>3.089</v>
      </c>
      <c r="F57" s="3">
        <v>4.8170000000000002</v>
      </c>
      <c r="G57" s="3">
        <v>89.37</v>
      </c>
      <c r="H57" s="4">
        <v>0.99609999999999999</v>
      </c>
      <c r="J57" s="3"/>
      <c r="L57" s="1">
        <v>1</v>
      </c>
      <c r="M57" s="3">
        <v>26.347000000000001</v>
      </c>
      <c r="N57" s="3">
        <v>2.302</v>
      </c>
      <c r="O57" s="3">
        <v>1.296</v>
      </c>
      <c r="P57" s="3">
        <v>6.9189999999999996</v>
      </c>
      <c r="Q57" s="3">
        <v>148</v>
      </c>
      <c r="R57" s="4">
        <v>0.95850000000000002</v>
      </c>
    </row>
    <row r="58" spans="2:18" x14ac:dyDescent="0.2">
      <c r="B58" s="1">
        <v>2</v>
      </c>
      <c r="C58" s="3">
        <v>20.994</v>
      </c>
      <c r="D58" s="3">
        <v>1.373</v>
      </c>
      <c r="E58" s="3">
        <v>0.8236</v>
      </c>
      <c r="F58" s="3">
        <v>6.431</v>
      </c>
      <c r="G58" s="3">
        <v>79.22</v>
      </c>
      <c r="H58" s="4">
        <v>0.97499999999999998</v>
      </c>
      <c r="J58" s="3"/>
      <c r="L58" s="1">
        <v>2</v>
      </c>
      <c r="M58" s="3">
        <v>24.11</v>
      </c>
      <c r="N58" s="3">
        <v>1.9550000000000001</v>
      </c>
      <c r="O58" s="3">
        <v>1.8879999999999999</v>
      </c>
      <c r="P58" s="3">
        <v>5.5270000000000001</v>
      </c>
      <c r="Q58" s="3">
        <v>126.6</v>
      </c>
      <c r="R58" s="4">
        <v>0.98780000000000001</v>
      </c>
    </row>
    <row r="59" spans="2:18" x14ac:dyDescent="0.2">
      <c r="B59" s="1">
        <v>3</v>
      </c>
      <c r="C59" s="3">
        <v>12.175000000000001</v>
      </c>
      <c r="D59" s="3">
        <v>1.282</v>
      </c>
      <c r="E59" s="3">
        <v>1.28</v>
      </c>
      <c r="F59" s="3">
        <v>6.4450000000000003</v>
      </c>
      <c r="G59" s="3">
        <v>97.9</v>
      </c>
      <c r="H59" s="4">
        <v>0.99250000000000005</v>
      </c>
      <c r="J59" s="3"/>
      <c r="L59" s="1">
        <v>3</v>
      </c>
      <c r="M59" s="3">
        <v>23.498999999999999</v>
      </c>
      <c r="N59" s="3">
        <v>1.4910000000000001</v>
      </c>
      <c r="O59" s="3">
        <v>1.238</v>
      </c>
      <c r="P59" s="3">
        <v>5.8449999999999998</v>
      </c>
      <c r="Q59" s="3">
        <v>153.30000000000001</v>
      </c>
      <c r="R59" s="4">
        <v>0.97609999999999997</v>
      </c>
    </row>
    <row r="60" spans="2:18" x14ac:dyDescent="0.2">
      <c r="B60" s="1">
        <v>4</v>
      </c>
      <c r="C60" s="6">
        <v>26.23</v>
      </c>
      <c r="D60" s="6">
        <v>3.4769999999999999</v>
      </c>
      <c r="E60" s="6">
        <v>2.173</v>
      </c>
      <c r="F60" s="6">
        <v>6.6529999999999996</v>
      </c>
      <c r="G60" s="6">
        <v>113.9</v>
      </c>
      <c r="H60" s="4">
        <v>0.98770000000000002</v>
      </c>
      <c r="J60" s="3"/>
      <c r="L60" s="1">
        <v>4</v>
      </c>
      <c r="M60" s="6">
        <v>21.013000000000002</v>
      </c>
      <c r="N60" s="6">
        <v>1.65</v>
      </c>
      <c r="O60" s="6">
        <v>2.74</v>
      </c>
      <c r="P60" s="6">
        <v>5.601</v>
      </c>
      <c r="Q60" s="6">
        <v>127.3</v>
      </c>
      <c r="R60" s="4">
        <v>0.9879</v>
      </c>
    </row>
    <row r="61" spans="2:18" x14ac:dyDescent="0.2">
      <c r="B61" s="1">
        <v>5</v>
      </c>
      <c r="C61" s="3">
        <v>19.225000000000001</v>
      </c>
      <c r="D61" s="3">
        <v>1.5069999999999999</v>
      </c>
      <c r="E61" s="3">
        <v>2.1549999999999998</v>
      </c>
      <c r="F61" s="3">
        <v>5.9749999999999996</v>
      </c>
      <c r="G61" s="3">
        <v>103.9</v>
      </c>
      <c r="H61" s="4">
        <v>0.99060000000000004</v>
      </c>
      <c r="J61" s="3"/>
      <c r="L61" s="1">
        <v>5</v>
      </c>
      <c r="M61" s="3">
        <v>26.654</v>
      </c>
      <c r="N61" s="3">
        <v>2.2400000000000002</v>
      </c>
      <c r="O61" s="3">
        <v>2.673</v>
      </c>
      <c r="P61" s="3">
        <v>5.6020000000000003</v>
      </c>
      <c r="Q61" s="3">
        <v>99.13</v>
      </c>
      <c r="R61" s="4">
        <v>0.99209999999999998</v>
      </c>
    </row>
    <row r="62" spans="2:18" x14ac:dyDescent="0.2">
      <c r="B62" s="1">
        <v>6</v>
      </c>
      <c r="C62" s="3">
        <v>28.059000000000001</v>
      </c>
      <c r="D62" s="3">
        <v>2.363</v>
      </c>
      <c r="E62" s="3">
        <v>4.7249999999999996</v>
      </c>
      <c r="F62" s="3">
        <v>9.1150000000000002</v>
      </c>
      <c r="G62" s="3">
        <v>112.7</v>
      </c>
      <c r="H62" s="4">
        <v>0.9899</v>
      </c>
      <c r="J62" s="3"/>
      <c r="L62" s="1">
        <v>6</v>
      </c>
      <c r="M62" s="3">
        <v>20.783999999999999</v>
      </c>
      <c r="N62" s="3">
        <v>1.526</v>
      </c>
      <c r="O62" s="3">
        <v>2.2679999999999998</v>
      </c>
      <c r="P62" s="3">
        <v>6.0650000000000004</v>
      </c>
      <c r="Q62" s="3">
        <v>133.5</v>
      </c>
      <c r="R62" s="4">
        <v>0.98380000000000001</v>
      </c>
    </row>
    <row r="63" spans="2:18" x14ac:dyDescent="0.2">
      <c r="B63" s="1" t="s">
        <v>7</v>
      </c>
      <c r="C63" s="3">
        <f>AVERAGE(C57:C62)</f>
        <v>20.71466666666667</v>
      </c>
      <c r="D63" s="3">
        <f t="shared" ref="D63:H63" si="24">AVERAGE(D57:D62)</f>
        <v>1.8821666666666665</v>
      </c>
      <c r="E63" s="3">
        <f t="shared" si="24"/>
        <v>2.3742666666666667</v>
      </c>
      <c r="F63" s="3">
        <f t="shared" si="24"/>
        <v>6.5726666666666667</v>
      </c>
      <c r="G63" s="3">
        <f t="shared" si="24"/>
        <v>99.498333333333335</v>
      </c>
      <c r="H63" s="4">
        <f t="shared" si="24"/>
        <v>0.98863333333333314</v>
      </c>
      <c r="J63" s="3"/>
      <c r="L63" s="1" t="s">
        <v>7</v>
      </c>
      <c r="M63" s="3">
        <f>AVERAGE(M57:M62)</f>
        <v>23.734500000000001</v>
      </c>
      <c r="N63" s="3">
        <f t="shared" ref="N63:R63" si="25">AVERAGE(N57:N62)</f>
        <v>1.8606666666666667</v>
      </c>
      <c r="O63" s="3">
        <f t="shared" si="25"/>
        <v>2.0171666666666668</v>
      </c>
      <c r="P63" s="3">
        <f t="shared" si="25"/>
        <v>5.9264999999999999</v>
      </c>
      <c r="Q63" s="3">
        <f t="shared" si="25"/>
        <v>131.30500000000001</v>
      </c>
      <c r="R63" s="4">
        <f t="shared" si="25"/>
        <v>0.98103333333333309</v>
      </c>
    </row>
    <row r="64" spans="2:18" x14ac:dyDescent="0.2">
      <c r="B64" s="1" t="s">
        <v>8</v>
      </c>
      <c r="C64" s="3">
        <f t="shared" ref="C64:H64" si="26">STDEV(C57:C62)</f>
        <v>5.8180959313736569</v>
      </c>
      <c r="D64" s="3">
        <f t="shared" si="26"/>
        <v>0.8814048823705638</v>
      </c>
      <c r="E64" s="3">
        <f t="shared" si="26"/>
        <v>1.3948020456920283</v>
      </c>
      <c r="F64" s="3">
        <f t="shared" si="26"/>
        <v>1.4103794761221773</v>
      </c>
      <c r="G64" s="3">
        <f t="shared" si="26"/>
        <v>13.545591779862077</v>
      </c>
      <c r="H64" s="4">
        <f t="shared" si="26"/>
        <v>7.2513906712207169E-3</v>
      </c>
      <c r="J64" s="3"/>
      <c r="L64" s="1" t="s">
        <v>8</v>
      </c>
      <c r="M64" s="3">
        <f t="shared" ref="M64:R64" si="27">STDEV(M57:M62)</f>
        <v>2.5162316864708623</v>
      </c>
      <c r="N64" s="3">
        <f t="shared" si="27"/>
        <v>0.35793947346816563</v>
      </c>
      <c r="O64" s="3">
        <f t="shared" si="27"/>
        <v>0.65717407638057834</v>
      </c>
      <c r="P64" s="3">
        <f t="shared" si="27"/>
        <v>0.52568650353609025</v>
      </c>
      <c r="Q64" s="3">
        <f t="shared" si="27"/>
        <v>19.187124589161169</v>
      </c>
      <c r="R64" s="4">
        <f t="shared" si="27"/>
        <v>1.228945347306651E-2</v>
      </c>
    </row>
    <row r="65" spans="2:18" x14ac:dyDescent="0.2">
      <c r="B65" s="7" t="s">
        <v>9</v>
      </c>
      <c r="C65" s="8">
        <f>_xlfn.CONFIDENCE.T(0.05,C64,6)</f>
        <v>6.1057172267173376</v>
      </c>
      <c r="D65" s="8">
        <f t="shared" ref="D65:H65" si="28">_xlfn.CONFIDENCE.T(0.05,D64,6)</f>
        <v>0.92497769673799768</v>
      </c>
      <c r="E65" s="8">
        <f t="shared" si="28"/>
        <v>1.4637549773490421</v>
      </c>
      <c r="F65" s="8">
        <f t="shared" si="28"/>
        <v>1.4801024880204405</v>
      </c>
      <c r="G65" s="8">
        <f t="shared" si="28"/>
        <v>14.215226777269347</v>
      </c>
      <c r="H65" s="8">
        <f t="shared" si="28"/>
        <v>7.609867809188286E-3</v>
      </c>
      <c r="J65" s="3"/>
      <c r="L65" s="7" t="s">
        <v>9</v>
      </c>
      <c r="M65" s="8">
        <f>_xlfn.CONFIDENCE.T(0.05,M64,6)</f>
        <v>2.6406232100181017</v>
      </c>
      <c r="N65" s="8">
        <f t="shared" ref="N65:R65" si="29">_xlfn.CONFIDENCE.T(0.05,N64,6)</f>
        <v>0.37563444038309618</v>
      </c>
      <c r="O65" s="8">
        <f t="shared" si="29"/>
        <v>0.68966189736950489</v>
      </c>
      <c r="P65" s="8">
        <f t="shared" si="29"/>
        <v>0.55167415222307969</v>
      </c>
      <c r="Q65" s="8">
        <f t="shared" si="29"/>
        <v>20.135652370990332</v>
      </c>
      <c r="R65" s="8">
        <f t="shared" si="29"/>
        <v>1.2896990469479484E-2</v>
      </c>
    </row>
    <row r="66" spans="2:18" x14ac:dyDescent="0.2">
      <c r="J66" s="3"/>
    </row>
    <row r="67" spans="2:18" x14ac:dyDescent="0.2">
      <c r="J67" s="3"/>
    </row>
    <row r="68" spans="2:18" x14ac:dyDescent="0.2">
      <c r="B68" s="9" t="s">
        <v>19</v>
      </c>
      <c r="C68" s="10"/>
      <c r="D68" s="10"/>
      <c r="E68" s="10"/>
      <c r="F68" s="10"/>
      <c r="G68" s="11"/>
      <c r="H68" s="12"/>
      <c r="J68" s="3"/>
      <c r="L68" s="9" t="s">
        <v>19</v>
      </c>
      <c r="M68" s="10"/>
      <c r="N68" s="10"/>
      <c r="O68" s="10"/>
      <c r="P68" s="10"/>
      <c r="Q68" s="11"/>
      <c r="R68" s="12"/>
    </row>
    <row r="69" spans="2:18" x14ac:dyDescent="0.2">
      <c r="B69" s="1" t="s">
        <v>0</v>
      </c>
      <c r="C69" s="2" t="s">
        <v>1</v>
      </c>
      <c r="D69" s="2" t="s">
        <v>2</v>
      </c>
      <c r="E69" s="2" t="s">
        <v>3</v>
      </c>
      <c r="F69" s="2" t="s">
        <v>4</v>
      </c>
      <c r="G69" s="2" t="s">
        <v>5</v>
      </c>
      <c r="H69" s="5" t="s">
        <v>6</v>
      </c>
      <c r="J69" s="3"/>
      <c r="L69" s="1" t="s">
        <v>0</v>
      </c>
      <c r="M69" s="2" t="s">
        <v>1</v>
      </c>
      <c r="N69" s="2" t="s">
        <v>2</v>
      </c>
      <c r="O69" s="2" t="s">
        <v>3</v>
      </c>
      <c r="P69" s="2" t="s">
        <v>4</v>
      </c>
      <c r="Q69" s="2" t="s">
        <v>5</v>
      </c>
      <c r="R69" s="5" t="s">
        <v>6</v>
      </c>
    </row>
    <row r="70" spans="2:18" x14ac:dyDescent="0.2">
      <c r="B70" s="1">
        <v>1</v>
      </c>
      <c r="C70" s="3">
        <v>22.515999999999998</v>
      </c>
      <c r="D70" s="3">
        <v>1.7210000000000001</v>
      </c>
      <c r="E70" s="3">
        <v>1.677</v>
      </c>
      <c r="F70" s="3">
        <v>6.2779999999999996</v>
      </c>
      <c r="G70" s="3">
        <v>148.4</v>
      </c>
      <c r="H70" s="4">
        <v>0.97609999999999997</v>
      </c>
      <c r="J70" s="3"/>
      <c r="L70" s="1">
        <v>1</v>
      </c>
      <c r="M70" s="3">
        <v>24.788</v>
      </c>
      <c r="N70" s="3">
        <v>1.0940000000000001</v>
      </c>
      <c r="O70" s="3">
        <v>1.448</v>
      </c>
      <c r="P70" s="3">
        <v>4.5640000000000001</v>
      </c>
      <c r="Q70" s="3">
        <v>84.48</v>
      </c>
      <c r="R70" s="4">
        <v>0.98599999999999999</v>
      </c>
    </row>
    <row r="71" spans="2:18" x14ac:dyDescent="0.2">
      <c r="B71" s="1">
        <v>2</v>
      </c>
      <c r="C71" s="3">
        <v>21.248000000000001</v>
      </c>
      <c r="D71" s="3">
        <v>0.57820000000000005</v>
      </c>
      <c r="E71" s="3">
        <v>0.97899999999999998</v>
      </c>
      <c r="F71" s="3">
        <v>4.234</v>
      </c>
      <c r="G71" s="3">
        <v>155.6</v>
      </c>
      <c r="H71" s="4">
        <v>0.9768</v>
      </c>
      <c r="J71" s="3"/>
      <c r="L71" s="1">
        <v>2</v>
      </c>
      <c r="M71" s="3">
        <v>20.594999999999999</v>
      </c>
      <c r="N71" s="3">
        <v>0.91920000000000002</v>
      </c>
      <c r="O71" s="3">
        <v>0.97230000000000005</v>
      </c>
      <c r="P71" s="3">
        <v>5.6529999999999996</v>
      </c>
      <c r="Q71" s="3">
        <v>159</v>
      </c>
      <c r="R71" s="4">
        <v>0.96479999999999999</v>
      </c>
    </row>
    <row r="72" spans="2:18" x14ac:dyDescent="0.2">
      <c r="B72" s="1">
        <v>3</v>
      </c>
      <c r="C72" s="3">
        <v>18.82</v>
      </c>
      <c r="D72" s="3">
        <v>1.774</v>
      </c>
      <c r="E72" s="3">
        <v>3.3780000000000001</v>
      </c>
      <c r="F72" s="3">
        <v>6.19</v>
      </c>
      <c r="G72" s="3">
        <v>125.5</v>
      </c>
      <c r="H72" s="4">
        <v>0.9899</v>
      </c>
      <c r="J72" s="3"/>
      <c r="L72" s="1">
        <v>3</v>
      </c>
      <c r="M72" s="3">
        <v>19.731000000000002</v>
      </c>
      <c r="N72" s="3">
        <v>1.1200000000000001</v>
      </c>
      <c r="O72" s="3">
        <v>1.4059999999999999</v>
      </c>
      <c r="P72" s="3">
        <v>4.57</v>
      </c>
      <c r="Q72" s="3">
        <v>156</v>
      </c>
      <c r="R72" s="4">
        <v>0.97160000000000002</v>
      </c>
    </row>
    <row r="73" spans="2:18" x14ac:dyDescent="0.2">
      <c r="B73" s="1">
        <v>4</v>
      </c>
      <c r="C73" s="6">
        <v>28.664999999999999</v>
      </c>
      <c r="D73" s="6">
        <v>2.992</v>
      </c>
      <c r="E73" s="6">
        <v>1.61</v>
      </c>
      <c r="F73" s="6">
        <v>7.3339999999999996</v>
      </c>
      <c r="G73" s="6">
        <v>151.4</v>
      </c>
      <c r="H73" s="4">
        <v>0.98</v>
      </c>
      <c r="J73" s="3"/>
      <c r="L73" s="1">
        <v>4</v>
      </c>
      <c r="M73" s="6">
        <v>33.683</v>
      </c>
      <c r="N73" s="6">
        <v>3.8580000000000001</v>
      </c>
      <c r="O73" s="6">
        <v>2.2999999999999998</v>
      </c>
      <c r="P73" s="6">
        <v>5.4260000000000002</v>
      </c>
      <c r="Q73" s="6">
        <v>110.4</v>
      </c>
      <c r="R73" s="4">
        <v>0.98560000000000003</v>
      </c>
    </row>
    <row r="74" spans="2:18" x14ac:dyDescent="0.2">
      <c r="B74" s="1">
        <v>5</v>
      </c>
      <c r="C74" s="3">
        <v>16.009</v>
      </c>
      <c r="D74" s="3">
        <v>2.738</v>
      </c>
      <c r="E74" s="3">
        <v>1.4139999999999999</v>
      </c>
      <c r="F74" s="3">
        <v>6.9349999999999996</v>
      </c>
      <c r="G74" s="3">
        <v>118.6</v>
      </c>
      <c r="H74" s="4">
        <v>0.98839999999999995</v>
      </c>
      <c r="J74" s="3"/>
      <c r="L74" s="1">
        <v>5</v>
      </c>
      <c r="M74" s="3">
        <v>24.8</v>
      </c>
      <c r="N74" s="3">
        <v>2.7879999999999998</v>
      </c>
      <c r="O74" s="3">
        <v>3.2170000000000001</v>
      </c>
      <c r="P74" s="3">
        <v>5.3289999999999997</v>
      </c>
      <c r="Q74" s="3">
        <v>120.6</v>
      </c>
      <c r="R74" s="4">
        <v>0.98819999999999997</v>
      </c>
    </row>
    <row r="75" spans="2:18" x14ac:dyDescent="0.2">
      <c r="B75" s="1">
        <v>6</v>
      </c>
      <c r="C75" s="3">
        <v>19.234000000000002</v>
      </c>
      <c r="D75" s="3">
        <v>1.252</v>
      </c>
      <c r="E75" s="3">
        <v>1.0489999999999999</v>
      </c>
      <c r="F75" s="3">
        <v>6.0060000000000002</v>
      </c>
      <c r="G75" s="3">
        <v>101</v>
      </c>
      <c r="H75" s="4">
        <v>0.99009999999999998</v>
      </c>
      <c r="J75" s="3"/>
      <c r="L75" s="1">
        <v>6</v>
      </c>
      <c r="M75" s="3">
        <v>23.658999999999999</v>
      </c>
      <c r="N75" s="3">
        <v>2.456</v>
      </c>
      <c r="O75" s="3">
        <v>3.3530000000000002</v>
      </c>
      <c r="P75" s="3">
        <v>5.7290000000000001</v>
      </c>
      <c r="Q75" s="3">
        <v>112.4</v>
      </c>
      <c r="R75" s="4">
        <v>0.99270000000000003</v>
      </c>
    </row>
    <row r="76" spans="2:18" x14ac:dyDescent="0.2">
      <c r="B76" s="1" t="s">
        <v>7</v>
      </c>
      <c r="C76" s="3">
        <f>AVERAGE(C70:C75)</f>
        <v>21.081999999999997</v>
      </c>
      <c r="D76" s="3">
        <f t="shared" ref="D76:H76" si="30">AVERAGE(D70:D75)</f>
        <v>1.8425333333333336</v>
      </c>
      <c r="E76" s="3">
        <f t="shared" si="30"/>
        <v>1.6845000000000001</v>
      </c>
      <c r="F76" s="3">
        <f t="shared" si="30"/>
        <v>6.1628333333333343</v>
      </c>
      <c r="G76" s="3">
        <f t="shared" si="30"/>
        <v>133.41666666666666</v>
      </c>
      <c r="H76" s="4">
        <f t="shared" si="30"/>
        <v>0.98355000000000004</v>
      </c>
      <c r="J76" s="3"/>
      <c r="L76" s="1" t="s">
        <v>7</v>
      </c>
      <c r="M76" s="3">
        <f>AVERAGE(M70:M75)</f>
        <v>24.542666666666666</v>
      </c>
      <c r="N76" s="3">
        <f t="shared" ref="N76:R76" si="31">AVERAGE(N70:N75)</f>
        <v>2.0392000000000001</v>
      </c>
      <c r="O76" s="3">
        <f t="shared" si="31"/>
        <v>2.11605</v>
      </c>
      <c r="P76" s="3">
        <f t="shared" si="31"/>
        <v>5.2118333333333338</v>
      </c>
      <c r="Q76" s="3">
        <f t="shared" si="31"/>
        <v>123.81333333333333</v>
      </c>
      <c r="R76" s="4">
        <f t="shared" si="31"/>
        <v>0.98148333333333337</v>
      </c>
    </row>
    <row r="77" spans="2:18" x14ac:dyDescent="0.2">
      <c r="B77" s="1" t="s">
        <v>8</v>
      </c>
      <c r="C77" s="3">
        <f t="shared" ref="C77:H77" si="32">STDEV(C70:C75)</f>
        <v>4.3325022331212031</v>
      </c>
      <c r="D77" s="3">
        <f t="shared" si="32"/>
        <v>0.90441912113061051</v>
      </c>
      <c r="E77" s="3">
        <f t="shared" si="32"/>
        <v>0.87730376723230852</v>
      </c>
      <c r="F77" s="3">
        <f t="shared" si="32"/>
        <v>1.0702213633948112</v>
      </c>
      <c r="G77" s="3">
        <f t="shared" si="32"/>
        <v>21.785538016460944</v>
      </c>
      <c r="H77" s="4">
        <f t="shared" si="32"/>
        <v>6.6395029934476248E-3</v>
      </c>
      <c r="J77" s="3"/>
      <c r="L77" s="1" t="s">
        <v>8</v>
      </c>
      <c r="M77" s="3">
        <f t="shared" ref="M77:R77" si="33">STDEV(M70:M75)</f>
        <v>4.9636514247745716</v>
      </c>
      <c r="N77" s="3">
        <f t="shared" si="33"/>
        <v>1.1861862248399275</v>
      </c>
      <c r="O77" s="3">
        <f t="shared" si="33"/>
        <v>1.0034540024335949</v>
      </c>
      <c r="P77" s="3">
        <f t="shared" si="33"/>
        <v>0.52025432883030054</v>
      </c>
      <c r="Q77" s="3">
        <f t="shared" si="33"/>
        <v>28.780901074613162</v>
      </c>
      <c r="R77" s="4">
        <f t="shared" si="33"/>
        <v>1.0810072463525243E-2</v>
      </c>
    </row>
    <row r="78" spans="2:18" x14ac:dyDescent="0.2">
      <c r="B78" s="7" t="s">
        <v>9</v>
      </c>
      <c r="C78" s="8">
        <f>_xlfn.CONFIDENCE.T(0.05,C77,6)</f>
        <v>4.546682253366332</v>
      </c>
      <c r="D78" s="8">
        <f t="shared" ref="D78:H78" si="34">_xlfn.CONFIDENCE.T(0.05,D77,6)</f>
        <v>0.94912965911786629</v>
      </c>
      <c r="E78" s="8">
        <f t="shared" si="34"/>
        <v>0.92067384034859567</v>
      </c>
      <c r="F78" s="8">
        <f t="shared" si="34"/>
        <v>1.1231284413245868</v>
      </c>
      <c r="G78" s="8">
        <f t="shared" si="34"/>
        <v>22.862520028782992</v>
      </c>
      <c r="H78" s="8">
        <f t="shared" si="34"/>
        <v>6.9677310725200139E-3</v>
      </c>
      <c r="J78" s="3"/>
      <c r="L78" s="7" t="s">
        <v>9</v>
      </c>
      <c r="M78" s="8">
        <f>_xlfn.CONFIDENCE.T(0.05,M77,6)</f>
        <v>5.2090327091789179</v>
      </c>
      <c r="N78" s="8">
        <f t="shared" ref="N78:R78" si="35">_xlfn.CONFIDENCE.T(0.05,N77,6)</f>
        <v>1.2448260999006915</v>
      </c>
      <c r="O78" s="8">
        <f t="shared" si="35"/>
        <v>1.0530603931500866</v>
      </c>
      <c r="P78" s="8">
        <f t="shared" si="35"/>
        <v>0.5459734344846825</v>
      </c>
      <c r="Q78" s="8">
        <f t="shared" si="35"/>
        <v>30.203703336019693</v>
      </c>
      <c r="R78" s="8">
        <f t="shared" si="35"/>
        <v>1.1344475313081576E-2</v>
      </c>
    </row>
    <row r="79" spans="2:18" x14ac:dyDescent="0.2">
      <c r="J79" s="3"/>
    </row>
    <row r="80" spans="2:18" x14ac:dyDescent="0.2">
      <c r="J80" s="3"/>
    </row>
    <row r="81" spans="2:18" x14ac:dyDescent="0.2">
      <c r="B81" s="9" t="s">
        <v>20</v>
      </c>
      <c r="C81" s="10"/>
      <c r="D81" s="10"/>
      <c r="E81" s="10"/>
      <c r="F81" s="10"/>
      <c r="G81" s="11"/>
      <c r="H81" s="12"/>
      <c r="J81" s="3"/>
      <c r="L81" s="9" t="s">
        <v>20</v>
      </c>
      <c r="M81" s="10"/>
      <c r="N81" s="10"/>
      <c r="O81" s="10"/>
      <c r="P81" s="10"/>
      <c r="Q81" s="11"/>
      <c r="R81" s="12"/>
    </row>
    <row r="82" spans="2:18" x14ac:dyDescent="0.2">
      <c r="B82" s="1" t="s">
        <v>0</v>
      </c>
      <c r="C82" s="2" t="s">
        <v>1</v>
      </c>
      <c r="D82" s="2" t="s">
        <v>2</v>
      </c>
      <c r="E82" s="2" t="s">
        <v>3</v>
      </c>
      <c r="F82" s="2" t="s">
        <v>4</v>
      </c>
      <c r="G82" s="2" t="s">
        <v>5</v>
      </c>
      <c r="H82" s="5" t="s">
        <v>6</v>
      </c>
      <c r="J82" s="3"/>
      <c r="L82" s="1" t="s">
        <v>0</v>
      </c>
      <c r="M82" s="2" t="s">
        <v>1</v>
      </c>
      <c r="N82" s="2" t="s">
        <v>2</v>
      </c>
      <c r="O82" s="2" t="s">
        <v>3</v>
      </c>
      <c r="P82" s="2" t="s">
        <v>4</v>
      </c>
      <c r="Q82" s="2" t="s">
        <v>5</v>
      </c>
      <c r="R82" s="5" t="s">
        <v>6</v>
      </c>
    </row>
    <row r="83" spans="2:18" x14ac:dyDescent="0.2">
      <c r="B83" s="1">
        <v>1</v>
      </c>
      <c r="C83" s="3">
        <v>23.231000000000002</v>
      </c>
      <c r="D83" s="3">
        <v>1.323</v>
      </c>
      <c r="E83" s="3">
        <v>1.9670000000000001</v>
      </c>
      <c r="F83" s="3">
        <v>5.407</v>
      </c>
      <c r="G83" s="3">
        <v>145.19999999999999</v>
      </c>
      <c r="H83" s="4">
        <v>0.98129999999999995</v>
      </c>
      <c r="J83" s="3"/>
      <c r="L83" s="1">
        <v>1</v>
      </c>
      <c r="M83" s="3">
        <v>14.603</v>
      </c>
      <c r="N83" s="3">
        <v>1.2809999999999999</v>
      </c>
      <c r="O83" s="3">
        <v>2.4249999999999998</v>
      </c>
      <c r="P83" s="3">
        <v>7.1159999999999997</v>
      </c>
      <c r="Q83" s="3">
        <v>99.16</v>
      </c>
      <c r="R83" s="4">
        <v>0.99250000000000005</v>
      </c>
    </row>
    <row r="84" spans="2:18" x14ac:dyDescent="0.2">
      <c r="B84" s="1">
        <v>2</v>
      </c>
      <c r="C84" s="3">
        <v>25.399000000000001</v>
      </c>
      <c r="D84" s="3">
        <v>1.72</v>
      </c>
      <c r="E84" s="3">
        <v>1.8</v>
      </c>
      <c r="F84" s="3">
        <v>5.2880000000000003</v>
      </c>
      <c r="G84" s="3">
        <v>118.1</v>
      </c>
      <c r="H84" s="4">
        <v>0.98550000000000004</v>
      </c>
      <c r="J84" s="3"/>
      <c r="L84" s="1">
        <v>2</v>
      </c>
      <c r="M84" s="3">
        <v>17.545999999999999</v>
      </c>
      <c r="N84" s="3">
        <v>0.94269999999999998</v>
      </c>
      <c r="O84" s="3">
        <v>3.532</v>
      </c>
      <c r="P84" s="3">
        <v>5.1550000000000002</v>
      </c>
      <c r="Q84" s="3">
        <v>136.5</v>
      </c>
      <c r="R84" s="4">
        <v>0.98640000000000005</v>
      </c>
    </row>
    <row r="85" spans="2:18" x14ac:dyDescent="0.2">
      <c r="B85" s="1">
        <v>3</v>
      </c>
      <c r="C85" s="3">
        <v>23.824000000000002</v>
      </c>
      <c r="D85" s="3">
        <v>1.9410000000000001</v>
      </c>
      <c r="E85" s="3">
        <v>1.6120000000000001</v>
      </c>
      <c r="F85" s="3">
        <v>6.8680000000000003</v>
      </c>
      <c r="G85" s="3">
        <v>124.2</v>
      </c>
      <c r="H85" s="4">
        <v>0.97040000000000004</v>
      </c>
      <c r="J85" s="3"/>
      <c r="L85" s="1">
        <v>3</v>
      </c>
      <c r="M85" s="3">
        <v>29.123999999999999</v>
      </c>
      <c r="N85" s="3">
        <v>2.7810000000000001</v>
      </c>
      <c r="O85" s="3">
        <v>2.2709999999999999</v>
      </c>
      <c r="P85" s="3">
        <v>5.8490000000000002</v>
      </c>
      <c r="Q85" s="3">
        <v>158.69999999999999</v>
      </c>
      <c r="R85" s="4">
        <v>0.97409999999999997</v>
      </c>
    </row>
    <row r="86" spans="2:18" x14ac:dyDescent="0.2">
      <c r="B86" s="1">
        <v>4</v>
      </c>
      <c r="C86" s="6">
        <v>18.143999999999998</v>
      </c>
      <c r="D86" s="6">
        <v>1.7609999999999999</v>
      </c>
      <c r="E86" s="6">
        <v>2.218</v>
      </c>
      <c r="F86" s="6">
        <v>7.4749999999999996</v>
      </c>
      <c r="G86" s="6">
        <v>104.5</v>
      </c>
      <c r="H86" s="4">
        <v>0.99470000000000003</v>
      </c>
      <c r="J86" s="3"/>
      <c r="L86" s="1">
        <v>4</v>
      </c>
      <c r="M86" s="6">
        <v>18.928000000000001</v>
      </c>
      <c r="N86" s="6">
        <v>2.4</v>
      </c>
      <c r="O86" s="6">
        <v>5.1929999999999996</v>
      </c>
      <c r="P86" s="6">
        <v>7.0259999999999998</v>
      </c>
      <c r="Q86" s="6">
        <v>127.1</v>
      </c>
      <c r="R86" s="4">
        <v>0.99039999999999995</v>
      </c>
    </row>
    <row r="87" spans="2:18" x14ac:dyDescent="0.2">
      <c r="B87" s="1">
        <v>5</v>
      </c>
      <c r="C87" s="3">
        <v>20.224</v>
      </c>
      <c r="D87" s="3">
        <v>1.2170000000000001</v>
      </c>
      <c r="E87" s="3">
        <v>1.4750000000000001</v>
      </c>
      <c r="F87" s="3">
        <v>2.7719999999999998</v>
      </c>
      <c r="G87" s="3">
        <v>126.79</v>
      </c>
      <c r="H87" s="4">
        <v>0.97919999999999996</v>
      </c>
      <c r="J87" s="3"/>
      <c r="L87" s="1">
        <v>5</v>
      </c>
      <c r="M87" s="3">
        <v>23.65</v>
      </c>
      <c r="N87" s="3">
        <v>2.6080000000000001</v>
      </c>
      <c r="O87" s="3">
        <v>2.4910000000000001</v>
      </c>
      <c r="P87" s="3">
        <v>6.3520000000000003</v>
      </c>
      <c r="Q87" s="3">
        <v>109.4</v>
      </c>
      <c r="R87" s="4">
        <v>0.98970000000000002</v>
      </c>
    </row>
    <row r="88" spans="2:18" x14ac:dyDescent="0.2">
      <c r="B88" s="1">
        <v>6</v>
      </c>
      <c r="C88" s="3">
        <v>22.425000000000001</v>
      </c>
      <c r="D88" s="3">
        <v>2.274</v>
      </c>
      <c r="E88" s="3">
        <v>3.0449999999999999</v>
      </c>
      <c r="F88" s="3">
        <v>4.7409999999999997</v>
      </c>
      <c r="G88" s="3">
        <v>136.69999999999999</v>
      </c>
      <c r="H88" s="4">
        <v>0.98170000000000002</v>
      </c>
      <c r="J88" s="3"/>
      <c r="L88" s="1">
        <v>6</v>
      </c>
      <c r="M88" s="3">
        <v>19.539000000000001</v>
      </c>
      <c r="N88" s="3">
        <v>2.161</v>
      </c>
      <c r="O88" s="3">
        <v>6.1449999999999996</v>
      </c>
      <c r="P88" s="3">
        <v>5.0460000000000003</v>
      </c>
      <c r="Q88" s="3">
        <v>137.80000000000001</v>
      </c>
      <c r="R88" s="4">
        <v>0.98329999999999995</v>
      </c>
    </row>
    <row r="89" spans="2:18" x14ac:dyDescent="0.2">
      <c r="B89" s="1" t="s">
        <v>7</v>
      </c>
      <c r="C89" s="3">
        <f>AVERAGE(C83:C88)</f>
        <v>22.207833333333337</v>
      </c>
      <c r="D89" s="3">
        <f t="shared" ref="D89:H89" si="36">AVERAGE(D83:D88)</f>
        <v>1.7060000000000002</v>
      </c>
      <c r="E89" s="3">
        <f t="shared" si="36"/>
        <v>2.0195000000000003</v>
      </c>
      <c r="F89" s="3">
        <f t="shared" si="36"/>
        <v>5.4251666666666667</v>
      </c>
      <c r="G89" s="3">
        <f t="shared" si="36"/>
        <v>125.91500000000001</v>
      </c>
      <c r="H89" s="4">
        <f t="shared" si="36"/>
        <v>0.98213333333333341</v>
      </c>
      <c r="J89" s="3"/>
      <c r="L89" s="1" t="s">
        <v>7</v>
      </c>
      <c r="M89" s="3">
        <f>AVERAGE(M83:M88)</f>
        <v>20.565000000000001</v>
      </c>
      <c r="N89" s="3">
        <f t="shared" ref="N89:R89" si="37">AVERAGE(N83:N88)</f>
        <v>2.02895</v>
      </c>
      <c r="O89" s="3">
        <f t="shared" si="37"/>
        <v>3.6761666666666666</v>
      </c>
      <c r="P89" s="3">
        <f t="shared" si="37"/>
        <v>6.0906666666666673</v>
      </c>
      <c r="Q89" s="3">
        <f t="shared" si="37"/>
        <v>128.11000000000001</v>
      </c>
      <c r="R89" s="4">
        <f t="shared" si="37"/>
        <v>0.98606666666666676</v>
      </c>
    </row>
    <row r="90" spans="2:18" x14ac:dyDescent="0.2">
      <c r="B90" s="1" t="s">
        <v>8</v>
      </c>
      <c r="C90" s="3">
        <f t="shared" ref="C90:H90" si="38">STDEV(C83:C88)</f>
        <v>2.6206833777979863</v>
      </c>
      <c r="D90" s="3">
        <f t="shared" si="38"/>
        <v>0.39163248077757812</v>
      </c>
      <c r="E90" s="3">
        <f t="shared" si="38"/>
        <v>0.56648486299282486</v>
      </c>
      <c r="F90" s="3">
        <f t="shared" si="38"/>
        <v>1.6619330211132632</v>
      </c>
      <c r="G90" s="3">
        <f t="shared" si="38"/>
        <v>14.223999086051764</v>
      </c>
      <c r="H90" s="4">
        <f t="shared" si="38"/>
        <v>7.955040330926472E-3</v>
      </c>
      <c r="J90" s="3"/>
      <c r="L90" s="1" t="s">
        <v>8</v>
      </c>
      <c r="M90" s="3">
        <f t="shared" ref="M90:R90" si="39">STDEV(M83:M88)</f>
        <v>5.1218347493842353</v>
      </c>
      <c r="N90" s="3">
        <f t="shared" si="39"/>
        <v>0.74771139820120469</v>
      </c>
      <c r="O90" s="3">
        <f t="shared" si="39"/>
        <v>1.6347010022223223</v>
      </c>
      <c r="P90" s="3">
        <f t="shared" si="39"/>
        <v>0.8966220311071188</v>
      </c>
      <c r="Q90" s="3">
        <f t="shared" si="39"/>
        <v>21.397303568440503</v>
      </c>
      <c r="R90" s="4">
        <f t="shared" si="39"/>
        <v>6.6982584801325009E-3</v>
      </c>
    </row>
    <row r="91" spans="2:18" x14ac:dyDescent="0.2">
      <c r="B91" s="7" t="s">
        <v>9</v>
      </c>
      <c r="C91" s="8">
        <f>_xlfn.CONFIDENCE.T(0.05,C90,6)</f>
        <v>2.7502385375441998</v>
      </c>
      <c r="D91" s="8">
        <f t="shared" ref="D91:H91" si="40">_xlfn.CONFIDENCE.T(0.05,D90,6)</f>
        <v>0.41099308306886956</v>
      </c>
      <c r="E91" s="8">
        <f t="shared" si="40"/>
        <v>0.59448940468626432</v>
      </c>
      <c r="F91" s="8">
        <f t="shared" si="40"/>
        <v>1.7440917434762642</v>
      </c>
      <c r="G91" s="8">
        <f t="shared" si="40"/>
        <v>14.927171582750633</v>
      </c>
      <c r="H91" s="8">
        <f t="shared" si="40"/>
        <v>8.3483028400841864E-3</v>
      </c>
      <c r="J91" s="3"/>
      <c r="L91" s="7" t="s">
        <v>9</v>
      </c>
      <c r="M91" s="8">
        <f>_xlfn.CONFIDENCE.T(0.05,M90,6)</f>
        <v>5.3750359276615347</v>
      </c>
      <c r="N91" s="8">
        <f t="shared" ref="N91:R91" si="41">_xlfn.CONFIDENCE.T(0.05,N90,6)</f>
        <v>0.78467498962880255</v>
      </c>
      <c r="O91" s="8">
        <f t="shared" si="41"/>
        <v>1.7155134923057902</v>
      </c>
      <c r="P91" s="8">
        <f t="shared" si="41"/>
        <v>0.9409471149597366</v>
      </c>
      <c r="Q91" s="8">
        <f t="shared" si="41"/>
        <v>22.455092962394996</v>
      </c>
      <c r="R91" s="8">
        <f t="shared" si="41"/>
        <v>7.0293911742865568E-3</v>
      </c>
    </row>
    <row r="92" spans="2:18" x14ac:dyDescent="0.2">
      <c r="J92" s="3"/>
    </row>
    <row r="93" spans="2:18" x14ac:dyDescent="0.2">
      <c r="J93" s="3"/>
    </row>
    <row r="94" spans="2:18" x14ac:dyDescent="0.2">
      <c r="J94" s="3"/>
      <c r="K94" s="3"/>
      <c r="L94" s="3"/>
      <c r="M94" s="3"/>
      <c r="N94" s="3"/>
      <c r="O94" s="3"/>
      <c r="P94" s="3"/>
    </row>
    <row r="95" spans="2:18" x14ac:dyDescent="0.2">
      <c r="B95" s="9" t="s">
        <v>24</v>
      </c>
      <c r="C95" s="10"/>
      <c r="D95" s="10"/>
      <c r="E95" s="10"/>
      <c r="F95" s="10"/>
      <c r="G95" s="10"/>
      <c r="H95" s="14"/>
      <c r="J95" s="3"/>
      <c r="K95" s="3"/>
      <c r="L95" s="3"/>
      <c r="M95" s="3"/>
      <c r="N95" s="3"/>
      <c r="O95" s="3"/>
      <c r="P95" s="3"/>
    </row>
    <row r="96" spans="2:18" x14ac:dyDescent="0.2">
      <c r="B96" s="1" t="s">
        <v>0</v>
      </c>
      <c r="C96" s="2" t="s">
        <v>21</v>
      </c>
      <c r="D96" s="2" t="s">
        <v>22</v>
      </c>
      <c r="E96" s="2" t="s">
        <v>23</v>
      </c>
      <c r="F96" s="2" t="s">
        <v>4</v>
      </c>
      <c r="G96" s="2" t="s">
        <v>5</v>
      </c>
      <c r="H96" s="5" t="s">
        <v>6</v>
      </c>
      <c r="J96" s="3"/>
      <c r="K96" s="3"/>
      <c r="L96" s="3"/>
      <c r="M96" s="3"/>
      <c r="N96" s="3"/>
      <c r="O96" s="3"/>
      <c r="P96" s="3"/>
    </row>
    <row r="97" spans="2:16" x14ac:dyDescent="0.2">
      <c r="B97" s="1" t="s">
        <v>25</v>
      </c>
      <c r="C97" s="3">
        <v>75.867000000000004</v>
      </c>
      <c r="D97" s="3">
        <v>12.2</v>
      </c>
      <c r="E97" s="3">
        <v>9.7159999999999993</v>
      </c>
      <c r="F97" s="3">
        <v>4.2450000000000001</v>
      </c>
      <c r="G97" s="3">
        <v>153.80000000000001</v>
      </c>
      <c r="H97" s="4">
        <v>0.92200000000000004</v>
      </c>
      <c r="J97" s="3"/>
      <c r="K97" s="3"/>
      <c r="L97" s="3"/>
      <c r="M97" s="3"/>
      <c r="N97" s="3"/>
      <c r="O97" s="3"/>
      <c r="P97" s="3"/>
    </row>
    <row r="98" spans="2:16" x14ac:dyDescent="0.2">
      <c r="B98" s="1" t="s">
        <v>26</v>
      </c>
      <c r="C98" s="3">
        <v>66.337999999999994</v>
      </c>
      <c r="D98" s="3">
        <v>13.38</v>
      </c>
      <c r="E98" s="3">
        <v>13.81</v>
      </c>
      <c r="F98" s="3">
        <v>4.4930000000000003</v>
      </c>
      <c r="G98" s="3">
        <v>148.19999999999999</v>
      </c>
      <c r="H98" s="4">
        <v>0.97860000000000003</v>
      </c>
      <c r="J98" s="3"/>
      <c r="K98" s="3"/>
      <c r="L98" s="3"/>
      <c r="M98" s="3"/>
      <c r="N98" s="3"/>
      <c r="O98" s="3"/>
      <c r="P98" s="3"/>
    </row>
    <row r="99" spans="2:16" x14ac:dyDescent="0.2">
      <c r="B99" s="1" t="s">
        <v>27</v>
      </c>
      <c r="C99" s="3">
        <v>78.711299999999994</v>
      </c>
      <c r="D99" s="3">
        <v>12.52</v>
      </c>
      <c r="E99" s="3">
        <v>7.52</v>
      </c>
      <c r="F99" s="3">
        <v>5.0259999999999998</v>
      </c>
      <c r="G99" s="3">
        <v>167.1</v>
      </c>
      <c r="H99" s="4">
        <v>0.96699999999999997</v>
      </c>
      <c r="J99" s="3"/>
      <c r="K99" s="3"/>
      <c r="L99" s="3"/>
      <c r="M99" s="3"/>
      <c r="N99" s="3"/>
      <c r="O99" s="3"/>
      <c r="P99" s="3"/>
    </row>
    <row r="100" spans="2:16" x14ac:dyDescent="0.2">
      <c r="B100" s="1" t="s">
        <v>28</v>
      </c>
      <c r="C100" s="3">
        <v>78.269000000000005</v>
      </c>
      <c r="D100" s="3">
        <v>12.68</v>
      </c>
      <c r="E100" s="3">
        <v>18.690000000000001</v>
      </c>
      <c r="F100" s="3">
        <v>3.278</v>
      </c>
      <c r="G100" s="3">
        <v>128.1</v>
      </c>
      <c r="H100" s="4">
        <v>0.98150000000000004</v>
      </c>
      <c r="J100" s="3"/>
      <c r="K100" s="3"/>
      <c r="L100" s="3"/>
      <c r="M100" s="3"/>
      <c r="N100" s="3"/>
      <c r="O100" s="3"/>
      <c r="P100" s="3"/>
    </row>
    <row r="101" spans="2:16" x14ac:dyDescent="0.2">
      <c r="B101" s="1" t="s">
        <v>29</v>
      </c>
      <c r="C101" s="3">
        <v>55.234999999999999</v>
      </c>
      <c r="D101" s="3">
        <v>10.82</v>
      </c>
      <c r="E101" s="3">
        <v>15.63</v>
      </c>
      <c r="F101" s="3">
        <v>4.827</v>
      </c>
      <c r="G101" s="3">
        <v>131.9</v>
      </c>
      <c r="H101" s="4">
        <v>0.98509999999999998</v>
      </c>
      <c r="J101" s="3"/>
      <c r="K101" s="3"/>
      <c r="L101" s="3"/>
      <c r="M101" s="3"/>
      <c r="N101" s="3"/>
      <c r="O101" s="3"/>
      <c r="P101" s="3"/>
    </row>
    <row r="102" spans="2:16" x14ac:dyDescent="0.2">
      <c r="B102" s="1" t="s">
        <v>30</v>
      </c>
      <c r="C102" s="3">
        <v>75.585999999999999</v>
      </c>
      <c r="D102" s="3">
        <v>15.02</v>
      </c>
      <c r="E102" s="3">
        <v>6.4950000000000001</v>
      </c>
      <c r="F102" s="3">
        <v>5.5750000000000002</v>
      </c>
      <c r="G102" s="3">
        <v>153.1</v>
      </c>
      <c r="H102" s="4">
        <v>0.97599999999999998</v>
      </c>
      <c r="J102" s="3"/>
      <c r="K102" s="3"/>
      <c r="L102" s="3"/>
      <c r="M102" s="3"/>
      <c r="N102" s="3"/>
      <c r="O102" s="3"/>
      <c r="P102" s="3"/>
    </row>
    <row r="103" spans="2:16" x14ac:dyDescent="0.2">
      <c r="B103" s="1" t="s">
        <v>7</v>
      </c>
      <c r="C103" s="3">
        <f>AVERAGE(C97:C102)</f>
        <v>71.667716666666664</v>
      </c>
      <c r="D103" s="3">
        <f t="shared" ref="D103:H103" si="42">AVERAGE(D97:D102)</f>
        <v>12.769999999999998</v>
      </c>
      <c r="E103" s="3">
        <f t="shared" si="42"/>
        <v>11.976833333333333</v>
      </c>
      <c r="F103" s="3">
        <f t="shared" si="42"/>
        <v>4.5739999999999998</v>
      </c>
      <c r="G103" s="3">
        <f t="shared" si="42"/>
        <v>147.03333333333333</v>
      </c>
      <c r="H103" s="3">
        <f t="shared" si="42"/>
        <v>0.96836666666666671</v>
      </c>
      <c r="J103" s="3"/>
      <c r="K103" s="3"/>
      <c r="L103" s="3"/>
      <c r="M103" s="3"/>
      <c r="N103" s="3"/>
      <c r="O103" s="3"/>
      <c r="P103" s="3"/>
    </row>
    <row r="104" spans="2:16" x14ac:dyDescent="0.2">
      <c r="B104" s="1" t="s">
        <v>8</v>
      </c>
      <c r="C104" s="3">
        <f>STDEV(C97:C102)</f>
        <v>9.2153783363281239</v>
      </c>
      <c r="D104" s="3">
        <f t="shared" ref="D104:H104" si="43">STDEV(D97:D102)</f>
        <v>1.3879913544399332</v>
      </c>
      <c r="E104" s="3">
        <f t="shared" si="43"/>
        <v>4.8331761985951465</v>
      </c>
      <c r="F104" s="3">
        <f t="shared" si="43"/>
        <v>0.78290893467886891</v>
      </c>
      <c r="G104" s="3">
        <f t="shared" si="43"/>
        <v>14.656830034719876</v>
      </c>
      <c r="H104" s="3">
        <f t="shared" si="43"/>
        <v>2.3525362200541484E-2</v>
      </c>
      <c r="J104" s="3"/>
      <c r="K104" s="3"/>
      <c r="L104" s="3"/>
      <c r="M104" s="3"/>
      <c r="N104" s="3"/>
      <c r="O104" s="3"/>
      <c r="P104" s="3"/>
    </row>
    <row r="105" spans="2:16" x14ac:dyDescent="0.2">
      <c r="B105" s="7" t="s">
        <v>9</v>
      </c>
      <c r="C105" s="8">
        <f>_xlfn.CONFIDENCE.T(0.05,C104,6)</f>
        <v>9.6709464612680982</v>
      </c>
      <c r="D105" s="8">
        <f t="shared" ref="D105:H105" si="44">_xlfn.CONFIDENCE.T(0.05,D104,6)</f>
        <v>1.4566075952167656</v>
      </c>
      <c r="E105" s="8">
        <f t="shared" si="44"/>
        <v>5.0721073567027402</v>
      </c>
      <c r="F105" s="8">
        <f t="shared" si="44"/>
        <v>0.82161253884500229</v>
      </c>
      <c r="G105" s="8">
        <f t="shared" si="44"/>
        <v>15.381399806332938</v>
      </c>
      <c r="H105" s="8">
        <f t="shared" si="44"/>
        <v>2.4688353534710061E-2</v>
      </c>
    </row>
  </sheetData>
  <pageMargins left="0.7" right="0.7" top="0.75" bottom="0.75" header="0.3" footer="0.3"/>
  <pageSetup paperSize="9" scale="5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Chart1</vt:lpstr>
      <vt:lpstr>Chart2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Anthony Herbert</cp:lastModifiedBy>
  <cp:lastPrinted>2015-08-18T17:12:40Z</cp:lastPrinted>
  <dcterms:created xsi:type="dcterms:W3CDTF">2013-10-11T08:38:27Z</dcterms:created>
  <dcterms:modified xsi:type="dcterms:W3CDTF">2017-03-29T15:45:32Z</dcterms:modified>
</cp:coreProperties>
</file>