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49" documentId="8_{DCB7151A-68E4-4D5D-A0EE-E217AB662988}" xr6:coauthVersionLast="47" xr6:coauthVersionMax="47" xr10:uidLastSave="{77FFD61C-8DC5-4303-A216-7B0AED02DBAB}"/>
  <bookViews>
    <workbookView xWindow="-120" yWindow="-120" windowWidth="29040" windowHeight="15720" activeTab="6" xr2:uid="{00000000-000D-0000-FFFF-FFFF00000000}"/>
  </bookViews>
  <sheets>
    <sheet name="BaSO4+Cs+Sr" sheetId="2" r:id="rId1"/>
    <sheet name="BaSO4+Cs+Sr Yield Stress" sheetId="9" r:id="rId2"/>
    <sheet name="Combined" sheetId="10" r:id="rId3"/>
    <sheet name="Combined yield stress" sheetId="11" r:id="rId4"/>
    <sheet name="BaSO4" sheetId="12" r:id="rId5"/>
    <sheet name="BaSO4 yield stress" sheetId="13" r:id="rId6"/>
    <sheet name="all yield stress data" sheetId="14" r:id="rId7"/>
  </sheets>
  <externalReferences>
    <externalReference r:id="rId8"/>
    <externalReference r:id="rId9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9" l="1"/>
  <c r="B4" i="9"/>
  <c r="B5" i="9"/>
  <c r="B6" i="9"/>
  <c r="B7" i="9"/>
  <c r="B3" i="9"/>
  <c r="C3" i="11"/>
  <c r="A32" i="11"/>
  <c r="B8" i="11"/>
  <c r="B7" i="11"/>
  <c r="B6" i="11"/>
  <c r="B5" i="11"/>
  <c r="B4" i="11"/>
  <c r="B3" i="11"/>
  <c r="A31" i="11" s="1"/>
  <c r="C3" i="13"/>
  <c r="B17" i="11"/>
  <c r="B18" i="11"/>
  <c r="D31" i="11" l="1"/>
  <c r="X6" i="11"/>
  <c r="C4" i="13"/>
  <c r="C5" i="13"/>
  <c r="C6" i="13"/>
  <c r="C7" i="13"/>
  <c r="C8" i="13"/>
  <c r="C4" i="11"/>
  <c r="D32" i="11" s="1"/>
  <c r="C5" i="11"/>
  <c r="D33" i="11" s="1"/>
  <c r="C6" i="11"/>
  <c r="C7" i="11"/>
  <c r="C8" i="11"/>
  <c r="C19" i="13"/>
  <c r="D33" i="13"/>
  <c r="X11" i="13"/>
  <c r="X10" i="13"/>
  <c r="X9" i="13"/>
  <c r="X8" i="13"/>
  <c r="X7" i="13"/>
  <c r="X6" i="13"/>
  <c r="C17" i="13"/>
  <c r="B22" i="13"/>
  <c r="B21" i="13"/>
  <c r="B20" i="13"/>
  <c r="B19" i="13"/>
  <c r="B18" i="13"/>
  <c r="B17" i="13"/>
  <c r="F33" i="13"/>
  <c r="F34" i="13" s="1"/>
  <c r="F35" i="13" s="1"/>
  <c r="F36" i="13" s="1"/>
  <c r="F37" i="13" s="1"/>
  <c r="F38" i="13" s="1"/>
  <c r="F39" i="13" s="1"/>
  <c r="F40" i="13" s="1"/>
  <c r="F41" i="13" s="1"/>
  <c r="F42" i="13" s="1"/>
  <c r="F43" i="13" s="1"/>
  <c r="F44" i="13" s="1"/>
  <c r="F45" i="13" s="1"/>
  <c r="B24" i="13"/>
  <c r="C20" i="13"/>
  <c r="F17" i="13"/>
  <c r="A32" i="13" s="1"/>
  <c r="B15" i="13"/>
  <c r="D35" i="13" s="1"/>
  <c r="B8" i="13"/>
  <c r="A36" i="13" s="1"/>
  <c r="B7" i="13"/>
  <c r="B6" i="13"/>
  <c r="B5" i="13"/>
  <c r="B4" i="13"/>
  <c r="D32" i="13" s="1"/>
  <c r="B3" i="13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2" i="12"/>
  <c r="E281" i="12"/>
  <c r="E280" i="12"/>
  <c r="E279" i="12"/>
  <c r="E278" i="12"/>
  <c r="E277" i="12"/>
  <c r="E276" i="12"/>
  <c r="E275" i="12"/>
  <c r="E274" i="12"/>
  <c r="E273" i="12"/>
  <c r="E272" i="12"/>
  <c r="E271" i="12"/>
  <c r="E270" i="12"/>
  <c r="E269" i="12"/>
  <c r="E268" i="12"/>
  <c r="E267" i="12"/>
  <c r="E266" i="12"/>
  <c r="E265" i="12"/>
  <c r="E264" i="12"/>
  <c r="E263" i="12"/>
  <c r="E262" i="12"/>
  <c r="E261" i="12"/>
  <c r="E260" i="12"/>
  <c r="E259" i="12"/>
  <c r="E258" i="12"/>
  <c r="E257" i="12"/>
  <c r="E256" i="12"/>
  <c r="E255" i="12"/>
  <c r="E254" i="12"/>
  <c r="E253" i="12"/>
  <c r="E252" i="12"/>
  <c r="E251" i="12"/>
  <c r="E250" i="12"/>
  <c r="E249" i="12"/>
  <c r="E248" i="12"/>
  <c r="E247" i="12"/>
  <c r="E246" i="12"/>
  <c r="E245" i="12"/>
  <c r="E244" i="12"/>
  <c r="E243" i="12"/>
  <c r="E242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4" i="12"/>
  <c r="E213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70" i="12"/>
  <c r="E169" i="12"/>
  <c r="E168" i="12"/>
  <c r="E167" i="12"/>
  <c r="E166" i="12"/>
  <c r="E165" i="12"/>
  <c r="E164" i="12"/>
  <c r="E163" i="12"/>
  <c r="E162" i="12"/>
  <c r="E161" i="12"/>
  <c r="E160" i="12"/>
  <c r="E159" i="12"/>
  <c r="E158" i="12"/>
  <c r="E157" i="12"/>
  <c r="E156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C19" i="9"/>
  <c r="C17" i="9"/>
  <c r="X11" i="11"/>
  <c r="X10" i="11"/>
  <c r="X9" i="11"/>
  <c r="X8" i="11"/>
  <c r="X7" i="11"/>
  <c r="B22" i="11"/>
  <c r="B21" i="11"/>
  <c r="B20" i="11"/>
  <c r="B19" i="11"/>
  <c r="A36" i="11"/>
  <c r="F33" i="11"/>
  <c r="F34" i="11" s="1"/>
  <c r="F35" i="11" s="1"/>
  <c r="F36" i="11" s="1"/>
  <c r="F37" i="11" s="1"/>
  <c r="F38" i="11" s="1"/>
  <c r="F39" i="11" s="1"/>
  <c r="F40" i="11" s="1"/>
  <c r="F41" i="11" s="1"/>
  <c r="F42" i="11" s="1"/>
  <c r="F43" i="11" s="1"/>
  <c r="F44" i="11" s="1"/>
  <c r="F45" i="11" s="1"/>
  <c r="B24" i="11"/>
  <c r="C20" i="11"/>
  <c r="F17" i="11"/>
  <c r="B15" i="11"/>
  <c r="A34" i="11"/>
  <c r="C3" i="9"/>
  <c r="C266" i="10"/>
  <c r="C265" i="10"/>
  <c r="C264" i="10"/>
  <c r="C263" i="10"/>
  <c r="C262" i="10"/>
  <c r="C261" i="10"/>
  <c r="C260" i="10"/>
  <c r="C259" i="10"/>
  <c r="C258" i="10"/>
  <c r="C257" i="10"/>
  <c r="C256" i="10"/>
  <c r="C255" i="10"/>
  <c r="C254" i="10"/>
  <c r="C253" i="10"/>
  <c r="C252" i="10"/>
  <c r="C251" i="10"/>
  <c r="C250" i="10"/>
  <c r="C249" i="10"/>
  <c r="C248" i="10"/>
  <c r="C247" i="10"/>
  <c r="C246" i="10"/>
  <c r="C245" i="10"/>
  <c r="C244" i="10"/>
  <c r="C243" i="10"/>
  <c r="C242" i="10"/>
  <c r="C241" i="10"/>
  <c r="C240" i="10"/>
  <c r="C239" i="10"/>
  <c r="C238" i="10"/>
  <c r="C237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C223" i="10"/>
  <c r="C222" i="10"/>
  <c r="C221" i="10"/>
  <c r="C220" i="10"/>
  <c r="C219" i="10"/>
  <c r="C218" i="10"/>
  <c r="C217" i="10"/>
  <c r="C216" i="10"/>
  <c r="C215" i="10"/>
  <c r="C214" i="10"/>
  <c r="C213" i="10"/>
  <c r="C212" i="10"/>
  <c r="C211" i="10"/>
  <c r="C210" i="10"/>
  <c r="C209" i="10"/>
  <c r="C208" i="10"/>
  <c r="C207" i="10"/>
  <c r="C206" i="10"/>
  <c r="C205" i="10"/>
  <c r="C204" i="10"/>
  <c r="C203" i="10"/>
  <c r="C202" i="10"/>
  <c r="C201" i="10"/>
  <c r="C200" i="10"/>
  <c r="C199" i="10"/>
  <c r="C198" i="10"/>
  <c r="C197" i="10"/>
  <c r="C196" i="10"/>
  <c r="C195" i="10"/>
  <c r="C194" i="10"/>
  <c r="C193" i="10"/>
  <c r="C192" i="10"/>
  <c r="C191" i="10"/>
  <c r="C190" i="10"/>
  <c r="C189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D35" i="11" l="1"/>
  <c r="A33" i="13"/>
  <c r="D36" i="13"/>
  <c r="C21" i="13"/>
  <c r="D34" i="13"/>
  <c r="C22" i="13"/>
  <c r="D31" i="13"/>
  <c r="A35" i="13"/>
  <c r="A34" i="13"/>
  <c r="A31" i="13"/>
  <c r="C18" i="13"/>
  <c r="D36" i="11"/>
  <c r="C19" i="11"/>
  <c r="A33" i="11"/>
  <c r="C21" i="11"/>
  <c r="C22" i="11"/>
  <c r="C17" i="11"/>
  <c r="A35" i="11"/>
  <c r="D34" i="11"/>
  <c r="C18" i="11"/>
  <c r="G45" i="13" l="1"/>
  <c r="G39" i="13"/>
  <c r="G38" i="13"/>
  <c r="G43" i="13"/>
  <c r="G35" i="13"/>
  <c r="G44" i="13"/>
  <c r="G34" i="13"/>
  <c r="G37" i="13"/>
  <c r="G32" i="13"/>
  <c r="G41" i="13"/>
  <c r="G42" i="13"/>
  <c r="G36" i="13"/>
  <c r="G33" i="13"/>
  <c r="G40" i="13"/>
  <c r="G45" i="11"/>
  <c r="G39" i="11"/>
  <c r="G38" i="11"/>
  <c r="G43" i="11"/>
  <c r="G41" i="11"/>
  <c r="G32" i="11"/>
  <c r="G44" i="11"/>
  <c r="G34" i="11"/>
  <c r="G37" i="11"/>
  <c r="G40" i="11"/>
  <c r="G42" i="11"/>
  <c r="G36" i="11"/>
  <c r="G33" i="11"/>
  <c r="G35" i="11"/>
  <c r="B22" i="9" l="1"/>
  <c r="F33" i="9" l="1"/>
  <c r="F34" i="9" s="1"/>
  <c r="F35" i="9" s="1"/>
  <c r="F36" i="9" s="1"/>
  <c r="F37" i="9" s="1"/>
  <c r="F38" i="9" s="1"/>
  <c r="F39" i="9" s="1"/>
  <c r="F40" i="9" s="1"/>
  <c r="F41" i="9" s="1"/>
  <c r="F42" i="9" s="1"/>
  <c r="F43" i="9" s="1"/>
  <c r="F44" i="9" s="1"/>
  <c r="F45" i="9" s="1"/>
  <c r="B21" i="9"/>
  <c r="B20" i="9"/>
  <c r="B19" i="9"/>
  <c r="B18" i="9"/>
  <c r="B17" i="9"/>
  <c r="B24" i="9"/>
  <c r="F17" i="9"/>
  <c r="B15" i="9"/>
  <c r="C8" i="9"/>
  <c r="C7" i="9"/>
  <c r="C6" i="9"/>
  <c r="D34" i="9" s="1"/>
  <c r="C5" i="9"/>
  <c r="C4" i="9"/>
  <c r="D31" i="9" l="1"/>
  <c r="D32" i="9"/>
  <c r="D33" i="9"/>
  <c r="C22" i="9"/>
  <c r="C21" i="9"/>
  <c r="C20" i="9"/>
  <c r="D35" i="9"/>
  <c r="C18" i="9"/>
  <c r="D36" i="9"/>
  <c r="A34" i="9"/>
  <c r="A35" i="9"/>
  <c r="A31" i="9"/>
  <c r="A36" i="9"/>
  <c r="A33" i="9"/>
  <c r="A32" i="9"/>
  <c r="G35" i="9" l="1"/>
  <c r="G43" i="9"/>
  <c r="G36" i="9"/>
  <c r="G44" i="9"/>
  <c r="G37" i="9"/>
  <c r="G45" i="9"/>
  <c r="G38" i="9"/>
  <c r="G32" i="9"/>
  <c r="G39" i="9"/>
  <c r="G40" i="9"/>
  <c r="G33" i="9"/>
  <c r="G41" i="9"/>
  <c r="G34" i="9"/>
  <c r="G42" i="9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7" i="2"/>
</calcChain>
</file>

<file path=xl/sharedStrings.xml><?xml version="1.0" encoding="utf-8"?>
<sst xmlns="http://schemas.openxmlformats.org/spreadsheetml/2006/main" count="135" uniqueCount="46">
  <si>
    <t>Sedimentation analysis 18/10/22 20221018 10:31:31</t>
  </si>
  <si>
    <t>Range from in mm</t>
  </si>
  <si>
    <t>Range to in mm</t>
  </si>
  <si>
    <t>Threshold in %</t>
  </si>
  <si>
    <t>Time in s</t>
  </si>
  <si>
    <t>Position in mm</t>
  </si>
  <si>
    <t>Temperature in °C</t>
  </si>
  <si>
    <t>Speed in RPM</t>
  </si>
  <si>
    <t>BaSO4 + Cs+Sr</t>
  </si>
  <si>
    <t>bed height mm</t>
  </si>
  <si>
    <t xml:space="preserve">Radius to bottom of tube: </t>
  </si>
  <si>
    <t>cm*</t>
  </si>
  <si>
    <t>RPM</t>
  </si>
  <si>
    <r>
      <t>RCF (</t>
    </r>
    <r>
      <rPr>
        <i/>
        <sz val="10"/>
        <color theme="1"/>
        <rFont val="Arial"/>
        <family val="2"/>
      </rPr>
      <t>x g</t>
    </r>
    <r>
      <rPr>
        <sz val="11"/>
        <color theme="1"/>
        <rFont val="Calibri"/>
        <family val="2"/>
        <scheme val="minor"/>
      </rPr>
      <t>)</t>
    </r>
  </si>
  <si>
    <t>*r = cm for RCF calcs</t>
  </si>
  <si>
    <t xml:space="preserve">Density </t>
  </si>
  <si>
    <t>BaSO4</t>
  </si>
  <si>
    <t>kg/m3</t>
  </si>
  <si>
    <t>Water</t>
  </si>
  <si>
    <t>H2O</t>
  </si>
  <si>
    <t>H0</t>
  </si>
  <si>
    <t>m</t>
  </si>
  <si>
    <r>
      <rPr>
        <sz val="10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>0</t>
    </r>
  </si>
  <si>
    <t>∆ρ</t>
  </si>
  <si>
    <t xml:space="preserve">L = </t>
  </si>
  <si>
    <t>Py</t>
  </si>
  <si>
    <t>Heq (m) BaSO4</t>
  </si>
  <si>
    <t>increased volume</t>
  </si>
  <si>
    <t>BaSO4+Cs+Sr</t>
  </si>
  <si>
    <t>Calc chech - variable second height</t>
  </si>
  <si>
    <t xml:space="preserve"> </t>
  </si>
  <si>
    <t>RCF (x g)</t>
  </si>
  <si>
    <t>dHeq/dg</t>
  </si>
  <si>
    <t>Okay, taking the actual derivitive is a defo improvement</t>
  </si>
  <si>
    <t>Derivitive:</t>
  </si>
  <si>
    <t>dHeq/dg = 0.0074*(-0.323*g^-1.323)</t>
  </si>
  <si>
    <t>Heq v g (to get functional derivitive)</t>
  </si>
  <si>
    <t>Øeq (new) - using dHeq/dg</t>
  </si>
  <si>
    <t>Ø-final(based on final heights)</t>
  </si>
  <si>
    <t>Combined batch</t>
  </si>
  <si>
    <t>BaSO4 181022 repeat 20221109 10:12:35</t>
  </si>
  <si>
    <t>BaSO4 181022 1</t>
  </si>
  <si>
    <t>dHeq/dg = 0.0062*(-0.267*g^-1.323)</t>
  </si>
  <si>
    <t>*Just to note, the exponential of the diferential is here -0.221-1 (so -1.221)</t>
  </si>
  <si>
    <t>dHeq/dg = 0.005*(-0.221*g^-1.221)</t>
  </si>
  <si>
    <t>*Just to note, the exponential of the diferential is here -0.267-1 (so -1.267)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</si>
</sst>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Calibri"/>
      <family val="2"/>
    </font>
    <font>
      <b/>
      <i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 diagonalDown="1">
      <left/>
      <right/>
      <top/>
      <bottom/>
      <diagonal style="thin">
        <color auto="1"/>
      </diagonal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2" fillId="0" borderId="0" xfId="0" applyFont="1"/>
    <xf numFmtId="0" fontId="6" fillId="0" borderId="0" xfId="0" applyFont="1"/>
    <xf numFmtId="164" fontId="6" fillId="0" borderId="0" xfId="0" quotePrefix="1" applyNumberFormat="1" applyFont="1"/>
    <xf numFmtId="0" fontId="0" fillId="3" borderId="0" xfId="0" applyFill="1"/>
    <xf numFmtId="0" fontId="4" fillId="0" borderId="0" xfId="0" applyFont="1"/>
    <xf numFmtId="0" fontId="7" fillId="0" borderId="0" xfId="0" applyFont="1"/>
    <xf numFmtId="0" fontId="3" fillId="0" borderId="0" xfId="0" applyFont="1" applyAlignment="1">
      <alignment horizontal="right"/>
    </xf>
    <xf numFmtId="0" fontId="7" fillId="2" borderId="0" xfId="0" applyFont="1" applyFill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Border="1"/>
    <xf numFmtId="0" fontId="0" fillId="3" borderId="1" xfId="0" applyFill="1" applyBorder="1"/>
    <xf numFmtId="0" fontId="0" fillId="2" borderId="1" xfId="0" applyFill="1" applyBorder="1"/>
    <xf numFmtId="0" fontId="8" fillId="0" borderId="0" xfId="0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BaSO4</a:t>
            </a:r>
            <a:r>
              <a:rPr lang="en-GB" baseline="0"/>
              <a:t> + Cs+Sr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'BaSO4+Cs+Sr'!$A$7:$A$283</c:f>
              <c:numCache>
                <c:formatCode>General</c:formatCode>
                <c:ptCount val="277"/>
                <c:pt idx="0">
                  <c:v>9.59</c:v>
                </c:pt>
                <c:pt idx="1">
                  <c:v>19.64</c:v>
                </c:pt>
                <c:pt idx="2">
                  <c:v>29.47</c:v>
                </c:pt>
                <c:pt idx="3">
                  <c:v>39.53</c:v>
                </c:pt>
                <c:pt idx="4">
                  <c:v>49.61</c:v>
                </c:pt>
                <c:pt idx="5">
                  <c:v>59.42</c:v>
                </c:pt>
                <c:pt idx="6">
                  <c:v>69.48</c:v>
                </c:pt>
                <c:pt idx="7">
                  <c:v>79.42</c:v>
                </c:pt>
                <c:pt idx="8">
                  <c:v>89.49</c:v>
                </c:pt>
                <c:pt idx="9">
                  <c:v>99.43</c:v>
                </c:pt>
                <c:pt idx="10">
                  <c:v>109.5</c:v>
                </c:pt>
                <c:pt idx="11">
                  <c:v>119.43</c:v>
                </c:pt>
                <c:pt idx="12">
                  <c:v>129.62</c:v>
                </c:pt>
                <c:pt idx="13">
                  <c:v>139.55000000000001</c:v>
                </c:pt>
                <c:pt idx="14">
                  <c:v>149.62</c:v>
                </c:pt>
                <c:pt idx="15">
                  <c:v>159.44</c:v>
                </c:pt>
                <c:pt idx="16">
                  <c:v>169.51</c:v>
                </c:pt>
                <c:pt idx="17">
                  <c:v>179.44</c:v>
                </c:pt>
                <c:pt idx="18">
                  <c:v>189.51</c:v>
                </c:pt>
                <c:pt idx="19">
                  <c:v>199.45</c:v>
                </c:pt>
                <c:pt idx="20">
                  <c:v>209.51</c:v>
                </c:pt>
                <c:pt idx="21">
                  <c:v>219.45</c:v>
                </c:pt>
                <c:pt idx="22">
                  <c:v>229.51</c:v>
                </c:pt>
                <c:pt idx="23">
                  <c:v>239.45</c:v>
                </c:pt>
                <c:pt idx="24">
                  <c:v>249.52</c:v>
                </c:pt>
                <c:pt idx="25">
                  <c:v>259.58</c:v>
                </c:pt>
                <c:pt idx="26">
                  <c:v>269.52</c:v>
                </c:pt>
                <c:pt idx="27">
                  <c:v>279.58</c:v>
                </c:pt>
                <c:pt idx="28">
                  <c:v>289.52</c:v>
                </c:pt>
                <c:pt idx="29">
                  <c:v>299.47000000000003</c:v>
                </c:pt>
                <c:pt idx="30">
                  <c:v>309.41000000000003</c:v>
                </c:pt>
                <c:pt idx="31">
                  <c:v>319.48</c:v>
                </c:pt>
                <c:pt idx="32">
                  <c:v>329.42</c:v>
                </c:pt>
                <c:pt idx="33">
                  <c:v>339.49</c:v>
                </c:pt>
                <c:pt idx="34">
                  <c:v>349.42</c:v>
                </c:pt>
                <c:pt idx="35">
                  <c:v>359.6</c:v>
                </c:pt>
                <c:pt idx="36">
                  <c:v>369.43</c:v>
                </c:pt>
                <c:pt idx="37">
                  <c:v>379.49</c:v>
                </c:pt>
                <c:pt idx="38">
                  <c:v>389.42</c:v>
                </c:pt>
                <c:pt idx="39">
                  <c:v>399.49</c:v>
                </c:pt>
                <c:pt idx="40">
                  <c:v>409.43</c:v>
                </c:pt>
                <c:pt idx="41">
                  <c:v>419.61</c:v>
                </c:pt>
                <c:pt idx="42">
                  <c:v>429.56</c:v>
                </c:pt>
                <c:pt idx="43">
                  <c:v>439.61</c:v>
                </c:pt>
                <c:pt idx="44">
                  <c:v>449.44</c:v>
                </c:pt>
                <c:pt idx="45">
                  <c:v>459.5</c:v>
                </c:pt>
                <c:pt idx="46">
                  <c:v>469.44</c:v>
                </c:pt>
                <c:pt idx="47">
                  <c:v>479.62</c:v>
                </c:pt>
                <c:pt idx="48">
                  <c:v>489.45</c:v>
                </c:pt>
                <c:pt idx="49">
                  <c:v>499.63</c:v>
                </c:pt>
                <c:pt idx="50">
                  <c:v>509.46</c:v>
                </c:pt>
                <c:pt idx="51">
                  <c:v>519.44000000000005</c:v>
                </c:pt>
                <c:pt idx="52">
                  <c:v>529.45000000000005</c:v>
                </c:pt>
                <c:pt idx="53">
                  <c:v>539.46</c:v>
                </c:pt>
                <c:pt idx="54">
                  <c:v>549.48</c:v>
                </c:pt>
                <c:pt idx="55">
                  <c:v>559.44000000000005</c:v>
                </c:pt>
                <c:pt idx="56">
                  <c:v>569.44000000000005</c:v>
                </c:pt>
                <c:pt idx="57">
                  <c:v>579.46</c:v>
                </c:pt>
                <c:pt idx="58">
                  <c:v>589.46</c:v>
                </c:pt>
                <c:pt idx="59">
                  <c:v>599.48</c:v>
                </c:pt>
                <c:pt idx="60">
                  <c:v>609.48</c:v>
                </c:pt>
                <c:pt idx="61">
                  <c:v>619.44000000000005</c:v>
                </c:pt>
                <c:pt idx="62">
                  <c:v>629.45000000000005</c:v>
                </c:pt>
                <c:pt idx="63">
                  <c:v>639.46</c:v>
                </c:pt>
                <c:pt idx="64">
                  <c:v>649.48</c:v>
                </c:pt>
                <c:pt idx="65">
                  <c:v>659.48</c:v>
                </c:pt>
                <c:pt idx="66">
                  <c:v>669.5</c:v>
                </c:pt>
                <c:pt idx="67">
                  <c:v>679.45</c:v>
                </c:pt>
                <c:pt idx="68">
                  <c:v>689.45</c:v>
                </c:pt>
                <c:pt idx="69">
                  <c:v>699.47</c:v>
                </c:pt>
                <c:pt idx="70">
                  <c:v>709.49</c:v>
                </c:pt>
                <c:pt idx="71">
                  <c:v>729.45</c:v>
                </c:pt>
                <c:pt idx="72">
                  <c:v>739.45</c:v>
                </c:pt>
                <c:pt idx="73">
                  <c:v>749.47</c:v>
                </c:pt>
                <c:pt idx="74">
                  <c:v>759.49</c:v>
                </c:pt>
                <c:pt idx="75">
                  <c:v>779.45</c:v>
                </c:pt>
                <c:pt idx="76">
                  <c:v>789.46</c:v>
                </c:pt>
                <c:pt idx="77">
                  <c:v>799.47</c:v>
                </c:pt>
                <c:pt idx="78">
                  <c:v>809.48</c:v>
                </c:pt>
                <c:pt idx="79">
                  <c:v>819.44</c:v>
                </c:pt>
                <c:pt idx="80">
                  <c:v>829.44</c:v>
                </c:pt>
                <c:pt idx="81">
                  <c:v>839.46</c:v>
                </c:pt>
                <c:pt idx="82">
                  <c:v>849.48</c:v>
                </c:pt>
                <c:pt idx="83">
                  <c:v>859.49</c:v>
                </c:pt>
                <c:pt idx="84">
                  <c:v>869.44</c:v>
                </c:pt>
                <c:pt idx="85">
                  <c:v>879.44</c:v>
                </c:pt>
                <c:pt idx="86">
                  <c:v>889.46</c:v>
                </c:pt>
                <c:pt idx="87">
                  <c:v>899.46</c:v>
                </c:pt>
                <c:pt idx="88">
                  <c:v>909.49</c:v>
                </c:pt>
                <c:pt idx="89">
                  <c:v>919.43</c:v>
                </c:pt>
                <c:pt idx="90">
                  <c:v>929.45</c:v>
                </c:pt>
                <c:pt idx="91">
                  <c:v>939.46</c:v>
                </c:pt>
                <c:pt idx="92">
                  <c:v>949.46</c:v>
                </c:pt>
                <c:pt idx="93">
                  <c:v>959.48</c:v>
                </c:pt>
                <c:pt idx="94">
                  <c:v>969.44</c:v>
                </c:pt>
                <c:pt idx="95">
                  <c:v>979.44</c:v>
                </c:pt>
                <c:pt idx="96">
                  <c:v>989.45</c:v>
                </c:pt>
                <c:pt idx="97">
                  <c:v>999.46</c:v>
                </c:pt>
                <c:pt idx="98">
                  <c:v>1009.43</c:v>
                </c:pt>
                <c:pt idx="99">
                  <c:v>1019.41</c:v>
                </c:pt>
                <c:pt idx="100">
                  <c:v>1029.44</c:v>
                </c:pt>
                <c:pt idx="101">
                  <c:v>1039.43</c:v>
                </c:pt>
                <c:pt idx="102">
                  <c:v>1049.43</c:v>
                </c:pt>
                <c:pt idx="103">
                  <c:v>1059.43</c:v>
                </c:pt>
                <c:pt idx="104">
                  <c:v>1069.46</c:v>
                </c:pt>
                <c:pt idx="105">
                  <c:v>1079.4100000000001</c:v>
                </c:pt>
                <c:pt idx="106">
                  <c:v>1089.4100000000001</c:v>
                </c:pt>
                <c:pt idx="107">
                  <c:v>1099.44</c:v>
                </c:pt>
                <c:pt idx="108">
                  <c:v>1109.4000000000001</c:v>
                </c:pt>
                <c:pt idx="109">
                  <c:v>1119.43</c:v>
                </c:pt>
                <c:pt idx="110">
                  <c:v>1129.46</c:v>
                </c:pt>
                <c:pt idx="111">
                  <c:v>1139.46</c:v>
                </c:pt>
                <c:pt idx="112">
                  <c:v>1149.42</c:v>
                </c:pt>
                <c:pt idx="113">
                  <c:v>1159.4100000000001</c:v>
                </c:pt>
                <c:pt idx="114">
                  <c:v>1169.4000000000001</c:v>
                </c:pt>
                <c:pt idx="115">
                  <c:v>1179.44</c:v>
                </c:pt>
                <c:pt idx="116">
                  <c:v>1189.43</c:v>
                </c:pt>
                <c:pt idx="117">
                  <c:v>1199.43</c:v>
                </c:pt>
                <c:pt idx="118">
                  <c:v>1209.42</c:v>
                </c:pt>
                <c:pt idx="119">
                  <c:v>1219.46</c:v>
                </c:pt>
                <c:pt idx="120">
                  <c:v>1229.42</c:v>
                </c:pt>
                <c:pt idx="121">
                  <c:v>1239.45</c:v>
                </c:pt>
                <c:pt idx="122">
                  <c:v>1249.4000000000001</c:v>
                </c:pt>
                <c:pt idx="123">
                  <c:v>1259.44</c:v>
                </c:pt>
                <c:pt idx="124">
                  <c:v>1269.47</c:v>
                </c:pt>
                <c:pt idx="125">
                  <c:v>1279.43</c:v>
                </c:pt>
                <c:pt idx="126">
                  <c:v>1289.42</c:v>
                </c:pt>
                <c:pt idx="127">
                  <c:v>1299.45</c:v>
                </c:pt>
                <c:pt idx="128">
                  <c:v>1309.45</c:v>
                </c:pt>
                <c:pt idx="129">
                  <c:v>1319.48</c:v>
                </c:pt>
                <c:pt idx="130">
                  <c:v>1329.44</c:v>
                </c:pt>
                <c:pt idx="131">
                  <c:v>1339.43</c:v>
                </c:pt>
                <c:pt idx="132">
                  <c:v>1349.47</c:v>
                </c:pt>
                <c:pt idx="133">
                  <c:v>1359.46</c:v>
                </c:pt>
                <c:pt idx="134">
                  <c:v>1369.42</c:v>
                </c:pt>
                <c:pt idx="135">
                  <c:v>1379.45</c:v>
                </c:pt>
                <c:pt idx="136">
                  <c:v>1389.4</c:v>
                </c:pt>
                <c:pt idx="137">
                  <c:v>1399.4</c:v>
                </c:pt>
                <c:pt idx="138">
                  <c:v>1409.43</c:v>
                </c:pt>
                <c:pt idx="139">
                  <c:v>1419.43</c:v>
                </c:pt>
                <c:pt idx="140">
                  <c:v>1429.42</c:v>
                </c:pt>
                <c:pt idx="141">
                  <c:v>1439.46</c:v>
                </c:pt>
                <c:pt idx="142">
                  <c:v>1449.41</c:v>
                </c:pt>
                <c:pt idx="143">
                  <c:v>1459.41</c:v>
                </c:pt>
                <c:pt idx="144">
                  <c:v>1469.44</c:v>
                </c:pt>
                <c:pt idx="145">
                  <c:v>1479.48</c:v>
                </c:pt>
                <c:pt idx="146">
                  <c:v>1489.4</c:v>
                </c:pt>
                <c:pt idx="147">
                  <c:v>1499.43</c:v>
                </c:pt>
                <c:pt idx="148">
                  <c:v>1509.44</c:v>
                </c:pt>
                <c:pt idx="149">
                  <c:v>1519.43</c:v>
                </c:pt>
                <c:pt idx="150">
                  <c:v>1529.42</c:v>
                </c:pt>
                <c:pt idx="151">
                  <c:v>1539.43</c:v>
                </c:pt>
                <c:pt idx="152">
                  <c:v>1549.45</c:v>
                </c:pt>
                <c:pt idx="153">
                  <c:v>1559.41</c:v>
                </c:pt>
                <c:pt idx="154">
                  <c:v>1569.43</c:v>
                </c:pt>
                <c:pt idx="155">
                  <c:v>1579.41</c:v>
                </c:pt>
                <c:pt idx="156">
                  <c:v>1589.43</c:v>
                </c:pt>
                <c:pt idx="157">
                  <c:v>1599.42</c:v>
                </c:pt>
                <c:pt idx="158">
                  <c:v>1609.43</c:v>
                </c:pt>
                <c:pt idx="159">
                  <c:v>1619.41</c:v>
                </c:pt>
                <c:pt idx="160">
                  <c:v>1629.41</c:v>
                </c:pt>
                <c:pt idx="161">
                  <c:v>1639.42</c:v>
                </c:pt>
                <c:pt idx="162">
                  <c:v>1649.43</c:v>
                </c:pt>
                <c:pt idx="163">
                  <c:v>1659.42</c:v>
                </c:pt>
                <c:pt idx="164">
                  <c:v>1669.44</c:v>
                </c:pt>
                <c:pt idx="165">
                  <c:v>1679.42</c:v>
                </c:pt>
                <c:pt idx="166">
                  <c:v>1689.41</c:v>
                </c:pt>
                <c:pt idx="167">
                  <c:v>1699.43</c:v>
                </c:pt>
                <c:pt idx="168">
                  <c:v>1709.42</c:v>
                </c:pt>
                <c:pt idx="169">
                  <c:v>1719.43</c:v>
                </c:pt>
                <c:pt idx="170">
                  <c:v>1729.42</c:v>
                </c:pt>
                <c:pt idx="171">
                  <c:v>1739.43</c:v>
                </c:pt>
                <c:pt idx="172">
                  <c:v>1749.42</c:v>
                </c:pt>
                <c:pt idx="173">
                  <c:v>1759.44</c:v>
                </c:pt>
                <c:pt idx="174">
                  <c:v>1769.42</c:v>
                </c:pt>
                <c:pt idx="175">
                  <c:v>1779.44</c:v>
                </c:pt>
                <c:pt idx="176">
                  <c:v>1789.43</c:v>
                </c:pt>
                <c:pt idx="177">
                  <c:v>1799.44</c:v>
                </c:pt>
                <c:pt idx="178">
                  <c:v>1809.42</c:v>
                </c:pt>
                <c:pt idx="179">
                  <c:v>1819.42</c:v>
                </c:pt>
                <c:pt idx="180">
                  <c:v>1829.43</c:v>
                </c:pt>
                <c:pt idx="181">
                  <c:v>1839.41</c:v>
                </c:pt>
                <c:pt idx="182">
                  <c:v>1849.43</c:v>
                </c:pt>
                <c:pt idx="183">
                  <c:v>1859.42</c:v>
                </c:pt>
                <c:pt idx="184">
                  <c:v>1869.43</c:v>
                </c:pt>
                <c:pt idx="185">
                  <c:v>1879.43</c:v>
                </c:pt>
                <c:pt idx="186">
                  <c:v>1889.45</c:v>
                </c:pt>
                <c:pt idx="187">
                  <c:v>1919.43</c:v>
                </c:pt>
                <c:pt idx="188">
                  <c:v>1949.41</c:v>
                </c:pt>
                <c:pt idx="189">
                  <c:v>1979.41</c:v>
                </c:pt>
                <c:pt idx="190">
                  <c:v>1989.42</c:v>
                </c:pt>
                <c:pt idx="191">
                  <c:v>2009.41</c:v>
                </c:pt>
                <c:pt idx="192">
                  <c:v>2019.41</c:v>
                </c:pt>
                <c:pt idx="193">
                  <c:v>2029.42</c:v>
                </c:pt>
                <c:pt idx="194">
                  <c:v>2039.43</c:v>
                </c:pt>
                <c:pt idx="195">
                  <c:v>2049.38</c:v>
                </c:pt>
                <c:pt idx="196">
                  <c:v>2059.39</c:v>
                </c:pt>
                <c:pt idx="197">
                  <c:v>2069.4299999999998</c:v>
                </c:pt>
                <c:pt idx="198">
                  <c:v>2079.41</c:v>
                </c:pt>
                <c:pt idx="199">
                  <c:v>2089.41</c:v>
                </c:pt>
                <c:pt idx="200">
                  <c:v>2099.41</c:v>
                </c:pt>
                <c:pt idx="201">
                  <c:v>2109.4</c:v>
                </c:pt>
                <c:pt idx="202">
                  <c:v>2119.4299999999998</c:v>
                </c:pt>
                <c:pt idx="203">
                  <c:v>2129.39</c:v>
                </c:pt>
                <c:pt idx="204">
                  <c:v>2139.42</c:v>
                </c:pt>
                <c:pt idx="205">
                  <c:v>2149.4299999999998</c:v>
                </c:pt>
                <c:pt idx="206">
                  <c:v>2159.4</c:v>
                </c:pt>
                <c:pt idx="207">
                  <c:v>2169.41</c:v>
                </c:pt>
                <c:pt idx="208">
                  <c:v>2179.39</c:v>
                </c:pt>
                <c:pt idx="209">
                  <c:v>2189.42</c:v>
                </c:pt>
                <c:pt idx="210">
                  <c:v>2199.41</c:v>
                </c:pt>
                <c:pt idx="211">
                  <c:v>2209.4</c:v>
                </c:pt>
                <c:pt idx="212">
                  <c:v>2219.4</c:v>
                </c:pt>
                <c:pt idx="213">
                  <c:v>2229.39</c:v>
                </c:pt>
                <c:pt idx="214">
                  <c:v>2239.42</c:v>
                </c:pt>
                <c:pt idx="215">
                  <c:v>2249.39</c:v>
                </c:pt>
                <c:pt idx="216">
                  <c:v>2259.42</c:v>
                </c:pt>
                <c:pt idx="217">
                  <c:v>2269.4</c:v>
                </c:pt>
                <c:pt idx="218">
                  <c:v>2279.41</c:v>
                </c:pt>
                <c:pt idx="219">
                  <c:v>2289.4</c:v>
                </c:pt>
                <c:pt idx="220">
                  <c:v>2299.41</c:v>
                </c:pt>
                <c:pt idx="221">
                  <c:v>2309.39</c:v>
                </c:pt>
                <c:pt idx="222">
                  <c:v>2319.4</c:v>
                </c:pt>
                <c:pt idx="223">
                  <c:v>2329.39</c:v>
                </c:pt>
                <c:pt idx="224">
                  <c:v>2339.42</c:v>
                </c:pt>
                <c:pt idx="225">
                  <c:v>2349.41</c:v>
                </c:pt>
                <c:pt idx="226">
                  <c:v>2359.42</c:v>
                </c:pt>
                <c:pt idx="227">
                  <c:v>2369.4</c:v>
                </c:pt>
                <c:pt idx="228">
                  <c:v>2379.39</c:v>
                </c:pt>
                <c:pt idx="229">
                  <c:v>2389.39</c:v>
                </c:pt>
                <c:pt idx="230">
                  <c:v>2399.4299999999998</c:v>
                </c:pt>
                <c:pt idx="231">
                  <c:v>2409.41</c:v>
                </c:pt>
                <c:pt idx="232">
                  <c:v>2419.4</c:v>
                </c:pt>
                <c:pt idx="233">
                  <c:v>2429.39</c:v>
                </c:pt>
                <c:pt idx="234">
                  <c:v>2439.42</c:v>
                </c:pt>
                <c:pt idx="235">
                  <c:v>2449.4299999999998</c:v>
                </c:pt>
                <c:pt idx="236">
                  <c:v>2459.42</c:v>
                </c:pt>
                <c:pt idx="237">
                  <c:v>2469.4</c:v>
                </c:pt>
                <c:pt idx="238">
                  <c:v>2479.41</c:v>
                </c:pt>
                <c:pt idx="239">
                  <c:v>2499.38</c:v>
                </c:pt>
                <c:pt idx="240">
                  <c:v>2509.4</c:v>
                </c:pt>
                <c:pt idx="241">
                  <c:v>2519.42</c:v>
                </c:pt>
                <c:pt idx="242">
                  <c:v>2529.39</c:v>
                </c:pt>
                <c:pt idx="243">
                  <c:v>2549.42</c:v>
                </c:pt>
                <c:pt idx="244">
                  <c:v>2559.41</c:v>
                </c:pt>
                <c:pt idx="245">
                  <c:v>2569.4</c:v>
                </c:pt>
                <c:pt idx="246">
                  <c:v>2579.39</c:v>
                </c:pt>
                <c:pt idx="247">
                  <c:v>2589.4</c:v>
                </c:pt>
                <c:pt idx="248">
                  <c:v>2599.4</c:v>
                </c:pt>
                <c:pt idx="249">
                  <c:v>2609.4</c:v>
                </c:pt>
                <c:pt idx="250">
                  <c:v>2619.4</c:v>
                </c:pt>
                <c:pt idx="251">
                  <c:v>2629.4</c:v>
                </c:pt>
                <c:pt idx="252">
                  <c:v>2639.39</c:v>
                </c:pt>
                <c:pt idx="253">
                  <c:v>2649.38</c:v>
                </c:pt>
                <c:pt idx="254">
                  <c:v>2659.4</c:v>
                </c:pt>
                <c:pt idx="255">
                  <c:v>2669.41</c:v>
                </c:pt>
                <c:pt idx="256">
                  <c:v>2679.41</c:v>
                </c:pt>
                <c:pt idx="257">
                  <c:v>2689.39</c:v>
                </c:pt>
                <c:pt idx="258">
                  <c:v>2699.41</c:v>
                </c:pt>
                <c:pt idx="259">
                  <c:v>2709.4</c:v>
                </c:pt>
                <c:pt idx="260">
                  <c:v>2719.4</c:v>
                </c:pt>
                <c:pt idx="261">
                  <c:v>2729.4</c:v>
                </c:pt>
                <c:pt idx="262">
                  <c:v>2739.4</c:v>
                </c:pt>
                <c:pt idx="263">
                  <c:v>2749.41</c:v>
                </c:pt>
                <c:pt idx="264">
                  <c:v>2759.4</c:v>
                </c:pt>
                <c:pt idx="265">
                  <c:v>2769.4</c:v>
                </c:pt>
                <c:pt idx="266">
                  <c:v>2779.39</c:v>
                </c:pt>
                <c:pt idx="267">
                  <c:v>2789.41</c:v>
                </c:pt>
                <c:pt idx="268">
                  <c:v>2799.42</c:v>
                </c:pt>
                <c:pt idx="269">
                  <c:v>2809.41</c:v>
                </c:pt>
                <c:pt idx="270">
                  <c:v>2819.4</c:v>
                </c:pt>
                <c:pt idx="271">
                  <c:v>2829.39</c:v>
                </c:pt>
                <c:pt idx="272">
                  <c:v>2839.41</c:v>
                </c:pt>
                <c:pt idx="273">
                  <c:v>2849.4</c:v>
                </c:pt>
                <c:pt idx="274">
                  <c:v>2859.4</c:v>
                </c:pt>
                <c:pt idx="275">
                  <c:v>2909.41</c:v>
                </c:pt>
                <c:pt idx="276">
                  <c:v>2989.4</c:v>
                </c:pt>
              </c:numCache>
            </c:numRef>
          </c:xVal>
          <c:yVal>
            <c:numRef>
              <c:f>'BaSO4+Cs+Sr'!$C$7:$C$283</c:f>
              <c:numCache>
                <c:formatCode>General</c:formatCode>
                <c:ptCount val="277"/>
                <c:pt idx="0">
                  <c:v>5.2775000000000034</c:v>
                </c:pt>
                <c:pt idx="1">
                  <c:v>3.7831000000000046</c:v>
                </c:pt>
                <c:pt idx="2">
                  <c:v>3.162700000000001</c:v>
                </c:pt>
                <c:pt idx="3">
                  <c:v>2.7960999999999956</c:v>
                </c:pt>
                <c:pt idx="4">
                  <c:v>2.5986999999999938</c:v>
                </c:pt>
                <c:pt idx="5">
                  <c:v>2.4718000000000018</c:v>
                </c:pt>
                <c:pt idx="6">
                  <c:v>2.3872999999999962</c:v>
                </c:pt>
                <c:pt idx="7">
                  <c:v>2.3308999999999997</c:v>
                </c:pt>
                <c:pt idx="8">
                  <c:v>2.3027000000000015</c:v>
                </c:pt>
                <c:pt idx="9">
                  <c:v>2.2745000000000033</c:v>
                </c:pt>
                <c:pt idx="10">
                  <c:v>2.2604000000000042</c:v>
                </c:pt>
                <c:pt idx="11">
                  <c:v>2.2463000000000051</c:v>
                </c:pt>
                <c:pt idx="12">
                  <c:v>2.2463000000000051</c:v>
                </c:pt>
                <c:pt idx="13">
                  <c:v>2.232200000000006</c:v>
                </c:pt>
                <c:pt idx="14">
                  <c:v>2.232200000000006</c:v>
                </c:pt>
                <c:pt idx="15">
                  <c:v>2.232200000000006</c:v>
                </c:pt>
                <c:pt idx="16">
                  <c:v>2.232200000000006</c:v>
                </c:pt>
                <c:pt idx="17">
                  <c:v>2.232200000000006</c:v>
                </c:pt>
                <c:pt idx="18">
                  <c:v>2.232200000000006</c:v>
                </c:pt>
                <c:pt idx="19">
                  <c:v>2.232200000000006</c:v>
                </c:pt>
                <c:pt idx="20">
                  <c:v>2.232200000000006</c:v>
                </c:pt>
                <c:pt idx="21">
                  <c:v>2.232200000000006</c:v>
                </c:pt>
                <c:pt idx="22">
                  <c:v>2.232200000000006</c:v>
                </c:pt>
                <c:pt idx="23">
                  <c:v>2.232200000000006</c:v>
                </c:pt>
                <c:pt idx="24">
                  <c:v>2.2181000000000068</c:v>
                </c:pt>
                <c:pt idx="25">
                  <c:v>2.2181000000000068</c:v>
                </c:pt>
                <c:pt idx="26">
                  <c:v>2.2181000000000068</c:v>
                </c:pt>
                <c:pt idx="27">
                  <c:v>2.2181000000000068</c:v>
                </c:pt>
                <c:pt idx="28">
                  <c:v>2.2181000000000068</c:v>
                </c:pt>
                <c:pt idx="29">
                  <c:v>2.2181000000000068</c:v>
                </c:pt>
                <c:pt idx="30">
                  <c:v>2.2181000000000068</c:v>
                </c:pt>
                <c:pt idx="31">
                  <c:v>2.2181000000000068</c:v>
                </c:pt>
                <c:pt idx="32">
                  <c:v>2.2181000000000068</c:v>
                </c:pt>
                <c:pt idx="33">
                  <c:v>2.2181000000000068</c:v>
                </c:pt>
                <c:pt idx="34">
                  <c:v>2.2181000000000068</c:v>
                </c:pt>
                <c:pt idx="35">
                  <c:v>2.2181000000000068</c:v>
                </c:pt>
                <c:pt idx="36">
                  <c:v>2.2181000000000068</c:v>
                </c:pt>
                <c:pt idx="37">
                  <c:v>2.2181000000000068</c:v>
                </c:pt>
                <c:pt idx="38">
                  <c:v>2.2181000000000068</c:v>
                </c:pt>
                <c:pt idx="39">
                  <c:v>2.2181000000000068</c:v>
                </c:pt>
                <c:pt idx="40">
                  <c:v>2.2181000000000068</c:v>
                </c:pt>
                <c:pt idx="41">
                  <c:v>2.2181000000000068</c:v>
                </c:pt>
                <c:pt idx="42">
                  <c:v>2.2181000000000068</c:v>
                </c:pt>
                <c:pt idx="43">
                  <c:v>2.2181000000000068</c:v>
                </c:pt>
                <c:pt idx="44">
                  <c:v>2.2181000000000068</c:v>
                </c:pt>
                <c:pt idx="45">
                  <c:v>2.2181000000000068</c:v>
                </c:pt>
                <c:pt idx="46">
                  <c:v>2.2181000000000068</c:v>
                </c:pt>
                <c:pt idx="47">
                  <c:v>2.2181000000000068</c:v>
                </c:pt>
                <c:pt idx="48">
                  <c:v>2.2181000000000068</c:v>
                </c:pt>
                <c:pt idx="49">
                  <c:v>2.2181000000000068</c:v>
                </c:pt>
                <c:pt idx="50">
                  <c:v>1.8937999999999988</c:v>
                </c:pt>
                <c:pt idx="51">
                  <c:v>1.6540999999999997</c:v>
                </c:pt>
                <c:pt idx="52">
                  <c:v>1.569500000000005</c:v>
                </c:pt>
                <c:pt idx="53">
                  <c:v>1.5553999999999917</c:v>
                </c:pt>
                <c:pt idx="54">
                  <c:v>1.5413000000000068</c:v>
                </c:pt>
                <c:pt idx="55">
                  <c:v>1.5413000000000068</c:v>
                </c:pt>
                <c:pt idx="56">
                  <c:v>1.5413000000000068</c:v>
                </c:pt>
                <c:pt idx="57">
                  <c:v>1.5413000000000068</c:v>
                </c:pt>
                <c:pt idx="58">
                  <c:v>1.5413000000000068</c:v>
                </c:pt>
                <c:pt idx="59">
                  <c:v>1.5413000000000068</c:v>
                </c:pt>
                <c:pt idx="60">
                  <c:v>1.5413000000000068</c:v>
                </c:pt>
                <c:pt idx="61">
                  <c:v>1.5413000000000068</c:v>
                </c:pt>
                <c:pt idx="62">
                  <c:v>1.5413000000000068</c:v>
                </c:pt>
                <c:pt idx="63">
                  <c:v>1.5413000000000068</c:v>
                </c:pt>
                <c:pt idx="64">
                  <c:v>1.5413000000000068</c:v>
                </c:pt>
                <c:pt idx="65">
                  <c:v>1.5413000000000068</c:v>
                </c:pt>
                <c:pt idx="66">
                  <c:v>1.5413000000000068</c:v>
                </c:pt>
                <c:pt idx="67">
                  <c:v>1.5413000000000068</c:v>
                </c:pt>
                <c:pt idx="68">
                  <c:v>1.5413000000000068</c:v>
                </c:pt>
                <c:pt idx="69">
                  <c:v>1.5413000000000068</c:v>
                </c:pt>
                <c:pt idx="70">
                  <c:v>1.5271999999999935</c:v>
                </c:pt>
                <c:pt idx="71">
                  <c:v>1.5271999999999935</c:v>
                </c:pt>
                <c:pt idx="72">
                  <c:v>1.5271999999999935</c:v>
                </c:pt>
                <c:pt idx="73">
                  <c:v>1.5271999999999935</c:v>
                </c:pt>
                <c:pt idx="74">
                  <c:v>1.5271999999999935</c:v>
                </c:pt>
                <c:pt idx="75">
                  <c:v>1.5271999999999935</c:v>
                </c:pt>
                <c:pt idx="76">
                  <c:v>1.5271999999999935</c:v>
                </c:pt>
                <c:pt idx="77">
                  <c:v>1.5271999999999935</c:v>
                </c:pt>
                <c:pt idx="78">
                  <c:v>1.5271999999999935</c:v>
                </c:pt>
                <c:pt idx="79">
                  <c:v>1.5271999999999935</c:v>
                </c:pt>
                <c:pt idx="80">
                  <c:v>1.5271999999999935</c:v>
                </c:pt>
                <c:pt idx="81">
                  <c:v>1.5271999999999935</c:v>
                </c:pt>
                <c:pt idx="82">
                  <c:v>1.5271999999999935</c:v>
                </c:pt>
                <c:pt idx="83">
                  <c:v>1.5271999999999935</c:v>
                </c:pt>
                <c:pt idx="84">
                  <c:v>1.5271999999999935</c:v>
                </c:pt>
                <c:pt idx="85">
                  <c:v>1.5271999999999935</c:v>
                </c:pt>
                <c:pt idx="86">
                  <c:v>1.5271999999999935</c:v>
                </c:pt>
                <c:pt idx="87">
                  <c:v>1.5271999999999935</c:v>
                </c:pt>
                <c:pt idx="88">
                  <c:v>1.5271999999999935</c:v>
                </c:pt>
                <c:pt idx="89">
                  <c:v>1.5271999999999935</c:v>
                </c:pt>
                <c:pt idx="90">
                  <c:v>1.5271999999999935</c:v>
                </c:pt>
                <c:pt idx="91">
                  <c:v>1.5271999999999935</c:v>
                </c:pt>
                <c:pt idx="92">
                  <c:v>1.5271999999999935</c:v>
                </c:pt>
                <c:pt idx="93">
                  <c:v>1.5271999999999935</c:v>
                </c:pt>
                <c:pt idx="94">
                  <c:v>1.5271999999999935</c:v>
                </c:pt>
                <c:pt idx="95">
                  <c:v>1.5271999999999935</c:v>
                </c:pt>
                <c:pt idx="96">
                  <c:v>1.5271999999999935</c:v>
                </c:pt>
                <c:pt idx="97">
                  <c:v>1.5271999999999935</c:v>
                </c:pt>
                <c:pt idx="98">
                  <c:v>1.3156999999999925</c:v>
                </c:pt>
                <c:pt idx="99">
                  <c:v>1.217000000000013</c:v>
                </c:pt>
                <c:pt idx="100">
                  <c:v>1.2028999999999996</c:v>
                </c:pt>
                <c:pt idx="101">
                  <c:v>1.2028999999999996</c:v>
                </c:pt>
                <c:pt idx="102">
                  <c:v>1.2028999999999996</c:v>
                </c:pt>
                <c:pt idx="103">
                  <c:v>1.2028999999999996</c:v>
                </c:pt>
                <c:pt idx="104">
                  <c:v>1.2028999999999996</c:v>
                </c:pt>
                <c:pt idx="105">
                  <c:v>1.2028999999999996</c:v>
                </c:pt>
                <c:pt idx="106">
                  <c:v>1.2028999999999996</c:v>
                </c:pt>
                <c:pt idx="107">
                  <c:v>1.2028999999999996</c:v>
                </c:pt>
                <c:pt idx="108">
                  <c:v>1.2028999999999996</c:v>
                </c:pt>
                <c:pt idx="109">
                  <c:v>1.2028999999999996</c:v>
                </c:pt>
                <c:pt idx="110">
                  <c:v>1.2028999999999996</c:v>
                </c:pt>
                <c:pt idx="111">
                  <c:v>1.2028999999999996</c:v>
                </c:pt>
                <c:pt idx="112">
                  <c:v>1.2028999999999996</c:v>
                </c:pt>
                <c:pt idx="113">
                  <c:v>1.2028999999999996</c:v>
                </c:pt>
                <c:pt idx="114">
                  <c:v>1.2028999999999996</c:v>
                </c:pt>
                <c:pt idx="115">
                  <c:v>1.2028999999999996</c:v>
                </c:pt>
                <c:pt idx="116">
                  <c:v>1.2028999999999996</c:v>
                </c:pt>
                <c:pt idx="117">
                  <c:v>1.2028999999999996</c:v>
                </c:pt>
                <c:pt idx="118">
                  <c:v>1.2028999999999996</c:v>
                </c:pt>
                <c:pt idx="119">
                  <c:v>1.2028999999999996</c:v>
                </c:pt>
                <c:pt idx="120">
                  <c:v>1.2028999999999996</c:v>
                </c:pt>
                <c:pt idx="121">
                  <c:v>1.2028999999999996</c:v>
                </c:pt>
                <c:pt idx="122">
                  <c:v>1.2028999999999996</c:v>
                </c:pt>
                <c:pt idx="123">
                  <c:v>1.2028999999999996</c:v>
                </c:pt>
                <c:pt idx="124">
                  <c:v>1.2028999999999996</c:v>
                </c:pt>
                <c:pt idx="125">
                  <c:v>1.2028999999999996</c:v>
                </c:pt>
                <c:pt idx="126">
                  <c:v>1.2028999999999996</c:v>
                </c:pt>
                <c:pt idx="127">
                  <c:v>1.2028999999999996</c:v>
                </c:pt>
                <c:pt idx="128">
                  <c:v>1.2028999999999996</c:v>
                </c:pt>
                <c:pt idx="129">
                  <c:v>1.2028999999999996</c:v>
                </c:pt>
                <c:pt idx="130">
                  <c:v>1.2028999999999996</c:v>
                </c:pt>
                <c:pt idx="131">
                  <c:v>1.2028999999999996</c:v>
                </c:pt>
                <c:pt idx="132">
                  <c:v>1.2028999999999996</c:v>
                </c:pt>
                <c:pt idx="133">
                  <c:v>1.2028999999999996</c:v>
                </c:pt>
                <c:pt idx="134">
                  <c:v>1.2028999999999996</c:v>
                </c:pt>
                <c:pt idx="135">
                  <c:v>1.2028999999999996</c:v>
                </c:pt>
                <c:pt idx="136">
                  <c:v>1.2028999999999996</c:v>
                </c:pt>
                <c:pt idx="137">
                  <c:v>1.2028999999999996</c:v>
                </c:pt>
                <c:pt idx="138">
                  <c:v>1.2028999999999996</c:v>
                </c:pt>
                <c:pt idx="139">
                  <c:v>1.2028999999999996</c:v>
                </c:pt>
                <c:pt idx="140">
                  <c:v>1.2028999999999996</c:v>
                </c:pt>
                <c:pt idx="141">
                  <c:v>1.2028999999999996</c:v>
                </c:pt>
                <c:pt idx="142">
                  <c:v>1.2028999999999996</c:v>
                </c:pt>
                <c:pt idx="143">
                  <c:v>1.2028999999999996</c:v>
                </c:pt>
                <c:pt idx="144">
                  <c:v>1.2028999999999996</c:v>
                </c:pt>
                <c:pt idx="145">
                  <c:v>1.2028999999999996</c:v>
                </c:pt>
                <c:pt idx="146">
                  <c:v>1.2028999999999996</c:v>
                </c:pt>
                <c:pt idx="147">
                  <c:v>1.2028999999999996</c:v>
                </c:pt>
                <c:pt idx="148">
                  <c:v>1.0478999999999985</c:v>
                </c:pt>
                <c:pt idx="149">
                  <c:v>0.99150000000000205</c:v>
                </c:pt>
                <c:pt idx="150">
                  <c:v>0.99150000000000205</c:v>
                </c:pt>
                <c:pt idx="151">
                  <c:v>0.99150000000000205</c:v>
                </c:pt>
                <c:pt idx="152">
                  <c:v>0.99150000000000205</c:v>
                </c:pt>
                <c:pt idx="153">
                  <c:v>0.99150000000000205</c:v>
                </c:pt>
                <c:pt idx="154">
                  <c:v>0.99150000000000205</c:v>
                </c:pt>
                <c:pt idx="155">
                  <c:v>0.99150000000000205</c:v>
                </c:pt>
                <c:pt idx="156">
                  <c:v>0.99150000000000205</c:v>
                </c:pt>
                <c:pt idx="157">
                  <c:v>0.99150000000000205</c:v>
                </c:pt>
                <c:pt idx="158">
                  <c:v>0.99150000000000205</c:v>
                </c:pt>
                <c:pt idx="159">
                  <c:v>0.99150000000000205</c:v>
                </c:pt>
                <c:pt idx="160">
                  <c:v>0.99150000000000205</c:v>
                </c:pt>
                <c:pt idx="161">
                  <c:v>0.99150000000000205</c:v>
                </c:pt>
                <c:pt idx="162">
                  <c:v>0.99150000000000205</c:v>
                </c:pt>
                <c:pt idx="163">
                  <c:v>0.99150000000000205</c:v>
                </c:pt>
                <c:pt idx="164">
                  <c:v>0.99150000000000205</c:v>
                </c:pt>
                <c:pt idx="165">
                  <c:v>0.99150000000000205</c:v>
                </c:pt>
                <c:pt idx="166">
                  <c:v>0.99150000000000205</c:v>
                </c:pt>
                <c:pt idx="167">
                  <c:v>0.99150000000000205</c:v>
                </c:pt>
                <c:pt idx="168">
                  <c:v>0.99150000000000205</c:v>
                </c:pt>
                <c:pt idx="169">
                  <c:v>0.99150000000000205</c:v>
                </c:pt>
                <c:pt idx="170">
                  <c:v>0.99150000000000205</c:v>
                </c:pt>
                <c:pt idx="171">
                  <c:v>0.99150000000000205</c:v>
                </c:pt>
                <c:pt idx="172">
                  <c:v>0.99150000000000205</c:v>
                </c:pt>
                <c:pt idx="173">
                  <c:v>0.99150000000000205</c:v>
                </c:pt>
                <c:pt idx="174">
                  <c:v>0.99150000000000205</c:v>
                </c:pt>
                <c:pt idx="175">
                  <c:v>0.99150000000000205</c:v>
                </c:pt>
                <c:pt idx="176">
                  <c:v>0.99150000000000205</c:v>
                </c:pt>
                <c:pt idx="177">
                  <c:v>0.99150000000000205</c:v>
                </c:pt>
                <c:pt idx="178">
                  <c:v>0.99150000000000205</c:v>
                </c:pt>
                <c:pt idx="179">
                  <c:v>0.99150000000000205</c:v>
                </c:pt>
                <c:pt idx="180">
                  <c:v>0.99150000000000205</c:v>
                </c:pt>
                <c:pt idx="181">
                  <c:v>0.99150000000000205</c:v>
                </c:pt>
                <c:pt idx="182">
                  <c:v>0.99150000000000205</c:v>
                </c:pt>
                <c:pt idx="183">
                  <c:v>0.99150000000000205</c:v>
                </c:pt>
                <c:pt idx="184">
                  <c:v>0.99150000000000205</c:v>
                </c:pt>
                <c:pt idx="185">
                  <c:v>0.99150000000000205</c:v>
                </c:pt>
                <c:pt idx="186">
                  <c:v>0.97739999999998872</c:v>
                </c:pt>
                <c:pt idx="187">
                  <c:v>0.97739999999998872</c:v>
                </c:pt>
                <c:pt idx="188">
                  <c:v>0.97739999999998872</c:v>
                </c:pt>
                <c:pt idx="189">
                  <c:v>0.97739999999998872</c:v>
                </c:pt>
                <c:pt idx="190">
                  <c:v>0.97739999999998872</c:v>
                </c:pt>
                <c:pt idx="191">
                  <c:v>0.85050000000001091</c:v>
                </c:pt>
                <c:pt idx="192">
                  <c:v>0.83639999999999759</c:v>
                </c:pt>
                <c:pt idx="193">
                  <c:v>0.83639999999999759</c:v>
                </c:pt>
                <c:pt idx="194">
                  <c:v>0.83639999999999759</c:v>
                </c:pt>
                <c:pt idx="195">
                  <c:v>0.83639999999999759</c:v>
                </c:pt>
                <c:pt idx="196">
                  <c:v>0.83639999999999759</c:v>
                </c:pt>
                <c:pt idx="197">
                  <c:v>0.83639999999999759</c:v>
                </c:pt>
                <c:pt idx="198">
                  <c:v>0.83639999999999759</c:v>
                </c:pt>
                <c:pt idx="199">
                  <c:v>0.83639999999999759</c:v>
                </c:pt>
                <c:pt idx="200">
                  <c:v>0.83639999999999759</c:v>
                </c:pt>
                <c:pt idx="201">
                  <c:v>0.83639999999999759</c:v>
                </c:pt>
                <c:pt idx="202">
                  <c:v>0.83639999999999759</c:v>
                </c:pt>
                <c:pt idx="203">
                  <c:v>0.83639999999999759</c:v>
                </c:pt>
                <c:pt idx="204">
                  <c:v>0.83639999999999759</c:v>
                </c:pt>
                <c:pt idx="205">
                  <c:v>0.83639999999999759</c:v>
                </c:pt>
                <c:pt idx="206">
                  <c:v>0.83639999999999759</c:v>
                </c:pt>
                <c:pt idx="207">
                  <c:v>0.83639999999999759</c:v>
                </c:pt>
                <c:pt idx="208">
                  <c:v>0.83639999999999759</c:v>
                </c:pt>
                <c:pt idx="209">
                  <c:v>0.83639999999999759</c:v>
                </c:pt>
                <c:pt idx="210">
                  <c:v>0.83639999999999759</c:v>
                </c:pt>
                <c:pt idx="211">
                  <c:v>0.83639999999999759</c:v>
                </c:pt>
                <c:pt idx="212">
                  <c:v>0.83639999999999759</c:v>
                </c:pt>
                <c:pt idx="213">
                  <c:v>0.83639999999999759</c:v>
                </c:pt>
                <c:pt idx="214">
                  <c:v>0.83639999999999759</c:v>
                </c:pt>
                <c:pt idx="215">
                  <c:v>0.83639999999999759</c:v>
                </c:pt>
                <c:pt idx="216">
                  <c:v>0.83639999999999759</c:v>
                </c:pt>
                <c:pt idx="217">
                  <c:v>0.83639999999999759</c:v>
                </c:pt>
                <c:pt idx="218">
                  <c:v>0.83639999999999759</c:v>
                </c:pt>
                <c:pt idx="219">
                  <c:v>0.83639999999999759</c:v>
                </c:pt>
                <c:pt idx="220">
                  <c:v>0.83639999999999759</c:v>
                </c:pt>
                <c:pt idx="221">
                  <c:v>0.83639999999999759</c:v>
                </c:pt>
                <c:pt idx="222">
                  <c:v>0.83639999999999759</c:v>
                </c:pt>
                <c:pt idx="223">
                  <c:v>0.83639999999999759</c:v>
                </c:pt>
                <c:pt idx="224">
                  <c:v>0.83639999999999759</c:v>
                </c:pt>
                <c:pt idx="225">
                  <c:v>0.83639999999999759</c:v>
                </c:pt>
                <c:pt idx="226">
                  <c:v>0.83639999999999759</c:v>
                </c:pt>
                <c:pt idx="227">
                  <c:v>0.83639999999999759</c:v>
                </c:pt>
                <c:pt idx="228">
                  <c:v>0.83639999999999759</c:v>
                </c:pt>
                <c:pt idx="229">
                  <c:v>0.83639999999999759</c:v>
                </c:pt>
                <c:pt idx="230">
                  <c:v>0.83639999999999759</c:v>
                </c:pt>
                <c:pt idx="231">
                  <c:v>0.83639999999999759</c:v>
                </c:pt>
                <c:pt idx="232">
                  <c:v>0.83639999999999759</c:v>
                </c:pt>
                <c:pt idx="233">
                  <c:v>0.83639999999999759</c:v>
                </c:pt>
                <c:pt idx="234">
                  <c:v>0.83639999999999759</c:v>
                </c:pt>
                <c:pt idx="235">
                  <c:v>0.83639999999999759</c:v>
                </c:pt>
                <c:pt idx="236">
                  <c:v>0.83639999999999759</c:v>
                </c:pt>
                <c:pt idx="237">
                  <c:v>0.83639999999999759</c:v>
                </c:pt>
                <c:pt idx="238">
                  <c:v>0.82230000000001269</c:v>
                </c:pt>
                <c:pt idx="239">
                  <c:v>0.82230000000001269</c:v>
                </c:pt>
                <c:pt idx="240">
                  <c:v>0.70949999999999136</c:v>
                </c:pt>
                <c:pt idx="241">
                  <c:v>0.69540000000000646</c:v>
                </c:pt>
                <c:pt idx="242">
                  <c:v>0.69540000000000646</c:v>
                </c:pt>
                <c:pt idx="243">
                  <c:v>0.69540000000000646</c:v>
                </c:pt>
                <c:pt idx="244">
                  <c:v>0.69540000000000646</c:v>
                </c:pt>
                <c:pt idx="245">
                  <c:v>0.69540000000000646</c:v>
                </c:pt>
                <c:pt idx="246">
                  <c:v>0.69540000000000646</c:v>
                </c:pt>
                <c:pt idx="247">
                  <c:v>0.69540000000000646</c:v>
                </c:pt>
                <c:pt idx="248">
                  <c:v>0.69540000000000646</c:v>
                </c:pt>
                <c:pt idx="249">
                  <c:v>0.69540000000000646</c:v>
                </c:pt>
                <c:pt idx="250">
                  <c:v>0.69540000000000646</c:v>
                </c:pt>
                <c:pt idx="251">
                  <c:v>0.69540000000000646</c:v>
                </c:pt>
                <c:pt idx="252">
                  <c:v>0.69540000000000646</c:v>
                </c:pt>
                <c:pt idx="253">
                  <c:v>0.69540000000000646</c:v>
                </c:pt>
                <c:pt idx="254">
                  <c:v>0.69540000000000646</c:v>
                </c:pt>
                <c:pt idx="255">
                  <c:v>0.69540000000000646</c:v>
                </c:pt>
                <c:pt idx="256">
                  <c:v>0.69540000000000646</c:v>
                </c:pt>
                <c:pt idx="257">
                  <c:v>0.69540000000000646</c:v>
                </c:pt>
                <c:pt idx="258">
                  <c:v>0.69540000000000646</c:v>
                </c:pt>
                <c:pt idx="259">
                  <c:v>0.69540000000000646</c:v>
                </c:pt>
                <c:pt idx="260">
                  <c:v>0.69540000000000646</c:v>
                </c:pt>
                <c:pt idx="261">
                  <c:v>0.69540000000000646</c:v>
                </c:pt>
                <c:pt idx="262">
                  <c:v>0.69540000000000646</c:v>
                </c:pt>
                <c:pt idx="263">
                  <c:v>0.69540000000000646</c:v>
                </c:pt>
                <c:pt idx="264">
                  <c:v>0.69540000000000646</c:v>
                </c:pt>
                <c:pt idx="265">
                  <c:v>0.69540000000000646</c:v>
                </c:pt>
                <c:pt idx="266">
                  <c:v>0.69540000000000646</c:v>
                </c:pt>
                <c:pt idx="267">
                  <c:v>0.69540000000000646</c:v>
                </c:pt>
                <c:pt idx="268">
                  <c:v>0.69540000000000646</c:v>
                </c:pt>
                <c:pt idx="269">
                  <c:v>0.69540000000000646</c:v>
                </c:pt>
                <c:pt idx="270">
                  <c:v>0.69540000000000646</c:v>
                </c:pt>
                <c:pt idx="271">
                  <c:v>0.69540000000000646</c:v>
                </c:pt>
                <c:pt idx="272">
                  <c:v>0.69540000000000646</c:v>
                </c:pt>
                <c:pt idx="273">
                  <c:v>0.69540000000000646</c:v>
                </c:pt>
                <c:pt idx="274">
                  <c:v>0.68129999999999313</c:v>
                </c:pt>
                <c:pt idx="275">
                  <c:v>0.68129999999999313</c:v>
                </c:pt>
                <c:pt idx="276">
                  <c:v>0.68129999999999313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F6-4F94-BDAD-EBFB3C69A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2798808"/>
        <c:axId val="397820952"/>
      </c:scatterChart>
      <c:valAx>
        <c:axId val="322798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820952"/>
        <c:crosses val="autoZero"/>
        <c:crossBetween val="midCat"/>
      </c:valAx>
      <c:valAx>
        <c:axId val="397820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2798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All Data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spPr>
            <a:ln w="22225" cap="rnd">
              <a:noFill/>
              <a:round/>
            </a:ln>
            <a:effectLst/>
          </c:spPr>
          <c:trendline>
            <c:spPr>
              <a:ln w="19050" cmpd="sng">
                <a:prstDash val="sysDot"/>
              </a:ln>
            </c:spPr>
            <c:trendlineType val="power"/>
            <c:dispRSqr val="0"/>
            <c:dispEq val="0"/>
          </c:trendline>
          <c:xVal>
            <c:numRef>
              <c:f>'BaSO4+Cs+Sr Yield Stress'!$D$31:$D$35</c:f>
              <c:numCache>
                <c:formatCode>General</c:formatCode>
                <c:ptCount val="5"/>
                <c:pt idx="0">
                  <c:v>4.6876554920371655E-2</c:v>
                </c:pt>
                <c:pt idx="1">
                  <c:v>6.5719396091048599E-2</c:v>
                </c:pt>
                <c:pt idx="2">
                  <c:v>8.2589693247777152E-2</c:v>
                </c:pt>
                <c:pt idx="3">
                  <c:v>0.10264966026058346</c:v>
                </c:pt>
                <c:pt idx="4">
                  <c:v>0.12365383448864874</c:v>
                </c:pt>
              </c:numCache>
            </c:numRef>
          </c:xVal>
          <c:yVal>
            <c:numRef>
              <c:f>'BaSO4+Cs+Sr Yield Stress'!$A$31:$A$35</c:f>
              <c:numCache>
                <c:formatCode>General</c:formatCode>
                <c:ptCount val="5"/>
                <c:pt idx="0">
                  <c:v>85.224195793305356</c:v>
                </c:pt>
                <c:pt idx="1">
                  <c:v>341.81044541054058</c:v>
                </c:pt>
                <c:pt idx="2">
                  <c:v>770.03844137333419</c:v>
                </c:pt>
                <c:pt idx="3">
                  <c:v>1370.1500548977886</c:v>
                </c:pt>
                <c:pt idx="4">
                  <c:v>2142.1413848352586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927-4F60-B890-4C4443EF016D}"/>
            </c:ext>
          </c:extLst>
        </c:ser>
        <c:ser>
          <c:idx val="2"/>
          <c:order val="1"/>
          <c:tx>
            <c:v>Combined Yield Stress</c:v>
          </c:tx>
          <c:spPr>
            <a:ln w="25400" cap="rnd">
              <a:noFill/>
              <a:round/>
            </a:ln>
            <a:effectLst/>
          </c:spPr>
          <c:trendline>
            <c:spPr>
              <a:ln w="19050">
                <a:prstDash val="sysDot"/>
              </a:ln>
            </c:spPr>
            <c:trendlineType val="power"/>
            <c:dispRSqr val="0"/>
            <c:dispEq val="0"/>
          </c:trendline>
          <c:xVal>
            <c:numRef>
              <c:f>'Combined yield stress'!$D$31:$D$35</c:f>
              <c:numCache>
                <c:formatCode>General</c:formatCode>
                <c:ptCount val="5"/>
                <c:pt idx="0">
                  <c:v>0.10917548711199065</c:v>
                </c:pt>
                <c:pt idx="1">
                  <c:v>0.1523309221395778</c:v>
                </c:pt>
                <c:pt idx="2">
                  <c:v>0.1820403233257018</c:v>
                </c:pt>
                <c:pt idx="3">
                  <c:v>0.20482507074100806</c:v>
                </c:pt>
                <c:pt idx="4">
                  <c:v>0.22566769212354404</c:v>
                </c:pt>
              </c:numCache>
            </c:numRef>
          </c:xVal>
          <c:yVal>
            <c:numRef>
              <c:f>'Combined yield stress'!$A$31:$A$35</c:f>
              <c:numCache>
                <c:formatCode>General</c:formatCode>
                <c:ptCount val="5"/>
                <c:pt idx="0">
                  <c:v>239.53257708772028</c:v>
                </c:pt>
                <c:pt idx="1">
                  <c:v>960.48915014437307</c:v>
                </c:pt>
                <c:pt idx="2">
                  <c:v>2163.3414875286576</c:v>
                </c:pt>
                <c:pt idx="3">
                  <c:v>3848.2468453601377</c:v>
                </c:pt>
                <c:pt idx="4">
                  <c:v>6015.5066312013187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927-4F60-B890-4C4443EF016D}"/>
            </c:ext>
          </c:extLst>
        </c:ser>
        <c:ser>
          <c:idx val="0"/>
          <c:order val="2"/>
          <c:tx>
            <c:v>BaSO4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power"/>
            <c:dispRSqr val="0"/>
            <c:dispEq val="0"/>
          </c:trendline>
          <c:xVal>
            <c:numRef>
              <c:f>'BaSO4 yield stress'!$D$31:$D$35</c:f>
              <c:numCache>
                <c:formatCode>General</c:formatCode>
                <c:ptCount val="5"/>
                <c:pt idx="0">
                  <c:v>4.0302677598861615E-2</c:v>
                </c:pt>
                <c:pt idx="1">
                  <c:v>5.7378976336334812E-2</c:v>
                </c:pt>
                <c:pt idx="2">
                  <c:v>7.0596521302456888E-2</c:v>
                </c:pt>
                <c:pt idx="3">
                  <c:v>8.3121707795827532E-2</c:v>
                </c:pt>
                <c:pt idx="4">
                  <c:v>9.3593564829564421E-2</c:v>
                </c:pt>
              </c:numCache>
            </c:numRef>
          </c:xVal>
          <c:yVal>
            <c:numRef>
              <c:f>'BaSO4 yield stress'!$A$31:$A$35</c:f>
              <c:numCache>
                <c:formatCode>General</c:formatCode>
                <c:ptCount val="5"/>
                <c:pt idx="0">
                  <c:v>84.709853811417673</c:v>
                </c:pt>
                <c:pt idx="1">
                  <c:v>339.76655342559417</c:v>
                </c:pt>
                <c:pt idx="2">
                  <c:v>765.39261200571116</c:v>
                </c:pt>
                <c:pt idx="3">
                  <c:v>1361.7363716605566</c:v>
                </c:pt>
                <c:pt idx="4">
                  <c:v>2128.7552892410222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927-4F60-B890-4C4443EF0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451208"/>
        <c:axId val="749459080"/>
      </c:scatterChart>
      <c:valAx>
        <c:axId val="749451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459080"/>
        <c:crosses val="autoZero"/>
        <c:crossBetween val="midCat"/>
      </c:valAx>
      <c:valAx>
        <c:axId val="749459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4512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BaSO4</a:t>
            </a:r>
            <a:r>
              <a:rPr lang="en-GB" baseline="0"/>
              <a:t> y</a:t>
            </a:r>
            <a:r>
              <a:rPr lang="en-GB"/>
              <a:t>ield Stress analysis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4672398982615961"/>
          <c:y val="0.11620871746409066"/>
          <c:w val="0.79902178534443435"/>
          <c:h val="0.7119079903781329"/>
        </c:manualLayout>
      </c:layout>
      <c:scatterChart>
        <c:scatterStyle val="lineMarker"/>
        <c:varyColors val="0"/>
        <c:ser>
          <c:idx val="0"/>
          <c:order val="0"/>
          <c:spPr>
            <a:ln w="2222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trendline>
            <c:trendlineType val="power"/>
            <c:dispRSqr val="0"/>
            <c:dispEq val="0"/>
          </c:trendline>
          <c:xVal>
            <c:numRef>
              <c:f>'BaSO4+Cs+Sr Yield Stress'!$D$31:$D$35</c:f>
              <c:numCache>
                <c:formatCode>General</c:formatCode>
                <c:ptCount val="5"/>
                <c:pt idx="0">
                  <c:v>4.6876554920371655E-2</c:v>
                </c:pt>
                <c:pt idx="1">
                  <c:v>6.5719396091048599E-2</c:v>
                </c:pt>
                <c:pt idx="2">
                  <c:v>8.2589693247777152E-2</c:v>
                </c:pt>
                <c:pt idx="3">
                  <c:v>0.10264966026058346</c:v>
                </c:pt>
                <c:pt idx="4">
                  <c:v>0.12365383448864874</c:v>
                </c:pt>
              </c:numCache>
            </c:numRef>
          </c:xVal>
          <c:yVal>
            <c:numRef>
              <c:f>'BaSO4+Cs+Sr Yield Stress'!$A$31:$A$35</c:f>
              <c:numCache>
                <c:formatCode>General</c:formatCode>
                <c:ptCount val="5"/>
                <c:pt idx="0">
                  <c:v>85.224195793305356</c:v>
                </c:pt>
                <c:pt idx="1">
                  <c:v>341.81044541054058</c:v>
                </c:pt>
                <c:pt idx="2">
                  <c:v>770.03844137333419</c:v>
                </c:pt>
                <c:pt idx="3">
                  <c:v>1370.1500548977886</c:v>
                </c:pt>
                <c:pt idx="4">
                  <c:v>2142.1413848352586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94-4B73-81D0-D202700701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7615048"/>
        <c:axId val="497605536"/>
      </c:scatterChart>
      <c:valAx>
        <c:axId val="497615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/>
                  <a:t>Volume Fraction of particle dispersion</a:t>
                </a:r>
              </a:p>
            </c:rich>
          </c:tx>
          <c:layout>
            <c:manualLayout>
              <c:xMode val="edge"/>
              <c:yMode val="edge"/>
              <c:x val="0.3154958627085111"/>
              <c:y val="0.9197259091276027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605536"/>
        <c:crosses val="autoZero"/>
        <c:crossBetween val="midCat"/>
      </c:valAx>
      <c:valAx>
        <c:axId val="497605536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/>
                  <a:t>Compressive Yield Stress, Pa</a:t>
                </a:r>
              </a:p>
            </c:rich>
          </c:tx>
          <c:layout>
            <c:manualLayout>
              <c:xMode val="edge"/>
              <c:yMode val="edge"/>
              <c:x val="8.5967143045945858E-3"/>
              <c:y val="0.2520944415213835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6150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412663817516304"/>
          <c:y val="0.63225471182498683"/>
          <c:w val="0.31696700956724999"/>
          <c:h val="0.1735382062436666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Heq (m) BaSO4 +</a:t>
            </a:r>
            <a:r>
              <a:rPr lang="en-US" baseline="0"/>
              <a:t> Cs+Sr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082443634030467"/>
          <c:y val="0.11647511010276258"/>
          <c:w val="0.8160539339413011"/>
          <c:h val="0.77273832497931971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'BaSO4+Cs+Sr Yield Stress'!$X$5</c:f>
              <c:strCache>
                <c:ptCount val="1"/>
                <c:pt idx="0">
                  <c:v>Heq (m) BaSO4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-0.43330265516637345"/>
                  <c:y val="-0.466051697726264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'BaSO4+Cs+Sr Yield Stress'!$W$6:$W$11</c:f>
              <c:numCache>
                <c:formatCode>General</c:formatCode>
                <c:ptCount val="6"/>
                <c:pt idx="0">
                  <c:v>36.335000000000001</c:v>
                </c:pt>
                <c:pt idx="1">
                  <c:v>145.34</c:v>
                </c:pt>
                <c:pt idx="2">
                  <c:v>327.01500000000004</c:v>
                </c:pt>
                <c:pt idx="3">
                  <c:v>581.36</c:v>
                </c:pt>
                <c:pt idx="4">
                  <c:v>908.37500000000011</c:v>
                </c:pt>
                <c:pt idx="5">
                  <c:v>1308.0600000000002</c:v>
                </c:pt>
              </c:numCache>
            </c:numRef>
          </c:xVal>
          <c:yVal>
            <c:numRef>
              <c:f>'BaSO4+Cs+Sr Yield Stress'!$X$6:$X$11</c:f>
              <c:numCache>
                <c:formatCode>General</c:formatCode>
                <c:ptCount val="6"/>
                <c:pt idx="0">
                  <c:v>2.2181000000000002E-3</c:v>
                </c:pt>
                <c:pt idx="1">
                  <c:v>1.5271999999999998E-3</c:v>
                </c:pt>
                <c:pt idx="2">
                  <c:v>1.2029E-3</c:v>
                </c:pt>
                <c:pt idx="3">
                  <c:v>9.7740000000000001E-4</c:v>
                </c:pt>
                <c:pt idx="4">
                  <c:v>8.2230000000000009E-4</c:v>
                </c:pt>
                <c:pt idx="5">
                  <c:v>6.8130000000000003E-4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81-4510-81EA-40560A550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7051295"/>
        <c:axId val="1907065215"/>
      </c:scatterChart>
      <c:valAx>
        <c:axId val="1907051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7065215"/>
        <c:crosses val="autoZero"/>
        <c:crossBetween val="midCat"/>
      </c:valAx>
      <c:valAx>
        <c:axId val="19070652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70512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combined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'[1]Combined '!$A$7:$A$266</c:f>
              <c:numCache>
                <c:formatCode>General</c:formatCode>
                <c:ptCount val="260"/>
                <c:pt idx="0">
                  <c:v>9.49</c:v>
                </c:pt>
                <c:pt idx="1">
                  <c:v>19.54</c:v>
                </c:pt>
                <c:pt idx="2">
                  <c:v>29.48</c:v>
                </c:pt>
                <c:pt idx="3">
                  <c:v>39.42</c:v>
                </c:pt>
                <c:pt idx="4">
                  <c:v>49.49</c:v>
                </c:pt>
                <c:pt idx="5">
                  <c:v>59.43</c:v>
                </c:pt>
                <c:pt idx="6">
                  <c:v>69.489999999999995</c:v>
                </c:pt>
                <c:pt idx="7">
                  <c:v>79.430000000000007</c:v>
                </c:pt>
                <c:pt idx="8">
                  <c:v>89.5</c:v>
                </c:pt>
                <c:pt idx="9">
                  <c:v>99.43</c:v>
                </c:pt>
                <c:pt idx="10">
                  <c:v>109.5</c:v>
                </c:pt>
                <c:pt idx="11">
                  <c:v>119.44</c:v>
                </c:pt>
                <c:pt idx="12">
                  <c:v>129.51</c:v>
                </c:pt>
                <c:pt idx="13">
                  <c:v>139.44999999999999</c:v>
                </c:pt>
                <c:pt idx="14">
                  <c:v>149.52000000000001</c:v>
                </c:pt>
                <c:pt idx="15">
                  <c:v>159.44999999999999</c:v>
                </c:pt>
                <c:pt idx="16">
                  <c:v>169.51</c:v>
                </c:pt>
                <c:pt idx="17">
                  <c:v>179.45</c:v>
                </c:pt>
                <c:pt idx="18">
                  <c:v>189.52</c:v>
                </c:pt>
                <c:pt idx="19">
                  <c:v>199.45</c:v>
                </c:pt>
                <c:pt idx="20">
                  <c:v>209.52</c:v>
                </c:pt>
                <c:pt idx="21">
                  <c:v>219.46</c:v>
                </c:pt>
                <c:pt idx="22">
                  <c:v>229.52</c:v>
                </c:pt>
                <c:pt idx="23">
                  <c:v>239.46</c:v>
                </c:pt>
                <c:pt idx="24">
                  <c:v>249.52</c:v>
                </c:pt>
                <c:pt idx="25">
                  <c:v>259.48</c:v>
                </c:pt>
                <c:pt idx="26">
                  <c:v>269.52999999999997</c:v>
                </c:pt>
                <c:pt idx="27">
                  <c:v>279.48</c:v>
                </c:pt>
                <c:pt idx="28">
                  <c:v>289.42</c:v>
                </c:pt>
                <c:pt idx="29">
                  <c:v>299.48</c:v>
                </c:pt>
                <c:pt idx="30">
                  <c:v>309.42</c:v>
                </c:pt>
                <c:pt idx="31">
                  <c:v>319.49</c:v>
                </c:pt>
                <c:pt idx="32">
                  <c:v>329.42</c:v>
                </c:pt>
                <c:pt idx="33">
                  <c:v>339.49</c:v>
                </c:pt>
                <c:pt idx="34">
                  <c:v>349.42</c:v>
                </c:pt>
                <c:pt idx="35">
                  <c:v>359.5</c:v>
                </c:pt>
                <c:pt idx="36">
                  <c:v>369.43</c:v>
                </c:pt>
                <c:pt idx="37">
                  <c:v>379.5</c:v>
                </c:pt>
                <c:pt idx="38">
                  <c:v>389.43</c:v>
                </c:pt>
                <c:pt idx="39">
                  <c:v>399.5</c:v>
                </c:pt>
                <c:pt idx="40">
                  <c:v>409.44</c:v>
                </c:pt>
                <c:pt idx="41">
                  <c:v>419.51</c:v>
                </c:pt>
                <c:pt idx="42">
                  <c:v>429.45</c:v>
                </c:pt>
                <c:pt idx="43">
                  <c:v>439.51</c:v>
                </c:pt>
                <c:pt idx="44">
                  <c:v>449.45</c:v>
                </c:pt>
                <c:pt idx="45">
                  <c:v>459.51</c:v>
                </c:pt>
                <c:pt idx="46">
                  <c:v>469.45</c:v>
                </c:pt>
                <c:pt idx="47">
                  <c:v>479.52</c:v>
                </c:pt>
                <c:pt idx="48">
                  <c:v>489.46</c:v>
                </c:pt>
                <c:pt idx="49">
                  <c:v>499.53</c:v>
                </c:pt>
                <c:pt idx="50">
                  <c:v>509.44</c:v>
                </c:pt>
                <c:pt idx="51">
                  <c:v>519.42999999999995</c:v>
                </c:pt>
                <c:pt idx="52">
                  <c:v>529.42999999999995</c:v>
                </c:pt>
                <c:pt idx="53">
                  <c:v>539.45000000000005</c:v>
                </c:pt>
                <c:pt idx="54">
                  <c:v>549.46</c:v>
                </c:pt>
                <c:pt idx="55">
                  <c:v>559.41</c:v>
                </c:pt>
                <c:pt idx="56">
                  <c:v>569.41999999999996</c:v>
                </c:pt>
                <c:pt idx="57">
                  <c:v>579.42999999999995</c:v>
                </c:pt>
                <c:pt idx="58">
                  <c:v>589.45000000000005</c:v>
                </c:pt>
                <c:pt idx="59">
                  <c:v>599.45000000000005</c:v>
                </c:pt>
                <c:pt idx="60">
                  <c:v>609.47</c:v>
                </c:pt>
                <c:pt idx="61">
                  <c:v>619.41</c:v>
                </c:pt>
                <c:pt idx="62">
                  <c:v>629.42999999999995</c:v>
                </c:pt>
                <c:pt idx="63">
                  <c:v>639.44000000000005</c:v>
                </c:pt>
                <c:pt idx="64">
                  <c:v>649.46</c:v>
                </c:pt>
                <c:pt idx="65">
                  <c:v>659.46</c:v>
                </c:pt>
                <c:pt idx="66">
                  <c:v>669.48</c:v>
                </c:pt>
                <c:pt idx="67">
                  <c:v>679.43</c:v>
                </c:pt>
                <c:pt idx="68">
                  <c:v>689.45</c:v>
                </c:pt>
                <c:pt idx="69">
                  <c:v>699.45</c:v>
                </c:pt>
                <c:pt idx="70">
                  <c:v>709.47</c:v>
                </c:pt>
                <c:pt idx="71">
                  <c:v>719.41</c:v>
                </c:pt>
                <c:pt idx="72">
                  <c:v>729.43</c:v>
                </c:pt>
                <c:pt idx="73">
                  <c:v>739.45</c:v>
                </c:pt>
                <c:pt idx="74">
                  <c:v>749.45</c:v>
                </c:pt>
                <c:pt idx="75">
                  <c:v>759.47</c:v>
                </c:pt>
                <c:pt idx="76">
                  <c:v>769.41</c:v>
                </c:pt>
                <c:pt idx="77">
                  <c:v>829.43</c:v>
                </c:pt>
                <c:pt idx="78">
                  <c:v>839.44</c:v>
                </c:pt>
                <c:pt idx="79">
                  <c:v>859.46</c:v>
                </c:pt>
                <c:pt idx="80">
                  <c:v>869.42</c:v>
                </c:pt>
                <c:pt idx="81">
                  <c:v>889.44</c:v>
                </c:pt>
                <c:pt idx="82">
                  <c:v>899.47</c:v>
                </c:pt>
                <c:pt idx="83">
                  <c:v>909.46</c:v>
                </c:pt>
                <c:pt idx="84">
                  <c:v>919.41</c:v>
                </c:pt>
                <c:pt idx="85">
                  <c:v>929.43</c:v>
                </c:pt>
                <c:pt idx="86">
                  <c:v>939.44</c:v>
                </c:pt>
                <c:pt idx="87">
                  <c:v>949.45</c:v>
                </c:pt>
                <c:pt idx="88">
                  <c:v>959.46</c:v>
                </c:pt>
                <c:pt idx="89">
                  <c:v>969.41</c:v>
                </c:pt>
                <c:pt idx="90">
                  <c:v>979.42</c:v>
                </c:pt>
                <c:pt idx="91">
                  <c:v>989.44</c:v>
                </c:pt>
                <c:pt idx="92">
                  <c:v>999.44</c:v>
                </c:pt>
                <c:pt idx="93">
                  <c:v>1009.44</c:v>
                </c:pt>
                <c:pt idx="94">
                  <c:v>1019.42</c:v>
                </c:pt>
                <c:pt idx="95">
                  <c:v>1029.45</c:v>
                </c:pt>
                <c:pt idx="96">
                  <c:v>1039.4100000000001</c:v>
                </c:pt>
                <c:pt idx="97">
                  <c:v>1049.44</c:v>
                </c:pt>
                <c:pt idx="98">
                  <c:v>1059.44</c:v>
                </c:pt>
                <c:pt idx="99">
                  <c:v>1069.47</c:v>
                </c:pt>
                <c:pt idx="100">
                  <c:v>1079.42</c:v>
                </c:pt>
                <c:pt idx="101">
                  <c:v>1089.4100000000001</c:v>
                </c:pt>
                <c:pt idx="102">
                  <c:v>1099.4100000000001</c:v>
                </c:pt>
                <c:pt idx="103">
                  <c:v>1109.4100000000001</c:v>
                </c:pt>
                <c:pt idx="104">
                  <c:v>1119.43</c:v>
                </c:pt>
                <c:pt idx="105">
                  <c:v>1129.44</c:v>
                </c:pt>
                <c:pt idx="106">
                  <c:v>1139.44</c:v>
                </c:pt>
                <c:pt idx="107">
                  <c:v>1149.43</c:v>
                </c:pt>
                <c:pt idx="108">
                  <c:v>1159.4100000000001</c:v>
                </c:pt>
                <c:pt idx="109">
                  <c:v>1169.4100000000001</c:v>
                </c:pt>
                <c:pt idx="110">
                  <c:v>1179.45</c:v>
                </c:pt>
                <c:pt idx="111">
                  <c:v>1189.44</c:v>
                </c:pt>
                <c:pt idx="112">
                  <c:v>1199.44</c:v>
                </c:pt>
                <c:pt idx="113">
                  <c:v>1209.43</c:v>
                </c:pt>
                <c:pt idx="114">
                  <c:v>1219.43</c:v>
                </c:pt>
                <c:pt idx="115">
                  <c:v>1229.42</c:v>
                </c:pt>
                <c:pt idx="116">
                  <c:v>1249.4100000000001</c:v>
                </c:pt>
                <c:pt idx="117">
                  <c:v>1259.45</c:v>
                </c:pt>
                <c:pt idx="118">
                  <c:v>1269.45</c:v>
                </c:pt>
                <c:pt idx="119">
                  <c:v>1279.44</c:v>
                </c:pt>
                <c:pt idx="120">
                  <c:v>1289.43</c:v>
                </c:pt>
                <c:pt idx="121">
                  <c:v>1299.43</c:v>
                </c:pt>
                <c:pt idx="122">
                  <c:v>1309.42</c:v>
                </c:pt>
                <c:pt idx="123">
                  <c:v>1319.46</c:v>
                </c:pt>
                <c:pt idx="124">
                  <c:v>1329.45</c:v>
                </c:pt>
                <c:pt idx="125">
                  <c:v>1339.44</c:v>
                </c:pt>
                <c:pt idx="126">
                  <c:v>1349.44</c:v>
                </c:pt>
                <c:pt idx="127">
                  <c:v>1359.44</c:v>
                </c:pt>
                <c:pt idx="128">
                  <c:v>1369.43</c:v>
                </c:pt>
                <c:pt idx="129">
                  <c:v>1379.43</c:v>
                </c:pt>
                <c:pt idx="130">
                  <c:v>1389.41</c:v>
                </c:pt>
                <c:pt idx="131">
                  <c:v>1399.41</c:v>
                </c:pt>
                <c:pt idx="132">
                  <c:v>1409.44</c:v>
                </c:pt>
                <c:pt idx="133">
                  <c:v>1419.44</c:v>
                </c:pt>
                <c:pt idx="134">
                  <c:v>1429.43</c:v>
                </c:pt>
                <c:pt idx="135">
                  <c:v>1439.43</c:v>
                </c:pt>
                <c:pt idx="136">
                  <c:v>1449.42</c:v>
                </c:pt>
                <c:pt idx="137">
                  <c:v>1459.41</c:v>
                </c:pt>
                <c:pt idx="138">
                  <c:v>1469.42</c:v>
                </c:pt>
                <c:pt idx="139">
                  <c:v>1479.46</c:v>
                </c:pt>
                <c:pt idx="140">
                  <c:v>1489.41</c:v>
                </c:pt>
                <c:pt idx="141">
                  <c:v>1499.44</c:v>
                </c:pt>
                <c:pt idx="142">
                  <c:v>1509.43</c:v>
                </c:pt>
                <c:pt idx="143">
                  <c:v>1519.42</c:v>
                </c:pt>
                <c:pt idx="144">
                  <c:v>1529.41</c:v>
                </c:pt>
                <c:pt idx="145">
                  <c:v>1539.43</c:v>
                </c:pt>
                <c:pt idx="146">
                  <c:v>1549.46</c:v>
                </c:pt>
                <c:pt idx="147">
                  <c:v>1559.41</c:v>
                </c:pt>
                <c:pt idx="148">
                  <c:v>1569.42</c:v>
                </c:pt>
                <c:pt idx="149">
                  <c:v>1579.4</c:v>
                </c:pt>
                <c:pt idx="150">
                  <c:v>1589.42</c:v>
                </c:pt>
                <c:pt idx="151">
                  <c:v>1599.41</c:v>
                </c:pt>
                <c:pt idx="152">
                  <c:v>1609.43</c:v>
                </c:pt>
                <c:pt idx="153">
                  <c:v>1619.41</c:v>
                </c:pt>
                <c:pt idx="154">
                  <c:v>1629.4</c:v>
                </c:pt>
                <c:pt idx="155">
                  <c:v>1639.42</c:v>
                </c:pt>
                <c:pt idx="156">
                  <c:v>1659.43</c:v>
                </c:pt>
                <c:pt idx="157">
                  <c:v>1669.43</c:v>
                </c:pt>
                <c:pt idx="158">
                  <c:v>1679.43</c:v>
                </c:pt>
                <c:pt idx="159">
                  <c:v>1689.41</c:v>
                </c:pt>
                <c:pt idx="160">
                  <c:v>1699.42</c:v>
                </c:pt>
                <c:pt idx="161">
                  <c:v>1709.41</c:v>
                </c:pt>
                <c:pt idx="162">
                  <c:v>1719.42</c:v>
                </c:pt>
                <c:pt idx="163">
                  <c:v>1729.41</c:v>
                </c:pt>
                <c:pt idx="164">
                  <c:v>1739.42</c:v>
                </c:pt>
                <c:pt idx="165">
                  <c:v>1749.42</c:v>
                </c:pt>
                <c:pt idx="166">
                  <c:v>1759.43</c:v>
                </c:pt>
                <c:pt idx="167">
                  <c:v>1769.42</c:v>
                </c:pt>
                <c:pt idx="168">
                  <c:v>1779.44</c:v>
                </c:pt>
                <c:pt idx="169">
                  <c:v>1789.42</c:v>
                </c:pt>
                <c:pt idx="170">
                  <c:v>1799.44</c:v>
                </c:pt>
                <c:pt idx="171">
                  <c:v>1809.43</c:v>
                </c:pt>
                <c:pt idx="172">
                  <c:v>1819.41</c:v>
                </c:pt>
                <c:pt idx="173">
                  <c:v>1829.43</c:v>
                </c:pt>
                <c:pt idx="174">
                  <c:v>1839.42</c:v>
                </c:pt>
                <c:pt idx="175">
                  <c:v>1849.42</c:v>
                </c:pt>
                <c:pt idx="176">
                  <c:v>1859.41</c:v>
                </c:pt>
                <c:pt idx="177">
                  <c:v>1869.42</c:v>
                </c:pt>
                <c:pt idx="178">
                  <c:v>1879.42</c:v>
                </c:pt>
                <c:pt idx="179">
                  <c:v>1889.44</c:v>
                </c:pt>
                <c:pt idx="180">
                  <c:v>1899.43</c:v>
                </c:pt>
                <c:pt idx="181">
                  <c:v>1909.4</c:v>
                </c:pt>
                <c:pt idx="182">
                  <c:v>1919.42</c:v>
                </c:pt>
                <c:pt idx="183">
                  <c:v>1929.42</c:v>
                </c:pt>
                <c:pt idx="184">
                  <c:v>1939.42</c:v>
                </c:pt>
                <c:pt idx="185">
                  <c:v>1949.42</c:v>
                </c:pt>
                <c:pt idx="186">
                  <c:v>1959.44</c:v>
                </c:pt>
                <c:pt idx="187">
                  <c:v>1969.41</c:v>
                </c:pt>
                <c:pt idx="188">
                  <c:v>1979.4</c:v>
                </c:pt>
                <c:pt idx="189">
                  <c:v>1989.43</c:v>
                </c:pt>
                <c:pt idx="190">
                  <c:v>1999.4</c:v>
                </c:pt>
                <c:pt idx="191">
                  <c:v>2009.41</c:v>
                </c:pt>
                <c:pt idx="192">
                  <c:v>2019.42</c:v>
                </c:pt>
                <c:pt idx="193">
                  <c:v>2029.43</c:v>
                </c:pt>
                <c:pt idx="194">
                  <c:v>2039.42</c:v>
                </c:pt>
                <c:pt idx="195">
                  <c:v>2049.39</c:v>
                </c:pt>
                <c:pt idx="196">
                  <c:v>2059.4</c:v>
                </c:pt>
                <c:pt idx="197">
                  <c:v>2069.42</c:v>
                </c:pt>
                <c:pt idx="198">
                  <c:v>2079.41</c:v>
                </c:pt>
                <c:pt idx="199">
                  <c:v>2089.41</c:v>
                </c:pt>
                <c:pt idx="200">
                  <c:v>2099.42</c:v>
                </c:pt>
                <c:pt idx="201">
                  <c:v>2109.4</c:v>
                </c:pt>
                <c:pt idx="202">
                  <c:v>2119.42</c:v>
                </c:pt>
                <c:pt idx="203">
                  <c:v>2129.4</c:v>
                </c:pt>
                <c:pt idx="204">
                  <c:v>2139.41</c:v>
                </c:pt>
                <c:pt idx="205">
                  <c:v>2149.42</c:v>
                </c:pt>
                <c:pt idx="206">
                  <c:v>2159.4</c:v>
                </c:pt>
                <c:pt idx="207">
                  <c:v>2169.41</c:v>
                </c:pt>
                <c:pt idx="208">
                  <c:v>2179.4</c:v>
                </c:pt>
                <c:pt idx="209">
                  <c:v>2219.41</c:v>
                </c:pt>
                <c:pt idx="210">
                  <c:v>2279.42</c:v>
                </c:pt>
                <c:pt idx="211">
                  <c:v>2289.41</c:v>
                </c:pt>
                <c:pt idx="212">
                  <c:v>2299.41</c:v>
                </c:pt>
                <c:pt idx="213">
                  <c:v>2309.4</c:v>
                </c:pt>
                <c:pt idx="214">
                  <c:v>2319.41</c:v>
                </c:pt>
                <c:pt idx="215">
                  <c:v>2349.42</c:v>
                </c:pt>
                <c:pt idx="216">
                  <c:v>2359.4299999999998</c:v>
                </c:pt>
                <c:pt idx="217">
                  <c:v>2369.41</c:v>
                </c:pt>
                <c:pt idx="218">
                  <c:v>2379.4</c:v>
                </c:pt>
                <c:pt idx="219">
                  <c:v>2389.4</c:v>
                </c:pt>
                <c:pt idx="220">
                  <c:v>2399.42</c:v>
                </c:pt>
                <c:pt idx="221">
                  <c:v>2409.42</c:v>
                </c:pt>
                <c:pt idx="222">
                  <c:v>2419.4</c:v>
                </c:pt>
                <c:pt idx="223">
                  <c:v>2429.39</c:v>
                </c:pt>
                <c:pt idx="224">
                  <c:v>2439.41</c:v>
                </c:pt>
                <c:pt idx="225">
                  <c:v>2449.42</c:v>
                </c:pt>
                <c:pt idx="226">
                  <c:v>2459.42</c:v>
                </c:pt>
                <c:pt idx="227">
                  <c:v>2469.41</c:v>
                </c:pt>
                <c:pt idx="228">
                  <c:v>2479.41</c:v>
                </c:pt>
                <c:pt idx="229">
                  <c:v>2489.4</c:v>
                </c:pt>
                <c:pt idx="230">
                  <c:v>2499.39</c:v>
                </c:pt>
                <c:pt idx="231">
                  <c:v>2509.41</c:v>
                </c:pt>
                <c:pt idx="232">
                  <c:v>2519.41</c:v>
                </c:pt>
                <c:pt idx="233">
                  <c:v>2529.39</c:v>
                </c:pt>
                <c:pt idx="234">
                  <c:v>2539.4</c:v>
                </c:pt>
                <c:pt idx="235">
                  <c:v>2549.41</c:v>
                </c:pt>
                <c:pt idx="236">
                  <c:v>2559.42</c:v>
                </c:pt>
                <c:pt idx="237">
                  <c:v>2569.41</c:v>
                </c:pt>
                <c:pt idx="238">
                  <c:v>2579.4</c:v>
                </c:pt>
                <c:pt idx="239">
                  <c:v>2589.4</c:v>
                </c:pt>
                <c:pt idx="240">
                  <c:v>2599.4</c:v>
                </c:pt>
                <c:pt idx="241">
                  <c:v>2609.41</c:v>
                </c:pt>
                <c:pt idx="242">
                  <c:v>2619.41</c:v>
                </c:pt>
                <c:pt idx="243">
                  <c:v>2629.41</c:v>
                </c:pt>
                <c:pt idx="244">
                  <c:v>2649.39</c:v>
                </c:pt>
                <c:pt idx="245">
                  <c:v>2699.42</c:v>
                </c:pt>
                <c:pt idx="246">
                  <c:v>2719.4</c:v>
                </c:pt>
                <c:pt idx="247">
                  <c:v>2729.4</c:v>
                </c:pt>
                <c:pt idx="248">
                  <c:v>2749.4</c:v>
                </c:pt>
                <c:pt idx="249">
                  <c:v>2779.39</c:v>
                </c:pt>
                <c:pt idx="250">
                  <c:v>2799.41</c:v>
                </c:pt>
                <c:pt idx="251">
                  <c:v>2829.4</c:v>
                </c:pt>
                <c:pt idx="252">
                  <c:v>2849.4</c:v>
                </c:pt>
                <c:pt idx="253">
                  <c:v>2859.4</c:v>
                </c:pt>
                <c:pt idx="254">
                  <c:v>2879.4</c:v>
                </c:pt>
                <c:pt idx="255">
                  <c:v>2899.41</c:v>
                </c:pt>
                <c:pt idx="256">
                  <c:v>2909.41</c:v>
                </c:pt>
                <c:pt idx="257">
                  <c:v>2929.42</c:v>
                </c:pt>
                <c:pt idx="258">
                  <c:v>2959.39</c:v>
                </c:pt>
                <c:pt idx="259">
                  <c:v>2989.4</c:v>
                </c:pt>
              </c:numCache>
            </c:numRef>
          </c:xVal>
          <c:yVal>
            <c:numRef>
              <c:f>'[1]Combined '!$C$7:$C$266</c:f>
              <c:numCache>
                <c:formatCode>General</c:formatCode>
                <c:ptCount val="260"/>
                <c:pt idx="0">
                  <c:v>3.4869999999999948</c:v>
                </c:pt>
                <c:pt idx="1">
                  <c:v>2.7819999999999965</c:v>
                </c:pt>
                <c:pt idx="2">
                  <c:v>2.5563999999999965</c:v>
                </c:pt>
                <c:pt idx="3">
                  <c:v>2.4436000000000035</c:v>
                </c:pt>
                <c:pt idx="4">
                  <c:v>2.3872999999999962</c:v>
                </c:pt>
                <c:pt idx="5">
                  <c:v>2.359099999999998</c:v>
                </c:pt>
                <c:pt idx="6">
                  <c:v>2.3449999999999989</c:v>
                </c:pt>
                <c:pt idx="7">
                  <c:v>2.3308999999999997</c:v>
                </c:pt>
                <c:pt idx="8">
                  <c:v>2.3168000000000006</c:v>
                </c:pt>
                <c:pt idx="9">
                  <c:v>2.3168000000000006</c:v>
                </c:pt>
                <c:pt idx="10">
                  <c:v>2.3168000000000006</c:v>
                </c:pt>
                <c:pt idx="11">
                  <c:v>2.3027000000000015</c:v>
                </c:pt>
                <c:pt idx="12">
                  <c:v>2.3027000000000015</c:v>
                </c:pt>
                <c:pt idx="13">
                  <c:v>2.3027000000000015</c:v>
                </c:pt>
                <c:pt idx="14">
                  <c:v>2.3027000000000015</c:v>
                </c:pt>
                <c:pt idx="15">
                  <c:v>2.2886000000000024</c:v>
                </c:pt>
                <c:pt idx="16">
                  <c:v>2.2886000000000024</c:v>
                </c:pt>
                <c:pt idx="17">
                  <c:v>2.2886000000000024</c:v>
                </c:pt>
                <c:pt idx="18">
                  <c:v>2.2886000000000024</c:v>
                </c:pt>
                <c:pt idx="19">
                  <c:v>2.2886000000000024</c:v>
                </c:pt>
                <c:pt idx="20">
                  <c:v>2.2886000000000024</c:v>
                </c:pt>
                <c:pt idx="21">
                  <c:v>2.2886000000000024</c:v>
                </c:pt>
                <c:pt idx="22">
                  <c:v>2.2886000000000024</c:v>
                </c:pt>
                <c:pt idx="23">
                  <c:v>2.2886000000000024</c:v>
                </c:pt>
                <c:pt idx="24">
                  <c:v>2.2886000000000024</c:v>
                </c:pt>
                <c:pt idx="25">
                  <c:v>2.2745000000000033</c:v>
                </c:pt>
                <c:pt idx="26">
                  <c:v>2.2745000000000033</c:v>
                </c:pt>
                <c:pt idx="27">
                  <c:v>2.2745000000000033</c:v>
                </c:pt>
                <c:pt idx="28">
                  <c:v>2.2745000000000033</c:v>
                </c:pt>
                <c:pt idx="29">
                  <c:v>2.2745000000000033</c:v>
                </c:pt>
                <c:pt idx="30">
                  <c:v>2.2745000000000033</c:v>
                </c:pt>
                <c:pt idx="31">
                  <c:v>2.2745000000000033</c:v>
                </c:pt>
                <c:pt idx="32">
                  <c:v>2.2745000000000033</c:v>
                </c:pt>
                <c:pt idx="33">
                  <c:v>2.2745000000000033</c:v>
                </c:pt>
                <c:pt idx="34">
                  <c:v>2.2745000000000033</c:v>
                </c:pt>
                <c:pt idx="35">
                  <c:v>2.2745000000000033</c:v>
                </c:pt>
                <c:pt idx="36">
                  <c:v>2.2745000000000033</c:v>
                </c:pt>
                <c:pt idx="37">
                  <c:v>2.2745000000000033</c:v>
                </c:pt>
                <c:pt idx="38">
                  <c:v>2.2745000000000033</c:v>
                </c:pt>
                <c:pt idx="39">
                  <c:v>2.2745000000000033</c:v>
                </c:pt>
                <c:pt idx="40">
                  <c:v>2.2745000000000033</c:v>
                </c:pt>
                <c:pt idx="41">
                  <c:v>2.2745000000000033</c:v>
                </c:pt>
                <c:pt idx="42">
                  <c:v>2.2745000000000033</c:v>
                </c:pt>
                <c:pt idx="43">
                  <c:v>2.2745000000000033</c:v>
                </c:pt>
                <c:pt idx="44">
                  <c:v>2.2745000000000033</c:v>
                </c:pt>
                <c:pt idx="45">
                  <c:v>2.2745000000000033</c:v>
                </c:pt>
                <c:pt idx="46">
                  <c:v>2.2745000000000033</c:v>
                </c:pt>
                <c:pt idx="47">
                  <c:v>2.2745000000000033</c:v>
                </c:pt>
                <c:pt idx="48">
                  <c:v>2.2745000000000033</c:v>
                </c:pt>
                <c:pt idx="49">
                  <c:v>2.2745000000000033</c:v>
                </c:pt>
                <c:pt idx="50">
                  <c:v>1.921999999999997</c:v>
                </c:pt>
                <c:pt idx="51">
                  <c:v>1.7246000000000095</c:v>
                </c:pt>
                <c:pt idx="52">
                  <c:v>1.6964000000000112</c:v>
                </c:pt>
                <c:pt idx="53">
                  <c:v>1.6822999999999979</c:v>
                </c:pt>
                <c:pt idx="54">
                  <c:v>1.668200000000013</c:v>
                </c:pt>
                <c:pt idx="55">
                  <c:v>1.668200000000013</c:v>
                </c:pt>
                <c:pt idx="56">
                  <c:v>1.668200000000013</c:v>
                </c:pt>
                <c:pt idx="57">
                  <c:v>1.6540999999999997</c:v>
                </c:pt>
                <c:pt idx="58">
                  <c:v>1.6540999999999997</c:v>
                </c:pt>
                <c:pt idx="59">
                  <c:v>1.6540999999999997</c:v>
                </c:pt>
                <c:pt idx="60">
                  <c:v>1.6540999999999997</c:v>
                </c:pt>
                <c:pt idx="61">
                  <c:v>1.6540999999999997</c:v>
                </c:pt>
                <c:pt idx="62">
                  <c:v>1.6540999999999997</c:v>
                </c:pt>
                <c:pt idx="63">
                  <c:v>1.6540999999999997</c:v>
                </c:pt>
                <c:pt idx="64">
                  <c:v>1.6540999999999997</c:v>
                </c:pt>
                <c:pt idx="65">
                  <c:v>1.6540999999999997</c:v>
                </c:pt>
                <c:pt idx="66">
                  <c:v>1.6540999999999997</c:v>
                </c:pt>
                <c:pt idx="67">
                  <c:v>1.6540999999999997</c:v>
                </c:pt>
                <c:pt idx="68">
                  <c:v>1.6540999999999997</c:v>
                </c:pt>
                <c:pt idx="69">
                  <c:v>1.6540999999999997</c:v>
                </c:pt>
                <c:pt idx="70">
                  <c:v>1.6540999999999997</c:v>
                </c:pt>
                <c:pt idx="71">
                  <c:v>1.6540999999999997</c:v>
                </c:pt>
                <c:pt idx="72">
                  <c:v>1.6540999999999997</c:v>
                </c:pt>
                <c:pt idx="73">
                  <c:v>1.6540999999999997</c:v>
                </c:pt>
                <c:pt idx="74">
                  <c:v>1.6540999999999997</c:v>
                </c:pt>
                <c:pt idx="75">
                  <c:v>1.6540999999999997</c:v>
                </c:pt>
                <c:pt idx="76">
                  <c:v>1.6399999999999864</c:v>
                </c:pt>
                <c:pt idx="77">
                  <c:v>1.6399999999999864</c:v>
                </c:pt>
                <c:pt idx="78">
                  <c:v>1.6399999999999864</c:v>
                </c:pt>
                <c:pt idx="79">
                  <c:v>1.6399999999999864</c:v>
                </c:pt>
                <c:pt idx="80">
                  <c:v>1.6399999999999864</c:v>
                </c:pt>
                <c:pt idx="81">
                  <c:v>1.6399999999999864</c:v>
                </c:pt>
                <c:pt idx="82">
                  <c:v>1.6399999999999864</c:v>
                </c:pt>
                <c:pt idx="83">
                  <c:v>1.6399999999999864</c:v>
                </c:pt>
                <c:pt idx="84">
                  <c:v>1.6399999999999864</c:v>
                </c:pt>
                <c:pt idx="85">
                  <c:v>1.6399999999999864</c:v>
                </c:pt>
                <c:pt idx="86">
                  <c:v>1.6399999999999864</c:v>
                </c:pt>
                <c:pt idx="87">
                  <c:v>1.6399999999999864</c:v>
                </c:pt>
                <c:pt idx="88">
                  <c:v>1.6399999999999864</c:v>
                </c:pt>
                <c:pt idx="89">
                  <c:v>1.6399999999999864</c:v>
                </c:pt>
                <c:pt idx="90">
                  <c:v>1.6399999999999864</c:v>
                </c:pt>
                <c:pt idx="91">
                  <c:v>1.6399999999999864</c:v>
                </c:pt>
                <c:pt idx="92">
                  <c:v>1.6399999999999864</c:v>
                </c:pt>
                <c:pt idx="93">
                  <c:v>1.4849000000000103</c:v>
                </c:pt>
                <c:pt idx="94">
                  <c:v>1.4002999999999872</c:v>
                </c:pt>
                <c:pt idx="95">
                  <c:v>1.3862000000000023</c:v>
                </c:pt>
                <c:pt idx="96">
                  <c:v>1.3862000000000023</c:v>
                </c:pt>
                <c:pt idx="97">
                  <c:v>1.3862000000000023</c:v>
                </c:pt>
                <c:pt idx="98">
                  <c:v>1.3862000000000023</c:v>
                </c:pt>
                <c:pt idx="99">
                  <c:v>1.3862000000000023</c:v>
                </c:pt>
                <c:pt idx="100">
                  <c:v>1.3862000000000023</c:v>
                </c:pt>
                <c:pt idx="101">
                  <c:v>1.3862000000000023</c:v>
                </c:pt>
                <c:pt idx="102">
                  <c:v>1.3862000000000023</c:v>
                </c:pt>
                <c:pt idx="103">
                  <c:v>1.3862000000000023</c:v>
                </c:pt>
                <c:pt idx="104">
                  <c:v>1.3862000000000023</c:v>
                </c:pt>
                <c:pt idx="105">
                  <c:v>1.3862000000000023</c:v>
                </c:pt>
                <c:pt idx="106">
                  <c:v>1.3862000000000023</c:v>
                </c:pt>
                <c:pt idx="107">
                  <c:v>1.3862000000000023</c:v>
                </c:pt>
                <c:pt idx="108">
                  <c:v>1.372099999999989</c:v>
                </c:pt>
                <c:pt idx="109">
                  <c:v>1.372099999999989</c:v>
                </c:pt>
                <c:pt idx="110">
                  <c:v>1.372099999999989</c:v>
                </c:pt>
                <c:pt idx="111">
                  <c:v>1.372099999999989</c:v>
                </c:pt>
                <c:pt idx="112">
                  <c:v>1.372099999999989</c:v>
                </c:pt>
                <c:pt idx="113">
                  <c:v>1.372099999999989</c:v>
                </c:pt>
                <c:pt idx="114">
                  <c:v>1.372099999999989</c:v>
                </c:pt>
                <c:pt idx="115">
                  <c:v>1.372099999999989</c:v>
                </c:pt>
                <c:pt idx="116">
                  <c:v>1.372099999999989</c:v>
                </c:pt>
                <c:pt idx="117">
                  <c:v>1.372099999999989</c:v>
                </c:pt>
                <c:pt idx="118">
                  <c:v>1.372099999999989</c:v>
                </c:pt>
                <c:pt idx="119">
                  <c:v>1.372099999999989</c:v>
                </c:pt>
                <c:pt idx="120">
                  <c:v>1.372099999999989</c:v>
                </c:pt>
                <c:pt idx="121">
                  <c:v>1.372099999999989</c:v>
                </c:pt>
                <c:pt idx="122">
                  <c:v>1.372099999999989</c:v>
                </c:pt>
                <c:pt idx="123">
                  <c:v>1.372099999999989</c:v>
                </c:pt>
                <c:pt idx="124">
                  <c:v>1.372099999999989</c:v>
                </c:pt>
                <c:pt idx="125">
                  <c:v>1.372099999999989</c:v>
                </c:pt>
                <c:pt idx="126">
                  <c:v>1.372099999999989</c:v>
                </c:pt>
                <c:pt idx="127">
                  <c:v>1.372099999999989</c:v>
                </c:pt>
                <c:pt idx="128">
                  <c:v>1.372099999999989</c:v>
                </c:pt>
                <c:pt idx="129">
                  <c:v>1.372099999999989</c:v>
                </c:pt>
                <c:pt idx="130">
                  <c:v>1.372099999999989</c:v>
                </c:pt>
                <c:pt idx="131">
                  <c:v>1.372099999999989</c:v>
                </c:pt>
                <c:pt idx="132">
                  <c:v>1.372099999999989</c:v>
                </c:pt>
                <c:pt idx="133">
                  <c:v>1.372099999999989</c:v>
                </c:pt>
                <c:pt idx="134">
                  <c:v>1.372099999999989</c:v>
                </c:pt>
                <c:pt idx="135">
                  <c:v>1.372099999999989</c:v>
                </c:pt>
                <c:pt idx="136">
                  <c:v>1.372099999999989</c:v>
                </c:pt>
                <c:pt idx="137">
                  <c:v>1.372099999999989</c:v>
                </c:pt>
                <c:pt idx="138">
                  <c:v>1.372099999999989</c:v>
                </c:pt>
                <c:pt idx="139">
                  <c:v>1.372099999999989</c:v>
                </c:pt>
                <c:pt idx="140">
                  <c:v>1.372099999999989</c:v>
                </c:pt>
                <c:pt idx="141">
                  <c:v>1.372099999999989</c:v>
                </c:pt>
                <c:pt idx="142">
                  <c:v>1.2592999999999961</c:v>
                </c:pt>
                <c:pt idx="143">
                  <c:v>1.2310999999999979</c:v>
                </c:pt>
                <c:pt idx="144">
                  <c:v>1.2310999999999979</c:v>
                </c:pt>
                <c:pt idx="145">
                  <c:v>1.2310999999999979</c:v>
                </c:pt>
                <c:pt idx="146">
                  <c:v>1.2310999999999979</c:v>
                </c:pt>
                <c:pt idx="147">
                  <c:v>1.2310999999999979</c:v>
                </c:pt>
                <c:pt idx="148">
                  <c:v>1.2310999999999979</c:v>
                </c:pt>
                <c:pt idx="149">
                  <c:v>1.2310999999999979</c:v>
                </c:pt>
                <c:pt idx="150">
                  <c:v>1.2310999999999979</c:v>
                </c:pt>
                <c:pt idx="151">
                  <c:v>1.2310999999999979</c:v>
                </c:pt>
                <c:pt idx="152">
                  <c:v>1.217000000000013</c:v>
                </c:pt>
                <c:pt idx="153">
                  <c:v>1.217000000000013</c:v>
                </c:pt>
                <c:pt idx="154">
                  <c:v>1.217000000000013</c:v>
                </c:pt>
                <c:pt idx="155">
                  <c:v>1.217000000000013</c:v>
                </c:pt>
                <c:pt idx="156">
                  <c:v>1.217000000000013</c:v>
                </c:pt>
                <c:pt idx="157">
                  <c:v>1.217000000000013</c:v>
                </c:pt>
                <c:pt idx="158">
                  <c:v>1.217000000000013</c:v>
                </c:pt>
                <c:pt idx="159">
                  <c:v>1.217000000000013</c:v>
                </c:pt>
                <c:pt idx="160">
                  <c:v>1.217000000000013</c:v>
                </c:pt>
                <c:pt idx="161">
                  <c:v>1.217000000000013</c:v>
                </c:pt>
                <c:pt idx="162">
                  <c:v>1.217000000000013</c:v>
                </c:pt>
                <c:pt idx="163">
                  <c:v>1.217000000000013</c:v>
                </c:pt>
                <c:pt idx="164">
                  <c:v>1.217000000000013</c:v>
                </c:pt>
                <c:pt idx="165">
                  <c:v>1.217000000000013</c:v>
                </c:pt>
                <c:pt idx="166">
                  <c:v>1.217000000000013</c:v>
                </c:pt>
                <c:pt idx="167">
                  <c:v>1.217000000000013</c:v>
                </c:pt>
                <c:pt idx="168">
                  <c:v>1.217000000000013</c:v>
                </c:pt>
                <c:pt idx="169">
                  <c:v>1.217000000000013</c:v>
                </c:pt>
                <c:pt idx="170">
                  <c:v>1.217000000000013</c:v>
                </c:pt>
                <c:pt idx="171">
                  <c:v>1.217000000000013</c:v>
                </c:pt>
                <c:pt idx="172">
                  <c:v>1.217000000000013</c:v>
                </c:pt>
                <c:pt idx="173">
                  <c:v>1.217000000000013</c:v>
                </c:pt>
                <c:pt idx="174">
                  <c:v>1.217000000000013</c:v>
                </c:pt>
                <c:pt idx="175">
                  <c:v>1.217000000000013</c:v>
                </c:pt>
                <c:pt idx="176">
                  <c:v>1.217000000000013</c:v>
                </c:pt>
                <c:pt idx="177">
                  <c:v>1.217000000000013</c:v>
                </c:pt>
                <c:pt idx="178">
                  <c:v>1.217000000000013</c:v>
                </c:pt>
                <c:pt idx="179">
                  <c:v>1.217000000000013</c:v>
                </c:pt>
                <c:pt idx="180">
                  <c:v>1.217000000000013</c:v>
                </c:pt>
                <c:pt idx="181">
                  <c:v>1.217000000000013</c:v>
                </c:pt>
                <c:pt idx="182">
                  <c:v>1.217000000000013</c:v>
                </c:pt>
                <c:pt idx="183">
                  <c:v>1.217000000000013</c:v>
                </c:pt>
                <c:pt idx="184">
                  <c:v>1.217000000000013</c:v>
                </c:pt>
                <c:pt idx="185">
                  <c:v>1.217000000000013</c:v>
                </c:pt>
                <c:pt idx="186">
                  <c:v>1.217000000000013</c:v>
                </c:pt>
                <c:pt idx="187">
                  <c:v>1.217000000000013</c:v>
                </c:pt>
                <c:pt idx="188">
                  <c:v>1.217000000000013</c:v>
                </c:pt>
                <c:pt idx="189">
                  <c:v>1.217000000000013</c:v>
                </c:pt>
                <c:pt idx="190">
                  <c:v>1.217000000000013</c:v>
                </c:pt>
                <c:pt idx="191">
                  <c:v>1.1323999999999899</c:v>
                </c:pt>
                <c:pt idx="192">
                  <c:v>1.1323999999999899</c:v>
                </c:pt>
                <c:pt idx="193">
                  <c:v>1.118300000000005</c:v>
                </c:pt>
                <c:pt idx="194">
                  <c:v>1.118300000000005</c:v>
                </c:pt>
                <c:pt idx="195">
                  <c:v>1.118300000000005</c:v>
                </c:pt>
                <c:pt idx="196">
                  <c:v>1.118300000000005</c:v>
                </c:pt>
                <c:pt idx="197">
                  <c:v>1.118300000000005</c:v>
                </c:pt>
                <c:pt idx="198">
                  <c:v>1.118300000000005</c:v>
                </c:pt>
                <c:pt idx="199">
                  <c:v>1.118300000000005</c:v>
                </c:pt>
                <c:pt idx="200">
                  <c:v>1.118300000000005</c:v>
                </c:pt>
                <c:pt idx="201">
                  <c:v>1.118300000000005</c:v>
                </c:pt>
                <c:pt idx="202">
                  <c:v>1.118300000000005</c:v>
                </c:pt>
                <c:pt idx="203">
                  <c:v>1.118300000000005</c:v>
                </c:pt>
                <c:pt idx="204">
                  <c:v>1.118300000000005</c:v>
                </c:pt>
                <c:pt idx="205">
                  <c:v>1.118300000000005</c:v>
                </c:pt>
                <c:pt idx="206">
                  <c:v>1.118300000000005</c:v>
                </c:pt>
                <c:pt idx="207">
                  <c:v>1.118300000000005</c:v>
                </c:pt>
                <c:pt idx="208">
                  <c:v>1.1041999999999916</c:v>
                </c:pt>
                <c:pt idx="209">
                  <c:v>1.1041999999999916</c:v>
                </c:pt>
                <c:pt idx="210">
                  <c:v>1.1041999999999916</c:v>
                </c:pt>
                <c:pt idx="211">
                  <c:v>1.1041999999999916</c:v>
                </c:pt>
                <c:pt idx="212">
                  <c:v>1.1041999999999916</c:v>
                </c:pt>
                <c:pt idx="213">
                  <c:v>1.1041999999999916</c:v>
                </c:pt>
                <c:pt idx="214">
                  <c:v>1.1041999999999916</c:v>
                </c:pt>
                <c:pt idx="215">
                  <c:v>1.1041999999999916</c:v>
                </c:pt>
                <c:pt idx="216">
                  <c:v>1.1041999999999916</c:v>
                </c:pt>
                <c:pt idx="217">
                  <c:v>1.1041999999999916</c:v>
                </c:pt>
                <c:pt idx="218">
                  <c:v>1.1041999999999916</c:v>
                </c:pt>
                <c:pt idx="219">
                  <c:v>1.1041999999999916</c:v>
                </c:pt>
                <c:pt idx="220">
                  <c:v>1.1041999999999916</c:v>
                </c:pt>
                <c:pt idx="221">
                  <c:v>1.1041999999999916</c:v>
                </c:pt>
                <c:pt idx="222">
                  <c:v>1.1041999999999916</c:v>
                </c:pt>
                <c:pt idx="223">
                  <c:v>1.1041999999999916</c:v>
                </c:pt>
                <c:pt idx="224">
                  <c:v>1.1041999999999916</c:v>
                </c:pt>
                <c:pt idx="225">
                  <c:v>1.1041999999999916</c:v>
                </c:pt>
                <c:pt idx="226">
                  <c:v>1.1041999999999916</c:v>
                </c:pt>
                <c:pt idx="227">
                  <c:v>1.1041999999999916</c:v>
                </c:pt>
                <c:pt idx="228">
                  <c:v>1.1041999999999916</c:v>
                </c:pt>
                <c:pt idx="229">
                  <c:v>1.1041999999999916</c:v>
                </c:pt>
                <c:pt idx="230">
                  <c:v>1.1041999999999916</c:v>
                </c:pt>
                <c:pt idx="231">
                  <c:v>1.0620000000000118</c:v>
                </c:pt>
                <c:pt idx="232">
                  <c:v>1.0478999999999985</c:v>
                </c:pt>
                <c:pt idx="233">
                  <c:v>1.0478999999999985</c:v>
                </c:pt>
                <c:pt idx="234">
                  <c:v>1.0478999999999985</c:v>
                </c:pt>
                <c:pt idx="235">
                  <c:v>1.0478999999999985</c:v>
                </c:pt>
                <c:pt idx="236">
                  <c:v>1.0478999999999985</c:v>
                </c:pt>
                <c:pt idx="237">
                  <c:v>1.0478999999999985</c:v>
                </c:pt>
                <c:pt idx="238">
                  <c:v>1.0478999999999985</c:v>
                </c:pt>
                <c:pt idx="239">
                  <c:v>1.0478999999999985</c:v>
                </c:pt>
                <c:pt idx="240">
                  <c:v>1.0478999999999985</c:v>
                </c:pt>
                <c:pt idx="241">
                  <c:v>1.0478999999999985</c:v>
                </c:pt>
                <c:pt idx="242">
                  <c:v>1.0478999999999985</c:v>
                </c:pt>
                <c:pt idx="243">
                  <c:v>1.0338000000000136</c:v>
                </c:pt>
                <c:pt idx="244">
                  <c:v>1.0338000000000136</c:v>
                </c:pt>
                <c:pt idx="245">
                  <c:v>1.0338000000000136</c:v>
                </c:pt>
                <c:pt idx="246">
                  <c:v>1.0338000000000136</c:v>
                </c:pt>
                <c:pt idx="247">
                  <c:v>1.0338000000000136</c:v>
                </c:pt>
                <c:pt idx="248">
                  <c:v>1.0338000000000136</c:v>
                </c:pt>
                <c:pt idx="249">
                  <c:v>1.0338000000000136</c:v>
                </c:pt>
                <c:pt idx="250">
                  <c:v>1.0338000000000136</c:v>
                </c:pt>
                <c:pt idx="251">
                  <c:v>1.0338000000000136</c:v>
                </c:pt>
                <c:pt idx="252">
                  <c:v>1.0338000000000136</c:v>
                </c:pt>
                <c:pt idx="253">
                  <c:v>1.0338000000000136</c:v>
                </c:pt>
                <c:pt idx="254">
                  <c:v>1.0338000000000136</c:v>
                </c:pt>
                <c:pt idx="255">
                  <c:v>1.0338000000000136</c:v>
                </c:pt>
                <c:pt idx="256">
                  <c:v>1.0338000000000136</c:v>
                </c:pt>
                <c:pt idx="257">
                  <c:v>1.0338000000000136</c:v>
                </c:pt>
                <c:pt idx="258">
                  <c:v>1.0338000000000136</c:v>
                </c:pt>
                <c:pt idx="259">
                  <c:v>1.0338000000000136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1AA-4F6D-A82D-59A8DF713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4854960"/>
        <c:axId val="394855616"/>
      </c:scatterChart>
      <c:valAx>
        <c:axId val="394854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855616"/>
        <c:crosses val="autoZero"/>
        <c:crossBetween val="midCat"/>
      </c:valAx>
      <c:valAx>
        <c:axId val="394855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48549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Heq (m) Combined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0.35611657917760281"/>
                  <c:y val="-0.269537037037037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'Combined yield stress'!$W$6:$W$11</c:f>
              <c:numCache>
                <c:formatCode>General</c:formatCode>
                <c:ptCount val="6"/>
                <c:pt idx="0">
                  <c:v>36.335000000000001</c:v>
                </c:pt>
                <c:pt idx="1">
                  <c:v>145.34</c:v>
                </c:pt>
                <c:pt idx="2">
                  <c:v>327.01500000000004</c:v>
                </c:pt>
                <c:pt idx="3">
                  <c:v>581.36</c:v>
                </c:pt>
                <c:pt idx="4">
                  <c:v>908.37500000000011</c:v>
                </c:pt>
                <c:pt idx="5">
                  <c:v>1308.0600000000002</c:v>
                </c:pt>
              </c:numCache>
            </c:numRef>
          </c:xVal>
          <c:yVal>
            <c:numRef>
              <c:f>'Combined yield stress'!$X$6:$X$11</c:f>
              <c:numCache>
                <c:formatCode>General</c:formatCode>
                <c:ptCount val="6"/>
                <c:pt idx="0">
                  <c:v>2.2745E-3</c:v>
                </c:pt>
                <c:pt idx="1">
                  <c:v>1.64E-3</c:v>
                </c:pt>
                <c:pt idx="2">
                  <c:v>1.3721000000000002E-3</c:v>
                </c:pt>
                <c:pt idx="3">
                  <c:v>1.2170000000000002E-3</c:v>
                </c:pt>
                <c:pt idx="4">
                  <c:v>1.1042000000000001E-3</c:v>
                </c:pt>
                <c:pt idx="5">
                  <c:v>1.0338000000000001E-3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40-4A3F-AFF1-8EA5A67F81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8492952"/>
        <c:axId val="468491640"/>
      </c:scatterChart>
      <c:valAx>
        <c:axId val="468492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491640"/>
        <c:crosses val="autoZero"/>
        <c:crossBetween val="midCat"/>
      </c:valAx>
      <c:valAx>
        <c:axId val="468491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492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Combined Yield Stress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power"/>
            <c:dispRSqr val="0"/>
            <c:dispEq val="0"/>
          </c:trendline>
          <c:xVal>
            <c:numRef>
              <c:f>'Combined yield stress'!$D$31:$D$35</c:f>
              <c:numCache>
                <c:formatCode>General</c:formatCode>
                <c:ptCount val="5"/>
                <c:pt idx="0">
                  <c:v>0.10917548711199065</c:v>
                </c:pt>
                <c:pt idx="1">
                  <c:v>0.1523309221395778</c:v>
                </c:pt>
                <c:pt idx="2">
                  <c:v>0.1820403233257018</c:v>
                </c:pt>
                <c:pt idx="3">
                  <c:v>0.20482507074100806</c:v>
                </c:pt>
                <c:pt idx="4">
                  <c:v>0.22566769212354404</c:v>
                </c:pt>
              </c:numCache>
            </c:numRef>
          </c:xVal>
          <c:yVal>
            <c:numRef>
              <c:f>'Combined yield stress'!$A$31:$A$35</c:f>
              <c:numCache>
                <c:formatCode>General</c:formatCode>
                <c:ptCount val="5"/>
                <c:pt idx="0">
                  <c:v>239.53257708772028</c:v>
                </c:pt>
                <c:pt idx="1">
                  <c:v>960.48915014437307</c:v>
                </c:pt>
                <c:pt idx="2">
                  <c:v>2163.3414875286576</c:v>
                </c:pt>
                <c:pt idx="3">
                  <c:v>3848.2468453601377</c:v>
                </c:pt>
                <c:pt idx="4">
                  <c:v>6015.5066312013187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05-426E-8FCD-FC2E8F3DA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326288"/>
        <c:axId val="608324976"/>
      </c:scatterChart>
      <c:valAx>
        <c:axId val="608326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324976"/>
        <c:crosses val="autoZero"/>
        <c:crossBetween val="midCat"/>
      </c:valAx>
      <c:valAx>
        <c:axId val="608324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3262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[2]BaSO4!$A$7:$A$305</c:f>
              <c:numCache>
                <c:formatCode>General</c:formatCode>
                <c:ptCount val="299"/>
                <c:pt idx="0">
                  <c:v>5.34</c:v>
                </c:pt>
                <c:pt idx="1">
                  <c:v>15.34</c:v>
                </c:pt>
                <c:pt idx="2">
                  <c:v>25.34</c:v>
                </c:pt>
                <c:pt idx="3">
                  <c:v>35.340000000000003</c:v>
                </c:pt>
                <c:pt idx="4">
                  <c:v>45.35</c:v>
                </c:pt>
                <c:pt idx="5">
                  <c:v>55.35</c:v>
                </c:pt>
                <c:pt idx="6">
                  <c:v>65.349999999999994</c:v>
                </c:pt>
                <c:pt idx="7">
                  <c:v>75.349999999999994</c:v>
                </c:pt>
                <c:pt idx="8">
                  <c:v>85.33</c:v>
                </c:pt>
                <c:pt idx="9">
                  <c:v>95.33</c:v>
                </c:pt>
                <c:pt idx="10">
                  <c:v>105.34</c:v>
                </c:pt>
                <c:pt idx="11">
                  <c:v>115.35</c:v>
                </c:pt>
                <c:pt idx="12">
                  <c:v>125.34</c:v>
                </c:pt>
                <c:pt idx="13">
                  <c:v>135.34</c:v>
                </c:pt>
                <c:pt idx="14">
                  <c:v>145.34</c:v>
                </c:pt>
                <c:pt idx="15">
                  <c:v>155.33000000000001</c:v>
                </c:pt>
                <c:pt idx="16">
                  <c:v>165.34</c:v>
                </c:pt>
                <c:pt idx="17">
                  <c:v>175.34</c:v>
                </c:pt>
                <c:pt idx="18">
                  <c:v>185.36</c:v>
                </c:pt>
                <c:pt idx="19">
                  <c:v>195.36</c:v>
                </c:pt>
                <c:pt idx="20">
                  <c:v>205.36</c:v>
                </c:pt>
                <c:pt idx="21">
                  <c:v>215.34</c:v>
                </c:pt>
                <c:pt idx="22">
                  <c:v>225.34</c:v>
                </c:pt>
                <c:pt idx="23">
                  <c:v>235.33</c:v>
                </c:pt>
                <c:pt idx="24">
                  <c:v>245.33</c:v>
                </c:pt>
                <c:pt idx="25">
                  <c:v>255.34</c:v>
                </c:pt>
                <c:pt idx="26">
                  <c:v>265.33999999999997</c:v>
                </c:pt>
                <c:pt idx="27">
                  <c:v>275.36</c:v>
                </c:pt>
                <c:pt idx="28">
                  <c:v>285.33999999999997</c:v>
                </c:pt>
                <c:pt idx="29">
                  <c:v>295.33999999999997</c:v>
                </c:pt>
                <c:pt idx="30">
                  <c:v>305.33999999999997</c:v>
                </c:pt>
                <c:pt idx="31">
                  <c:v>315.33999999999997</c:v>
                </c:pt>
                <c:pt idx="32">
                  <c:v>325.33999999999997</c:v>
                </c:pt>
                <c:pt idx="33">
                  <c:v>335.34</c:v>
                </c:pt>
                <c:pt idx="34">
                  <c:v>345.33</c:v>
                </c:pt>
                <c:pt idx="35">
                  <c:v>355.33</c:v>
                </c:pt>
                <c:pt idx="36">
                  <c:v>365.33</c:v>
                </c:pt>
                <c:pt idx="37">
                  <c:v>375.33</c:v>
                </c:pt>
                <c:pt idx="38">
                  <c:v>385.33</c:v>
                </c:pt>
                <c:pt idx="39">
                  <c:v>395.33</c:v>
                </c:pt>
                <c:pt idx="40">
                  <c:v>405.34</c:v>
                </c:pt>
                <c:pt idx="41">
                  <c:v>415.34</c:v>
                </c:pt>
                <c:pt idx="42">
                  <c:v>425.34</c:v>
                </c:pt>
                <c:pt idx="43">
                  <c:v>435.33</c:v>
                </c:pt>
                <c:pt idx="44">
                  <c:v>445.33</c:v>
                </c:pt>
                <c:pt idx="45">
                  <c:v>455.33</c:v>
                </c:pt>
                <c:pt idx="46">
                  <c:v>465.33</c:v>
                </c:pt>
                <c:pt idx="47">
                  <c:v>475.33</c:v>
                </c:pt>
                <c:pt idx="48">
                  <c:v>485.33</c:v>
                </c:pt>
                <c:pt idx="49">
                  <c:v>496.33</c:v>
                </c:pt>
                <c:pt idx="50">
                  <c:v>505.34</c:v>
                </c:pt>
                <c:pt idx="51">
                  <c:v>515.37</c:v>
                </c:pt>
                <c:pt idx="52">
                  <c:v>525.34</c:v>
                </c:pt>
                <c:pt idx="53">
                  <c:v>535.32000000000005</c:v>
                </c:pt>
                <c:pt idx="54">
                  <c:v>545.34</c:v>
                </c:pt>
                <c:pt idx="55">
                  <c:v>555.34</c:v>
                </c:pt>
                <c:pt idx="56">
                  <c:v>565.34</c:v>
                </c:pt>
                <c:pt idx="57">
                  <c:v>575.33000000000004</c:v>
                </c:pt>
                <c:pt idx="58">
                  <c:v>585.33000000000004</c:v>
                </c:pt>
                <c:pt idx="59">
                  <c:v>595.33000000000004</c:v>
                </c:pt>
                <c:pt idx="60">
                  <c:v>605.33000000000004</c:v>
                </c:pt>
                <c:pt idx="61">
                  <c:v>615.33000000000004</c:v>
                </c:pt>
                <c:pt idx="62">
                  <c:v>625.33000000000004</c:v>
                </c:pt>
                <c:pt idx="63">
                  <c:v>635.33000000000004</c:v>
                </c:pt>
                <c:pt idx="64">
                  <c:v>645.33000000000004</c:v>
                </c:pt>
                <c:pt idx="65">
                  <c:v>655.34</c:v>
                </c:pt>
                <c:pt idx="66">
                  <c:v>665.34</c:v>
                </c:pt>
                <c:pt idx="67">
                  <c:v>675.34</c:v>
                </c:pt>
                <c:pt idx="68">
                  <c:v>685.33</c:v>
                </c:pt>
                <c:pt idx="69">
                  <c:v>695.36</c:v>
                </c:pt>
                <c:pt idx="70">
                  <c:v>705.32</c:v>
                </c:pt>
                <c:pt idx="71">
                  <c:v>715.33</c:v>
                </c:pt>
                <c:pt idx="72">
                  <c:v>725.32</c:v>
                </c:pt>
                <c:pt idx="73">
                  <c:v>735.32</c:v>
                </c:pt>
                <c:pt idx="74">
                  <c:v>745.32</c:v>
                </c:pt>
                <c:pt idx="75">
                  <c:v>755.33</c:v>
                </c:pt>
                <c:pt idx="76">
                  <c:v>765.33</c:v>
                </c:pt>
                <c:pt idx="77">
                  <c:v>775.33</c:v>
                </c:pt>
                <c:pt idx="78">
                  <c:v>785.32</c:v>
                </c:pt>
                <c:pt idx="79">
                  <c:v>795.33</c:v>
                </c:pt>
                <c:pt idx="80">
                  <c:v>805.33</c:v>
                </c:pt>
                <c:pt idx="81">
                  <c:v>815.33</c:v>
                </c:pt>
                <c:pt idx="82">
                  <c:v>825.34</c:v>
                </c:pt>
                <c:pt idx="83">
                  <c:v>835.32</c:v>
                </c:pt>
                <c:pt idx="84">
                  <c:v>845.32</c:v>
                </c:pt>
                <c:pt idx="85">
                  <c:v>855.33</c:v>
                </c:pt>
                <c:pt idx="86">
                  <c:v>865.33</c:v>
                </c:pt>
                <c:pt idx="87">
                  <c:v>875.33</c:v>
                </c:pt>
                <c:pt idx="88">
                  <c:v>885.32</c:v>
                </c:pt>
                <c:pt idx="89">
                  <c:v>895.33</c:v>
                </c:pt>
                <c:pt idx="90">
                  <c:v>905.32</c:v>
                </c:pt>
                <c:pt idx="91">
                  <c:v>915.33</c:v>
                </c:pt>
                <c:pt idx="92">
                  <c:v>925.32</c:v>
                </c:pt>
                <c:pt idx="93">
                  <c:v>935.32</c:v>
                </c:pt>
                <c:pt idx="94">
                  <c:v>945.33</c:v>
                </c:pt>
                <c:pt idx="95">
                  <c:v>955.32</c:v>
                </c:pt>
                <c:pt idx="96">
                  <c:v>965.34</c:v>
                </c:pt>
                <c:pt idx="97">
                  <c:v>975.32</c:v>
                </c:pt>
                <c:pt idx="98">
                  <c:v>985.32</c:v>
                </c:pt>
                <c:pt idx="99">
                  <c:v>995.32</c:v>
                </c:pt>
                <c:pt idx="100">
                  <c:v>1005.33</c:v>
                </c:pt>
                <c:pt idx="101">
                  <c:v>1015.33</c:v>
                </c:pt>
                <c:pt idx="102">
                  <c:v>1025.33</c:v>
                </c:pt>
                <c:pt idx="103">
                  <c:v>1035.32</c:v>
                </c:pt>
                <c:pt idx="104">
                  <c:v>1045.32</c:v>
                </c:pt>
                <c:pt idx="105">
                  <c:v>1055.32</c:v>
                </c:pt>
                <c:pt idx="106">
                  <c:v>1065.32</c:v>
                </c:pt>
                <c:pt idx="107">
                  <c:v>1075.32</c:v>
                </c:pt>
                <c:pt idx="108">
                  <c:v>1085.33</c:v>
                </c:pt>
                <c:pt idx="109">
                  <c:v>1095.33</c:v>
                </c:pt>
                <c:pt idx="110">
                  <c:v>1105.33</c:v>
                </c:pt>
                <c:pt idx="111">
                  <c:v>1115.32</c:v>
                </c:pt>
                <c:pt idx="112">
                  <c:v>1125.32</c:v>
                </c:pt>
                <c:pt idx="113">
                  <c:v>1135.31</c:v>
                </c:pt>
                <c:pt idx="114">
                  <c:v>1145.32</c:v>
                </c:pt>
                <c:pt idx="115">
                  <c:v>1155.32</c:v>
                </c:pt>
                <c:pt idx="116">
                  <c:v>1165.32</c:v>
                </c:pt>
                <c:pt idx="117">
                  <c:v>1175.32</c:v>
                </c:pt>
                <c:pt idx="118">
                  <c:v>1185.32</c:v>
                </c:pt>
                <c:pt idx="119">
                  <c:v>1195.33</c:v>
                </c:pt>
                <c:pt idx="120">
                  <c:v>1205.32</c:v>
                </c:pt>
                <c:pt idx="121">
                  <c:v>1215.32</c:v>
                </c:pt>
                <c:pt idx="122">
                  <c:v>1225.32</c:v>
                </c:pt>
                <c:pt idx="123">
                  <c:v>1235.32</c:v>
                </c:pt>
                <c:pt idx="124">
                  <c:v>1245.32</c:v>
                </c:pt>
                <c:pt idx="125">
                  <c:v>1255.3399999999999</c:v>
                </c:pt>
                <c:pt idx="126">
                  <c:v>1265.32</c:v>
                </c:pt>
                <c:pt idx="127">
                  <c:v>1275.32</c:v>
                </c:pt>
                <c:pt idx="128">
                  <c:v>1285.32</c:v>
                </c:pt>
                <c:pt idx="129">
                  <c:v>1295.31</c:v>
                </c:pt>
                <c:pt idx="130">
                  <c:v>1305.31</c:v>
                </c:pt>
                <c:pt idx="131">
                  <c:v>1315.34</c:v>
                </c:pt>
                <c:pt idx="132">
                  <c:v>1325.31</c:v>
                </c:pt>
                <c:pt idx="133">
                  <c:v>1335.32</c:v>
                </c:pt>
                <c:pt idx="134">
                  <c:v>1345.32</c:v>
                </c:pt>
                <c:pt idx="135">
                  <c:v>1355.32</c:v>
                </c:pt>
                <c:pt idx="136">
                  <c:v>1365.31</c:v>
                </c:pt>
                <c:pt idx="137">
                  <c:v>1375.31</c:v>
                </c:pt>
                <c:pt idx="138">
                  <c:v>1385.31</c:v>
                </c:pt>
                <c:pt idx="139">
                  <c:v>1395.31</c:v>
                </c:pt>
                <c:pt idx="140">
                  <c:v>1405.31</c:v>
                </c:pt>
                <c:pt idx="141">
                  <c:v>1415.31</c:v>
                </c:pt>
                <c:pt idx="142">
                  <c:v>1425.31</c:v>
                </c:pt>
                <c:pt idx="143">
                  <c:v>1435.32</c:v>
                </c:pt>
                <c:pt idx="144">
                  <c:v>1445.32</c:v>
                </c:pt>
                <c:pt idx="145">
                  <c:v>1455.31</c:v>
                </c:pt>
                <c:pt idx="146">
                  <c:v>1465.31</c:v>
                </c:pt>
                <c:pt idx="147">
                  <c:v>1475.31</c:v>
                </c:pt>
                <c:pt idx="148">
                  <c:v>1485.31</c:v>
                </c:pt>
                <c:pt idx="149">
                  <c:v>1495.31</c:v>
                </c:pt>
                <c:pt idx="150">
                  <c:v>1505.32</c:v>
                </c:pt>
                <c:pt idx="151">
                  <c:v>1515.32</c:v>
                </c:pt>
                <c:pt idx="152">
                  <c:v>1525.32</c:v>
                </c:pt>
                <c:pt idx="153">
                  <c:v>1535.32</c:v>
                </c:pt>
                <c:pt idx="154">
                  <c:v>1545.32</c:v>
                </c:pt>
                <c:pt idx="155">
                  <c:v>1555.31</c:v>
                </c:pt>
                <c:pt idx="156">
                  <c:v>1565.32</c:v>
                </c:pt>
                <c:pt idx="157">
                  <c:v>1575.31</c:v>
                </c:pt>
                <c:pt idx="158">
                  <c:v>1585.32</c:v>
                </c:pt>
                <c:pt idx="159">
                  <c:v>1595.33</c:v>
                </c:pt>
                <c:pt idx="160">
                  <c:v>1605.31</c:v>
                </c:pt>
                <c:pt idx="161">
                  <c:v>1615.31</c:v>
                </c:pt>
                <c:pt idx="162">
                  <c:v>1625.32</c:v>
                </c:pt>
                <c:pt idx="163">
                  <c:v>1635.31</c:v>
                </c:pt>
                <c:pt idx="164">
                  <c:v>1645.32</c:v>
                </c:pt>
                <c:pt idx="165">
                  <c:v>1655.33</c:v>
                </c:pt>
                <c:pt idx="166">
                  <c:v>1665.32</c:v>
                </c:pt>
                <c:pt idx="167">
                  <c:v>1675.3</c:v>
                </c:pt>
                <c:pt idx="168">
                  <c:v>1685.31</c:v>
                </c:pt>
                <c:pt idx="169">
                  <c:v>1705.32</c:v>
                </c:pt>
                <c:pt idx="170">
                  <c:v>1715.32</c:v>
                </c:pt>
                <c:pt idx="171">
                  <c:v>1725.3</c:v>
                </c:pt>
                <c:pt idx="172">
                  <c:v>1735.31</c:v>
                </c:pt>
                <c:pt idx="173">
                  <c:v>1745.31</c:v>
                </c:pt>
                <c:pt idx="174">
                  <c:v>1755.31</c:v>
                </c:pt>
                <c:pt idx="175">
                  <c:v>1765.3</c:v>
                </c:pt>
                <c:pt idx="176">
                  <c:v>1775.31</c:v>
                </c:pt>
                <c:pt idx="177">
                  <c:v>1785.31</c:v>
                </c:pt>
                <c:pt idx="178">
                  <c:v>1795.3</c:v>
                </c:pt>
                <c:pt idx="179">
                  <c:v>1805.31</c:v>
                </c:pt>
                <c:pt idx="180">
                  <c:v>1815.33</c:v>
                </c:pt>
                <c:pt idx="181">
                  <c:v>1825.33</c:v>
                </c:pt>
                <c:pt idx="182">
                  <c:v>1835.32</c:v>
                </c:pt>
                <c:pt idx="183">
                  <c:v>1845.31</c:v>
                </c:pt>
                <c:pt idx="184">
                  <c:v>1855.31</c:v>
                </c:pt>
                <c:pt idx="185">
                  <c:v>1865.31</c:v>
                </c:pt>
                <c:pt idx="186">
                  <c:v>1875.31</c:v>
                </c:pt>
                <c:pt idx="187">
                  <c:v>1885.31</c:v>
                </c:pt>
                <c:pt idx="188">
                  <c:v>1895.3</c:v>
                </c:pt>
                <c:pt idx="189">
                  <c:v>1905.3</c:v>
                </c:pt>
                <c:pt idx="190">
                  <c:v>1915.3</c:v>
                </c:pt>
                <c:pt idx="191">
                  <c:v>1925.31</c:v>
                </c:pt>
                <c:pt idx="192">
                  <c:v>1935.31</c:v>
                </c:pt>
                <c:pt idx="193">
                  <c:v>1945.31</c:v>
                </c:pt>
                <c:pt idx="194">
                  <c:v>1955.3</c:v>
                </c:pt>
                <c:pt idx="195">
                  <c:v>1965.3</c:v>
                </c:pt>
                <c:pt idx="196">
                  <c:v>1975.3</c:v>
                </c:pt>
                <c:pt idx="197">
                  <c:v>1985.31</c:v>
                </c:pt>
                <c:pt idx="198">
                  <c:v>1995.31</c:v>
                </c:pt>
                <c:pt idx="199">
                  <c:v>2005.3</c:v>
                </c:pt>
                <c:pt idx="200">
                  <c:v>2015.3</c:v>
                </c:pt>
                <c:pt idx="201">
                  <c:v>2025.3</c:v>
                </c:pt>
                <c:pt idx="202">
                  <c:v>2035.31</c:v>
                </c:pt>
                <c:pt idx="203">
                  <c:v>2045.3</c:v>
                </c:pt>
                <c:pt idx="204">
                  <c:v>2055.31</c:v>
                </c:pt>
                <c:pt idx="205">
                  <c:v>2065.29</c:v>
                </c:pt>
                <c:pt idx="206">
                  <c:v>2075.3000000000002</c:v>
                </c:pt>
                <c:pt idx="207">
                  <c:v>2085.3000000000002</c:v>
                </c:pt>
                <c:pt idx="208">
                  <c:v>2095.3000000000002</c:v>
                </c:pt>
                <c:pt idx="209">
                  <c:v>2105.31</c:v>
                </c:pt>
                <c:pt idx="210">
                  <c:v>2115.3000000000002</c:v>
                </c:pt>
                <c:pt idx="211">
                  <c:v>2125.3000000000002</c:v>
                </c:pt>
                <c:pt idx="212">
                  <c:v>2135.3000000000002</c:v>
                </c:pt>
                <c:pt idx="213">
                  <c:v>2145.3200000000002</c:v>
                </c:pt>
                <c:pt idx="214">
                  <c:v>2155.31</c:v>
                </c:pt>
                <c:pt idx="215">
                  <c:v>2165.3000000000002</c:v>
                </c:pt>
                <c:pt idx="216">
                  <c:v>2175.3000000000002</c:v>
                </c:pt>
                <c:pt idx="217">
                  <c:v>2185.3000000000002</c:v>
                </c:pt>
                <c:pt idx="218">
                  <c:v>2195.3000000000002</c:v>
                </c:pt>
                <c:pt idx="219">
                  <c:v>2205.31</c:v>
                </c:pt>
                <c:pt idx="220">
                  <c:v>2215.3000000000002</c:v>
                </c:pt>
                <c:pt idx="221">
                  <c:v>2225.3000000000002</c:v>
                </c:pt>
                <c:pt idx="222">
                  <c:v>2235.3000000000002</c:v>
                </c:pt>
                <c:pt idx="223">
                  <c:v>2245.3000000000002</c:v>
                </c:pt>
                <c:pt idx="224">
                  <c:v>2255.31</c:v>
                </c:pt>
                <c:pt idx="225">
                  <c:v>2265.29</c:v>
                </c:pt>
                <c:pt idx="226">
                  <c:v>2275.29</c:v>
                </c:pt>
                <c:pt idx="227">
                  <c:v>2285.3000000000002</c:v>
                </c:pt>
                <c:pt idx="228">
                  <c:v>2295.3000000000002</c:v>
                </c:pt>
                <c:pt idx="229">
                  <c:v>2305.3000000000002</c:v>
                </c:pt>
                <c:pt idx="230">
                  <c:v>2315.3000000000002</c:v>
                </c:pt>
                <c:pt idx="231">
                  <c:v>2325.3000000000002</c:v>
                </c:pt>
                <c:pt idx="232">
                  <c:v>2335.29</c:v>
                </c:pt>
                <c:pt idx="233">
                  <c:v>2345.29</c:v>
                </c:pt>
                <c:pt idx="234">
                  <c:v>2355.29</c:v>
                </c:pt>
                <c:pt idx="235">
                  <c:v>2365.3000000000002</c:v>
                </c:pt>
                <c:pt idx="236">
                  <c:v>2375.3000000000002</c:v>
                </c:pt>
                <c:pt idx="237">
                  <c:v>2385.29</c:v>
                </c:pt>
                <c:pt idx="238">
                  <c:v>2395.31</c:v>
                </c:pt>
                <c:pt idx="239">
                  <c:v>2405.29</c:v>
                </c:pt>
                <c:pt idx="240">
                  <c:v>2415.29</c:v>
                </c:pt>
                <c:pt idx="241">
                  <c:v>2425.29</c:v>
                </c:pt>
                <c:pt idx="242">
                  <c:v>2435.31</c:v>
                </c:pt>
                <c:pt idx="243">
                  <c:v>2445.3000000000002</c:v>
                </c:pt>
                <c:pt idx="244">
                  <c:v>2455.3000000000002</c:v>
                </c:pt>
                <c:pt idx="245">
                  <c:v>2465.3000000000002</c:v>
                </c:pt>
                <c:pt idx="246">
                  <c:v>2475.3000000000002</c:v>
                </c:pt>
                <c:pt idx="247">
                  <c:v>2485.3000000000002</c:v>
                </c:pt>
                <c:pt idx="248">
                  <c:v>2495.3000000000002</c:v>
                </c:pt>
                <c:pt idx="249">
                  <c:v>2505.29</c:v>
                </c:pt>
                <c:pt idx="250">
                  <c:v>2515.31</c:v>
                </c:pt>
                <c:pt idx="251">
                  <c:v>2525.31</c:v>
                </c:pt>
                <c:pt idx="252">
                  <c:v>2535.29</c:v>
                </c:pt>
                <c:pt idx="253">
                  <c:v>2545.29</c:v>
                </c:pt>
                <c:pt idx="254">
                  <c:v>2555.29</c:v>
                </c:pt>
                <c:pt idx="255">
                  <c:v>2565.29</c:v>
                </c:pt>
                <c:pt idx="256">
                  <c:v>2575.29</c:v>
                </c:pt>
                <c:pt idx="257">
                  <c:v>2585.31</c:v>
                </c:pt>
                <c:pt idx="258">
                  <c:v>2595.3000000000002</c:v>
                </c:pt>
                <c:pt idx="259">
                  <c:v>2605.3000000000002</c:v>
                </c:pt>
                <c:pt idx="260">
                  <c:v>2615.29</c:v>
                </c:pt>
                <c:pt idx="261">
                  <c:v>2625.29</c:v>
                </c:pt>
                <c:pt idx="262">
                  <c:v>2635.28</c:v>
                </c:pt>
                <c:pt idx="263">
                  <c:v>2645.28</c:v>
                </c:pt>
                <c:pt idx="264">
                  <c:v>2655.29</c:v>
                </c:pt>
                <c:pt idx="265">
                  <c:v>2665.29</c:v>
                </c:pt>
                <c:pt idx="266">
                  <c:v>2675.29</c:v>
                </c:pt>
                <c:pt idx="267">
                  <c:v>2685.29</c:v>
                </c:pt>
                <c:pt idx="268">
                  <c:v>2695.28</c:v>
                </c:pt>
                <c:pt idx="269">
                  <c:v>2705.28</c:v>
                </c:pt>
                <c:pt idx="270">
                  <c:v>2715.29</c:v>
                </c:pt>
                <c:pt idx="271">
                  <c:v>2725.29</c:v>
                </c:pt>
                <c:pt idx="272">
                  <c:v>2735.28</c:v>
                </c:pt>
                <c:pt idx="273">
                  <c:v>2745.28</c:v>
                </c:pt>
                <c:pt idx="274">
                  <c:v>2755.29</c:v>
                </c:pt>
                <c:pt idx="275">
                  <c:v>2765.3</c:v>
                </c:pt>
                <c:pt idx="276">
                  <c:v>2775.31</c:v>
                </c:pt>
                <c:pt idx="277">
                  <c:v>2785.28</c:v>
                </c:pt>
                <c:pt idx="278">
                  <c:v>2795.29</c:v>
                </c:pt>
                <c:pt idx="279">
                  <c:v>2805.29</c:v>
                </c:pt>
                <c:pt idx="280">
                  <c:v>2815.29</c:v>
                </c:pt>
                <c:pt idx="281">
                  <c:v>2825.29</c:v>
                </c:pt>
                <c:pt idx="282">
                  <c:v>2835.29</c:v>
                </c:pt>
                <c:pt idx="283">
                  <c:v>2845.29</c:v>
                </c:pt>
                <c:pt idx="284">
                  <c:v>2855.29</c:v>
                </c:pt>
                <c:pt idx="285">
                  <c:v>2865.29</c:v>
                </c:pt>
                <c:pt idx="286">
                  <c:v>2875.29</c:v>
                </c:pt>
                <c:pt idx="287">
                  <c:v>2885.29</c:v>
                </c:pt>
                <c:pt idx="288">
                  <c:v>2895.29</c:v>
                </c:pt>
                <c:pt idx="289">
                  <c:v>2905.29</c:v>
                </c:pt>
                <c:pt idx="290">
                  <c:v>2915.29</c:v>
                </c:pt>
                <c:pt idx="291">
                  <c:v>2925.29</c:v>
                </c:pt>
                <c:pt idx="292">
                  <c:v>2935.28</c:v>
                </c:pt>
                <c:pt idx="293">
                  <c:v>2945.28</c:v>
                </c:pt>
                <c:pt idx="294">
                  <c:v>2955.28</c:v>
                </c:pt>
                <c:pt idx="295">
                  <c:v>2965.28</c:v>
                </c:pt>
                <c:pt idx="296">
                  <c:v>2975.28</c:v>
                </c:pt>
                <c:pt idx="297">
                  <c:v>2985.28</c:v>
                </c:pt>
                <c:pt idx="298">
                  <c:v>2995.29</c:v>
                </c:pt>
              </c:numCache>
            </c:numRef>
          </c:xVal>
          <c:yVal>
            <c:numRef>
              <c:f>[2]BaSO4!$E$7:$E$305</c:f>
              <c:numCache>
                <c:formatCode>General</c:formatCode>
                <c:ptCount val="299"/>
                <c:pt idx="0">
                  <c:v>5.6581999999999937</c:v>
                </c:pt>
                <c:pt idx="1">
                  <c:v>3.6280000000000001</c:v>
                </c:pt>
                <c:pt idx="2">
                  <c:v>3.0357999999999947</c:v>
                </c:pt>
                <c:pt idx="3">
                  <c:v>2.7256</c:v>
                </c:pt>
                <c:pt idx="4">
                  <c:v>2.5422999999999973</c:v>
                </c:pt>
                <c:pt idx="5">
                  <c:v>2.4577000000000027</c:v>
                </c:pt>
                <c:pt idx="6">
                  <c:v>2.4013999999999953</c:v>
                </c:pt>
                <c:pt idx="7">
                  <c:v>2.3731999999999971</c:v>
                </c:pt>
                <c:pt idx="8">
                  <c:v>2.359099999999998</c:v>
                </c:pt>
                <c:pt idx="9">
                  <c:v>2.359099999999998</c:v>
                </c:pt>
                <c:pt idx="10">
                  <c:v>2.3449999999999989</c:v>
                </c:pt>
                <c:pt idx="11">
                  <c:v>2.3449999999999989</c:v>
                </c:pt>
                <c:pt idx="12">
                  <c:v>2.3449999999999989</c:v>
                </c:pt>
                <c:pt idx="13">
                  <c:v>2.3449999999999989</c:v>
                </c:pt>
                <c:pt idx="14">
                  <c:v>2.3449999999999989</c:v>
                </c:pt>
                <c:pt idx="15">
                  <c:v>2.3449999999999989</c:v>
                </c:pt>
                <c:pt idx="16">
                  <c:v>2.3449999999999989</c:v>
                </c:pt>
                <c:pt idx="17">
                  <c:v>2.3449999999999989</c:v>
                </c:pt>
                <c:pt idx="18">
                  <c:v>2.3449999999999989</c:v>
                </c:pt>
                <c:pt idx="19">
                  <c:v>2.3449999999999989</c:v>
                </c:pt>
                <c:pt idx="20">
                  <c:v>2.3449999999999989</c:v>
                </c:pt>
                <c:pt idx="21">
                  <c:v>2.3449999999999989</c:v>
                </c:pt>
                <c:pt idx="22">
                  <c:v>2.3449999999999989</c:v>
                </c:pt>
                <c:pt idx="23">
                  <c:v>2.3449999999999989</c:v>
                </c:pt>
                <c:pt idx="24">
                  <c:v>2.3449999999999989</c:v>
                </c:pt>
                <c:pt idx="25">
                  <c:v>2.3449999999999989</c:v>
                </c:pt>
                <c:pt idx="26">
                  <c:v>2.3449999999999989</c:v>
                </c:pt>
                <c:pt idx="27">
                  <c:v>2.3449999999999989</c:v>
                </c:pt>
                <c:pt idx="28">
                  <c:v>2.3449999999999989</c:v>
                </c:pt>
                <c:pt idx="29">
                  <c:v>2.3449999999999989</c:v>
                </c:pt>
                <c:pt idx="30">
                  <c:v>2.3449999999999989</c:v>
                </c:pt>
                <c:pt idx="31">
                  <c:v>2.3449999999999989</c:v>
                </c:pt>
                <c:pt idx="32">
                  <c:v>2.3449999999999989</c:v>
                </c:pt>
                <c:pt idx="33">
                  <c:v>2.3449999999999989</c:v>
                </c:pt>
                <c:pt idx="34">
                  <c:v>2.3449999999999989</c:v>
                </c:pt>
                <c:pt idx="35">
                  <c:v>2.3449999999999989</c:v>
                </c:pt>
                <c:pt idx="36">
                  <c:v>2.3449999999999989</c:v>
                </c:pt>
                <c:pt idx="37">
                  <c:v>2.3449999999999989</c:v>
                </c:pt>
                <c:pt idx="38">
                  <c:v>2.3449999999999989</c:v>
                </c:pt>
                <c:pt idx="39">
                  <c:v>2.3449999999999989</c:v>
                </c:pt>
                <c:pt idx="40">
                  <c:v>2.3449999999999989</c:v>
                </c:pt>
                <c:pt idx="41">
                  <c:v>2.3449999999999989</c:v>
                </c:pt>
                <c:pt idx="42">
                  <c:v>2.3449999999999989</c:v>
                </c:pt>
                <c:pt idx="43">
                  <c:v>2.3449999999999989</c:v>
                </c:pt>
                <c:pt idx="44">
                  <c:v>2.3449999999999989</c:v>
                </c:pt>
                <c:pt idx="45">
                  <c:v>2.3449999999999989</c:v>
                </c:pt>
                <c:pt idx="46">
                  <c:v>2.3449999999999989</c:v>
                </c:pt>
                <c:pt idx="47">
                  <c:v>2.3449999999999989</c:v>
                </c:pt>
                <c:pt idx="48">
                  <c:v>2.3449999999999989</c:v>
                </c:pt>
                <c:pt idx="49">
                  <c:v>2.3449999999999989</c:v>
                </c:pt>
                <c:pt idx="50">
                  <c:v>1.9643000000000086</c:v>
                </c:pt>
                <c:pt idx="51">
                  <c:v>1.6964000000000112</c:v>
                </c:pt>
                <c:pt idx="52">
                  <c:v>1.6540999999999997</c:v>
                </c:pt>
                <c:pt idx="53">
                  <c:v>1.6540999999999997</c:v>
                </c:pt>
                <c:pt idx="54">
                  <c:v>1.6540999999999997</c:v>
                </c:pt>
                <c:pt idx="55">
                  <c:v>1.6540999999999997</c:v>
                </c:pt>
                <c:pt idx="56">
                  <c:v>1.6540999999999997</c:v>
                </c:pt>
                <c:pt idx="57">
                  <c:v>1.6399999999999864</c:v>
                </c:pt>
                <c:pt idx="58">
                  <c:v>1.6399999999999864</c:v>
                </c:pt>
                <c:pt idx="59">
                  <c:v>1.6399999999999864</c:v>
                </c:pt>
                <c:pt idx="60">
                  <c:v>1.6399999999999864</c:v>
                </c:pt>
                <c:pt idx="61">
                  <c:v>1.6399999999999864</c:v>
                </c:pt>
                <c:pt idx="62">
                  <c:v>1.6399999999999864</c:v>
                </c:pt>
                <c:pt idx="63">
                  <c:v>1.6399999999999864</c:v>
                </c:pt>
                <c:pt idx="64">
                  <c:v>1.6399999999999864</c:v>
                </c:pt>
                <c:pt idx="65">
                  <c:v>1.6399999999999864</c:v>
                </c:pt>
                <c:pt idx="66">
                  <c:v>1.6399999999999864</c:v>
                </c:pt>
                <c:pt idx="67">
                  <c:v>1.6399999999999864</c:v>
                </c:pt>
                <c:pt idx="68">
                  <c:v>1.6399999999999864</c:v>
                </c:pt>
                <c:pt idx="69">
                  <c:v>1.6399999999999864</c:v>
                </c:pt>
                <c:pt idx="70">
                  <c:v>1.6399999999999864</c:v>
                </c:pt>
                <c:pt idx="71">
                  <c:v>1.6399999999999864</c:v>
                </c:pt>
                <c:pt idx="72">
                  <c:v>1.6399999999999864</c:v>
                </c:pt>
                <c:pt idx="73">
                  <c:v>1.6399999999999864</c:v>
                </c:pt>
                <c:pt idx="74">
                  <c:v>1.6399999999999864</c:v>
                </c:pt>
                <c:pt idx="75">
                  <c:v>1.6399999999999864</c:v>
                </c:pt>
                <c:pt idx="76">
                  <c:v>1.6399999999999864</c:v>
                </c:pt>
                <c:pt idx="77">
                  <c:v>1.6399999999999864</c:v>
                </c:pt>
                <c:pt idx="78">
                  <c:v>1.6399999999999864</c:v>
                </c:pt>
                <c:pt idx="79">
                  <c:v>1.6399999999999864</c:v>
                </c:pt>
                <c:pt idx="80">
                  <c:v>1.6399999999999864</c:v>
                </c:pt>
                <c:pt idx="81">
                  <c:v>1.6399999999999864</c:v>
                </c:pt>
                <c:pt idx="82">
                  <c:v>1.6399999999999864</c:v>
                </c:pt>
                <c:pt idx="83">
                  <c:v>1.6399999999999864</c:v>
                </c:pt>
                <c:pt idx="84">
                  <c:v>1.6399999999999864</c:v>
                </c:pt>
                <c:pt idx="85">
                  <c:v>1.6399999999999864</c:v>
                </c:pt>
                <c:pt idx="86">
                  <c:v>1.6399999999999864</c:v>
                </c:pt>
                <c:pt idx="87">
                  <c:v>1.6399999999999864</c:v>
                </c:pt>
                <c:pt idx="88">
                  <c:v>1.6399999999999864</c:v>
                </c:pt>
                <c:pt idx="89">
                  <c:v>1.6399999999999864</c:v>
                </c:pt>
                <c:pt idx="90">
                  <c:v>1.6399999999999864</c:v>
                </c:pt>
                <c:pt idx="91">
                  <c:v>1.6399999999999864</c:v>
                </c:pt>
                <c:pt idx="92">
                  <c:v>1.6399999999999864</c:v>
                </c:pt>
                <c:pt idx="93">
                  <c:v>1.6399999999999864</c:v>
                </c:pt>
                <c:pt idx="94">
                  <c:v>1.6399999999999864</c:v>
                </c:pt>
                <c:pt idx="95">
                  <c:v>1.6399999999999864</c:v>
                </c:pt>
                <c:pt idx="96">
                  <c:v>1.6399999999999864</c:v>
                </c:pt>
                <c:pt idx="97">
                  <c:v>1.6399999999999864</c:v>
                </c:pt>
                <c:pt idx="98">
                  <c:v>1.6399999999999864</c:v>
                </c:pt>
                <c:pt idx="99">
                  <c:v>1.6399999999999864</c:v>
                </c:pt>
                <c:pt idx="100">
                  <c:v>1.4144000000000005</c:v>
                </c:pt>
                <c:pt idx="101">
                  <c:v>1.3438999999999908</c:v>
                </c:pt>
                <c:pt idx="102">
                  <c:v>1.3438999999999908</c:v>
                </c:pt>
                <c:pt idx="103">
                  <c:v>1.3438999999999908</c:v>
                </c:pt>
                <c:pt idx="104">
                  <c:v>1.3298000000000059</c:v>
                </c:pt>
                <c:pt idx="105">
                  <c:v>1.3298000000000059</c:v>
                </c:pt>
                <c:pt idx="106">
                  <c:v>1.3298000000000059</c:v>
                </c:pt>
                <c:pt idx="107">
                  <c:v>1.3298000000000059</c:v>
                </c:pt>
                <c:pt idx="108">
                  <c:v>1.3298000000000059</c:v>
                </c:pt>
                <c:pt idx="109">
                  <c:v>1.3298000000000059</c:v>
                </c:pt>
                <c:pt idx="110">
                  <c:v>1.3298000000000059</c:v>
                </c:pt>
                <c:pt idx="111">
                  <c:v>1.3298000000000059</c:v>
                </c:pt>
                <c:pt idx="112">
                  <c:v>1.3298000000000059</c:v>
                </c:pt>
                <c:pt idx="113">
                  <c:v>1.3298000000000059</c:v>
                </c:pt>
                <c:pt idx="114">
                  <c:v>1.3298000000000059</c:v>
                </c:pt>
                <c:pt idx="115">
                  <c:v>1.3298000000000059</c:v>
                </c:pt>
                <c:pt idx="116">
                  <c:v>1.3298000000000059</c:v>
                </c:pt>
                <c:pt idx="117">
                  <c:v>1.3298000000000059</c:v>
                </c:pt>
                <c:pt idx="118">
                  <c:v>1.3298000000000059</c:v>
                </c:pt>
                <c:pt idx="119">
                  <c:v>1.3298000000000059</c:v>
                </c:pt>
                <c:pt idx="120">
                  <c:v>1.3298000000000059</c:v>
                </c:pt>
                <c:pt idx="121">
                  <c:v>1.3298000000000059</c:v>
                </c:pt>
                <c:pt idx="122">
                  <c:v>1.3298000000000059</c:v>
                </c:pt>
                <c:pt idx="123">
                  <c:v>1.3298000000000059</c:v>
                </c:pt>
                <c:pt idx="124">
                  <c:v>1.3298000000000059</c:v>
                </c:pt>
                <c:pt idx="125">
                  <c:v>1.3298000000000059</c:v>
                </c:pt>
                <c:pt idx="126">
                  <c:v>1.3298000000000059</c:v>
                </c:pt>
                <c:pt idx="127">
                  <c:v>1.3298000000000059</c:v>
                </c:pt>
                <c:pt idx="128">
                  <c:v>1.3298000000000059</c:v>
                </c:pt>
                <c:pt idx="129">
                  <c:v>1.3298000000000059</c:v>
                </c:pt>
                <c:pt idx="130">
                  <c:v>1.3298000000000059</c:v>
                </c:pt>
                <c:pt idx="131">
                  <c:v>1.3298000000000059</c:v>
                </c:pt>
                <c:pt idx="132">
                  <c:v>1.3298000000000059</c:v>
                </c:pt>
                <c:pt idx="133">
                  <c:v>1.3298000000000059</c:v>
                </c:pt>
                <c:pt idx="134">
                  <c:v>1.3298000000000059</c:v>
                </c:pt>
                <c:pt idx="135">
                  <c:v>1.3298000000000059</c:v>
                </c:pt>
                <c:pt idx="136">
                  <c:v>1.3298000000000059</c:v>
                </c:pt>
                <c:pt idx="137">
                  <c:v>1.3298000000000059</c:v>
                </c:pt>
                <c:pt idx="138">
                  <c:v>1.3298000000000059</c:v>
                </c:pt>
                <c:pt idx="139">
                  <c:v>1.3298000000000059</c:v>
                </c:pt>
                <c:pt idx="140">
                  <c:v>1.3298000000000059</c:v>
                </c:pt>
                <c:pt idx="141">
                  <c:v>1.3298000000000059</c:v>
                </c:pt>
                <c:pt idx="142">
                  <c:v>1.3298000000000059</c:v>
                </c:pt>
                <c:pt idx="143">
                  <c:v>1.3298000000000059</c:v>
                </c:pt>
                <c:pt idx="144">
                  <c:v>1.3298000000000059</c:v>
                </c:pt>
                <c:pt idx="145">
                  <c:v>1.3298000000000059</c:v>
                </c:pt>
                <c:pt idx="146">
                  <c:v>1.3298000000000059</c:v>
                </c:pt>
                <c:pt idx="147">
                  <c:v>1.3298000000000059</c:v>
                </c:pt>
                <c:pt idx="148">
                  <c:v>1.3298000000000059</c:v>
                </c:pt>
                <c:pt idx="149">
                  <c:v>1.3298000000000059</c:v>
                </c:pt>
                <c:pt idx="150">
                  <c:v>1.1747000000000014</c:v>
                </c:pt>
                <c:pt idx="151">
                  <c:v>1.1465000000000032</c:v>
                </c:pt>
                <c:pt idx="152">
                  <c:v>1.1465000000000032</c:v>
                </c:pt>
                <c:pt idx="153">
                  <c:v>1.1465000000000032</c:v>
                </c:pt>
                <c:pt idx="154">
                  <c:v>1.1465000000000032</c:v>
                </c:pt>
                <c:pt idx="155">
                  <c:v>1.1323999999999899</c:v>
                </c:pt>
                <c:pt idx="156">
                  <c:v>1.1323999999999899</c:v>
                </c:pt>
                <c:pt idx="157">
                  <c:v>1.1323999999999899</c:v>
                </c:pt>
                <c:pt idx="158">
                  <c:v>1.1323999999999899</c:v>
                </c:pt>
                <c:pt idx="159">
                  <c:v>1.1323999999999899</c:v>
                </c:pt>
                <c:pt idx="160">
                  <c:v>1.1323999999999899</c:v>
                </c:pt>
                <c:pt idx="161">
                  <c:v>1.1323999999999899</c:v>
                </c:pt>
                <c:pt idx="162">
                  <c:v>1.1323999999999899</c:v>
                </c:pt>
                <c:pt idx="163">
                  <c:v>1.1323999999999899</c:v>
                </c:pt>
                <c:pt idx="164">
                  <c:v>1.1323999999999899</c:v>
                </c:pt>
                <c:pt idx="165">
                  <c:v>1.1323999999999899</c:v>
                </c:pt>
                <c:pt idx="166">
                  <c:v>1.1323999999999899</c:v>
                </c:pt>
                <c:pt idx="167">
                  <c:v>1.1323999999999899</c:v>
                </c:pt>
                <c:pt idx="168">
                  <c:v>1.1323999999999899</c:v>
                </c:pt>
                <c:pt idx="169">
                  <c:v>1.1323999999999899</c:v>
                </c:pt>
                <c:pt idx="170">
                  <c:v>1.1323999999999899</c:v>
                </c:pt>
                <c:pt idx="171">
                  <c:v>1.1323999999999899</c:v>
                </c:pt>
                <c:pt idx="172">
                  <c:v>1.1323999999999899</c:v>
                </c:pt>
                <c:pt idx="173">
                  <c:v>1.1323999999999899</c:v>
                </c:pt>
                <c:pt idx="174">
                  <c:v>1.1323999999999899</c:v>
                </c:pt>
                <c:pt idx="175">
                  <c:v>1.1323999999999899</c:v>
                </c:pt>
                <c:pt idx="176">
                  <c:v>1.1323999999999899</c:v>
                </c:pt>
                <c:pt idx="177">
                  <c:v>1.1323999999999899</c:v>
                </c:pt>
                <c:pt idx="178">
                  <c:v>1.1323999999999899</c:v>
                </c:pt>
                <c:pt idx="179">
                  <c:v>1.1323999999999899</c:v>
                </c:pt>
                <c:pt idx="180">
                  <c:v>1.1323999999999899</c:v>
                </c:pt>
                <c:pt idx="181">
                  <c:v>1.1323999999999899</c:v>
                </c:pt>
                <c:pt idx="182">
                  <c:v>1.1323999999999899</c:v>
                </c:pt>
                <c:pt idx="183">
                  <c:v>1.1323999999999899</c:v>
                </c:pt>
                <c:pt idx="184">
                  <c:v>1.1323999999999899</c:v>
                </c:pt>
                <c:pt idx="185">
                  <c:v>1.1323999999999899</c:v>
                </c:pt>
                <c:pt idx="186">
                  <c:v>1.1323999999999899</c:v>
                </c:pt>
                <c:pt idx="187">
                  <c:v>1.1323999999999899</c:v>
                </c:pt>
                <c:pt idx="188">
                  <c:v>1.1323999999999899</c:v>
                </c:pt>
                <c:pt idx="189">
                  <c:v>1.1323999999999899</c:v>
                </c:pt>
                <c:pt idx="190">
                  <c:v>1.1323999999999899</c:v>
                </c:pt>
                <c:pt idx="191">
                  <c:v>1.1323999999999899</c:v>
                </c:pt>
                <c:pt idx="192">
                  <c:v>1.1323999999999899</c:v>
                </c:pt>
                <c:pt idx="193">
                  <c:v>1.1323999999999899</c:v>
                </c:pt>
                <c:pt idx="194">
                  <c:v>1.1323999999999899</c:v>
                </c:pt>
                <c:pt idx="195">
                  <c:v>1.1323999999999899</c:v>
                </c:pt>
                <c:pt idx="196">
                  <c:v>1.1323999999999899</c:v>
                </c:pt>
                <c:pt idx="197">
                  <c:v>1.1323999999999899</c:v>
                </c:pt>
                <c:pt idx="198">
                  <c:v>1.1323999999999899</c:v>
                </c:pt>
                <c:pt idx="199">
                  <c:v>1.0338000000000136</c:v>
                </c:pt>
                <c:pt idx="200">
                  <c:v>1.0055999999999869</c:v>
                </c:pt>
                <c:pt idx="201">
                  <c:v>1.0055999999999869</c:v>
                </c:pt>
                <c:pt idx="202">
                  <c:v>1.0055999999999869</c:v>
                </c:pt>
                <c:pt idx="203">
                  <c:v>1.0055999999999869</c:v>
                </c:pt>
                <c:pt idx="204">
                  <c:v>1.0055999999999869</c:v>
                </c:pt>
                <c:pt idx="205">
                  <c:v>1.0055999999999869</c:v>
                </c:pt>
                <c:pt idx="206">
                  <c:v>1.0055999999999869</c:v>
                </c:pt>
                <c:pt idx="207">
                  <c:v>1.0055999999999869</c:v>
                </c:pt>
                <c:pt idx="208">
                  <c:v>1.0055999999999869</c:v>
                </c:pt>
                <c:pt idx="209">
                  <c:v>1.0055999999999869</c:v>
                </c:pt>
                <c:pt idx="210">
                  <c:v>1.0055999999999869</c:v>
                </c:pt>
                <c:pt idx="211">
                  <c:v>1.0055999999999869</c:v>
                </c:pt>
                <c:pt idx="212">
                  <c:v>1.0055999999999869</c:v>
                </c:pt>
                <c:pt idx="213">
                  <c:v>1.0055999999999869</c:v>
                </c:pt>
                <c:pt idx="214">
                  <c:v>1.0055999999999869</c:v>
                </c:pt>
                <c:pt idx="215">
                  <c:v>1.0055999999999869</c:v>
                </c:pt>
                <c:pt idx="216">
                  <c:v>1.0055999999999869</c:v>
                </c:pt>
                <c:pt idx="217">
                  <c:v>1.0055999999999869</c:v>
                </c:pt>
                <c:pt idx="218">
                  <c:v>1.0055999999999869</c:v>
                </c:pt>
                <c:pt idx="219">
                  <c:v>1.0055999999999869</c:v>
                </c:pt>
                <c:pt idx="220">
                  <c:v>1.0055999999999869</c:v>
                </c:pt>
                <c:pt idx="221">
                  <c:v>1.0055999999999869</c:v>
                </c:pt>
                <c:pt idx="222">
                  <c:v>1.0055999999999869</c:v>
                </c:pt>
                <c:pt idx="223">
                  <c:v>1.0055999999999869</c:v>
                </c:pt>
                <c:pt idx="224">
                  <c:v>1.0055999999999869</c:v>
                </c:pt>
                <c:pt idx="225">
                  <c:v>1.0055999999999869</c:v>
                </c:pt>
                <c:pt idx="226">
                  <c:v>1.0055999999999869</c:v>
                </c:pt>
                <c:pt idx="227">
                  <c:v>1.0055999999999869</c:v>
                </c:pt>
                <c:pt idx="228">
                  <c:v>1.0055999999999869</c:v>
                </c:pt>
                <c:pt idx="229">
                  <c:v>1.0055999999999869</c:v>
                </c:pt>
                <c:pt idx="230">
                  <c:v>1.0055999999999869</c:v>
                </c:pt>
                <c:pt idx="231">
                  <c:v>1.0055999999999869</c:v>
                </c:pt>
                <c:pt idx="232">
                  <c:v>1.0055999999999869</c:v>
                </c:pt>
                <c:pt idx="233">
                  <c:v>1.0055999999999869</c:v>
                </c:pt>
                <c:pt idx="234">
                  <c:v>1.0055999999999869</c:v>
                </c:pt>
                <c:pt idx="235">
                  <c:v>1.0055999999999869</c:v>
                </c:pt>
                <c:pt idx="236">
                  <c:v>1.0055999999999869</c:v>
                </c:pt>
                <c:pt idx="237">
                  <c:v>1.0055999999999869</c:v>
                </c:pt>
                <c:pt idx="238">
                  <c:v>1.0055999999999869</c:v>
                </c:pt>
                <c:pt idx="239">
                  <c:v>1.0055999999999869</c:v>
                </c:pt>
                <c:pt idx="240">
                  <c:v>1.0055999999999869</c:v>
                </c:pt>
                <c:pt idx="241">
                  <c:v>1.0055999999999869</c:v>
                </c:pt>
                <c:pt idx="242">
                  <c:v>1.0055999999999869</c:v>
                </c:pt>
                <c:pt idx="243">
                  <c:v>1.0055999999999869</c:v>
                </c:pt>
                <c:pt idx="244">
                  <c:v>1.0055999999999869</c:v>
                </c:pt>
                <c:pt idx="245">
                  <c:v>1.0055999999999869</c:v>
                </c:pt>
                <c:pt idx="246">
                  <c:v>1.0055999999999869</c:v>
                </c:pt>
                <c:pt idx="247">
                  <c:v>1.0055999999999869</c:v>
                </c:pt>
                <c:pt idx="248">
                  <c:v>1.0055999999999869</c:v>
                </c:pt>
                <c:pt idx="249">
                  <c:v>0.93510000000000559</c:v>
                </c:pt>
                <c:pt idx="250">
                  <c:v>0.89279999999999404</c:v>
                </c:pt>
                <c:pt idx="251">
                  <c:v>0.89279999999999404</c:v>
                </c:pt>
                <c:pt idx="252">
                  <c:v>0.89279999999999404</c:v>
                </c:pt>
                <c:pt idx="253">
                  <c:v>0.89279999999999404</c:v>
                </c:pt>
                <c:pt idx="254">
                  <c:v>0.89279999999999404</c:v>
                </c:pt>
                <c:pt idx="255">
                  <c:v>0.89279999999999404</c:v>
                </c:pt>
                <c:pt idx="256">
                  <c:v>0.89279999999999404</c:v>
                </c:pt>
                <c:pt idx="257">
                  <c:v>0.89279999999999404</c:v>
                </c:pt>
                <c:pt idx="258">
                  <c:v>0.89279999999999404</c:v>
                </c:pt>
                <c:pt idx="259">
                  <c:v>0.89279999999999404</c:v>
                </c:pt>
                <c:pt idx="260">
                  <c:v>0.89279999999999404</c:v>
                </c:pt>
                <c:pt idx="261">
                  <c:v>0.89279999999999404</c:v>
                </c:pt>
                <c:pt idx="262">
                  <c:v>0.89279999999999404</c:v>
                </c:pt>
                <c:pt idx="263">
                  <c:v>0.89279999999999404</c:v>
                </c:pt>
                <c:pt idx="264">
                  <c:v>0.89279999999999404</c:v>
                </c:pt>
                <c:pt idx="265">
                  <c:v>0.89279999999999404</c:v>
                </c:pt>
                <c:pt idx="266">
                  <c:v>0.89279999999999404</c:v>
                </c:pt>
                <c:pt idx="267">
                  <c:v>0.89279999999999404</c:v>
                </c:pt>
                <c:pt idx="268">
                  <c:v>0.89279999999999404</c:v>
                </c:pt>
                <c:pt idx="269">
                  <c:v>0.89279999999999404</c:v>
                </c:pt>
                <c:pt idx="270">
                  <c:v>0.89279999999999404</c:v>
                </c:pt>
                <c:pt idx="271">
                  <c:v>0.89279999999999404</c:v>
                </c:pt>
                <c:pt idx="272">
                  <c:v>0.89279999999999404</c:v>
                </c:pt>
                <c:pt idx="273">
                  <c:v>0.89279999999999404</c:v>
                </c:pt>
                <c:pt idx="274">
                  <c:v>0.89279999999999404</c:v>
                </c:pt>
                <c:pt idx="275">
                  <c:v>0.89279999999999404</c:v>
                </c:pt>
                <c:pt idx="276">
                  <c:v>0.89279999999999404</c:v>
                </c:pt>
                <c:pt idx="277">
                  <c:v>0.89279999999999404</c:v>
                </c:pt>
                <c:pt idx="278">
                  <c:v>0.89279999999999404</c:v>
                </c:pt>
                <c:pt idx="279">
                  <c:v>0.89279999999999404</c:v>
                </c:pt>
                <c:pt idx="280">
                  <c:v>0.89279999999999404</c:v>
                </c:pt>
                <c:pt idx="281">
                  <c:v>0.89279999999999404</c:v>
                </c:pt>
                <c:pt idx="282">
                  <c:v>0.89279999999999404</c:v>
                </c:pt>
                <c:pt idx="283">
                  <c:v>0.89279999999999404</c:v>
                </c:pt>
                <c:pt idx="284">
                  <c:v>0.89279999999999404</c:v>
                </c:pt>
                <c:pt idx="285">
                  <c:v>0.89279999999999404</c:v>
                </c:pt>
                <c:pt idx="286">
                  <c:v>0.89279999999999404</c:v>
                </c:pt>
                <c:pt idx="287">
                  <c:v>0.89279999999999404</c:v>
                </c:pt>
                <c:pt idx="288">
                  <c:v>0.89279999999999404</c:v>
                </c:pt>
                <c:pt idx="289">
                  <c:v>0.89279999999999404</c:v>
                </c:pt>
                <c:pt idx="290">
                  <c:v>0.89279999999999404</c:v>
                </c:pt>
                <c:pt idx="291">
                  <c:v>0.89279999999999404</c:v>
                </c:pt>
                <c:pt idx="292">
                  <c:v>0.89279999999999404</c:v>
                </c:pt>
                <c:pt idx="293">
                  <c:v>0.89279999999999404</c:v>
                </c:pt>
                <c:pt idx="294">
                  <c:v>0.89279999999999404</c:v>
                </c:pt>
                <c:pt idx="295">
                  <c:v>0.89279999999999404</c:v>
                </c:pt>
                <c:pt idx="296">
                  <c:v>0.89279999999999404</c:v>
                </c:pt>
                <c:pt idx="297">
                  <c:v>0.89279999999999404</c:v>
                </c:pt>
                <c:pt idx="298">
                  <c:v>0.89279999999999404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78-45C8-B5BA-7220DED13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3892632"/>
        <c:axId val="393893288"/>
      </c:scatterChart>
      <c:valAx>
        <c:axId val="393892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893288"/>
        <c:crosses val="autoZero"/>
        <c:crossBetween val="midCat"/>
      </c:valAx>
      <c:valAx>
        <c:axId val="39389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8926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Heq (m) BaSO4</a:t>
            </a:r>
            <a:endParaRPr lang="en-GB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power"/>
            <c:dispRSqr val="0"/>
            <c:dispEq val="1"/>
            <c:trendlineLbl>
              <c:layout>
                <c:manualLayout>
                  <c:x val="-0.38358858267716534"/>
                  <c:y val="-0.3415470982793817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6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'BaSO4 yield stress'!$W$6:$W$11</c:f>
              <c:numCache>
                <c:formatCode>General</c:formatCode>
                <c:ptCount val="6"/>
                <c:pt idx="0">
                  <c:v>36.133499999999998</c:v>
                </c:pt>
                <c:pt idx="1">
                  <c:v>144.53399999999999</c:v>
                </c:pt>
                <c:pt idx="2">
                  <c:v>325.20149999999995</c:v>
                </c:pt>
                <c:pt idx="3">
                  <c:v>578.13599999999997</c:v>
                </c:pt>
                <c:pt idx="4">
                  <c:v>903.33749999999986</c:v>
                </c:pt>
                <c:pt idx="5">
                  <c:v>1300.8059999999998</c:v>
                </c:pt>
              </c:numCache>
            </c:numRef>
          </c:xVal>
          <c:yVal>
            <c:numRef>
              <c:f>'BaSO4 yield stress'!$X$6:$X$11</c:f>
              <c:numCache>
                <c:formatCode>General</c:formatCode>
                <c:ptCount val="6"/>
                <c:pt idx="0">
                  <c:v>2.3450000000000003E-3</c:v>
                </c:pt>
                <c:pt idx="1">
                  <c:v>1.64E-3</c:v>
                </c:pt>
                <c:pt idx="2">
                  <c:v>1.3298000000000001E-3</c:v>
                </c:pt>
                <c:pt idx="3">
                  <c:v>1.1324000000000002E-3</c:v>
                </c:pt>
                <c:pt idx="4">
                  <c:v>1.0056000000000002E-3</c:v>
                </c:pt>
                <c:pt idx="5">
                  <c:v>8.9280000000000002E-4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BE-47B5-85AE-0152A3299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3143512"/>
        <c:axId val="743138264"/>
      </c:scatterChart>
      <c:valAx>
        <c:axId val="743143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138264"/>
        <c:crosses val="autoZero"/>
        <c:crossBetween val="midCat"/>
      </c:valAx>
      <c:valAx>
        <c:axId val="743138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31435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BaSO4 Yield Stress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BaSO4 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tx1"/>
                </a:solidFill>
                <a:prstDash val="solid"/>
              </a:ln>
              <a:effectLst/>
            </c:spPr>
            <c:trendlineType val="power"/>
            <c:dispRSqr val="0"/>
            <c:dispEq val="0"/>
          </c:trendline>
          <c:xVal>
            <c:numRef>
              <c:f>'BaSO4 yield stress'!$D$31:$D$35</c:f>
              <c:numCache>
                <c:formatCode>General</c:formatCode>
                <c:ptCount val="5"/>
                <c:pt idx="0">
                  <c:v>4.0302677598861615E-2</c:v>
                </c:pt>
                <c:pt idx="1">
                  <c:v>5.7378976336334812E-2</c:v>
                </c:pt>
                <c:pt idx="2">
                  <c:v>7.0596521302456888E-2</c:v>
                </c:pt>
                <c:pt idx="3">
                  <c:v>8.3121707795827532E-2</c:v>
                </c:pt>
                <c:pt idx="4">
                  <c:v>9.3593564829564421E-2</c:v>
                </c:pt>
              </c:numCache>
            </c:numRef>
          </c:xVal>
          <c:yVal>
            <c:numRef>
              <c:f>'BaSO4 yield stress'!$A$31:$A$35</c:f>
              <c:numCache>
                <c:formatCode>General</c:formatCode>
                <c:ptCount val="5"/>
                <c:pt idx="0">
                  <c:v>84.709853811417673</c:v>
                </c:pt>
                <c:pt idx="1">
                  <c:v>339.76655342559417</c:v>
                </c:pt>
                <c:pt idx="2">
                  <c:v>765.39261200571116</c:v>
                </c:pt>
                <c:pt idx="3">
                  <c:v>1361.7363716605566</c:v>
                </c:pt>
                <c:pt idx="4">
                  <c:v>2128.7552892410222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282-4590-96D3-E61B34712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451208"/>
        <c:axId val="749459080"/>
      </c:scatterChart>
      <c:valAx>
        <c:axId val="749451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459080"/>
        <c:crosses val="autoZero"/>
        <c:crossBetween val="midCat"/>
      </c:valAx>
      <c:valAx>
        <c:axId val="749459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4512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438150</xdr:colOff>
      <xdr:row>1</xdr:row>
      <xdr:rowOff>0</xdr:rowOff>
    </xdr:from>
    <xdr:to>
      <xdr:col>11</xdr:col>
      <xdr:colOff>38100</xdr:colOff>
      <xdr:row>13</xdr:row>
      <xdr:rowOff>157163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86250" y="190500"/>
          <a:ext cx="3257550" cy="2443163"/>
        </a:xfrm>
        <a:prstGeom prst="rect">
          <a:avLst/>
        </a:prstGeom>
      </xdr:spPr>
    </xdr:pic>
    <xdr:clientData/>
  </xdr:twoCellAnchor>
  <xdr:twoCellAnchor editAs="oneCell">
    <xdr:from>
      <xdr:col>11</xdr:col>
      <xdr:colOff>209550</xdr:colOff>
      <xdr:row>1</xdr:row>
      <xdr:rowOff>32948</xdr:rowOff>
    </xdr:from>
    <xdr:to>
      <xdr:col>20</xdr:col>
      <xdr:colOff>427651</xdr:colOff>
      <xdr:row>19</xdr:row>
      <xdr:rowOff>142270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15250" y="223448"/>
          <a:ext cx="5704500" cy="3538322"/>
        </a:xfrm>
        <a:prstGeom prst="rect">
          <a:avLst/>
        </a:prstGeom>
      </xdr:spPr>
    </xdr:pic>
    <xdr:clientData/>
  </xdr:twoCellAnchor>
  <xdr:twoCellAnchor>
    <xdr:from>
      <xdr:col>5</xdr:col>
      <xdr:colOff>209550</xdr:colOff>
      <xdr:row>14</xdr:row>
      <xdr:rowOff>104774</xdr:rowOff>
    </xdr:from>
    <xdr:to>
      <xdr:col>11</xdr:col>
      <xdr:colOff>228600</xdr:colOff>
      <xdr:row>27</xdr:row>
      <xdr:rowOff>42861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773906</xdr:colOff>
      <xdr:row>1</xdr:row>
      <xdr:rowOff>142875</xdr:rowOff>
    </xdr:from>
    <xdr:ext cx="2575898" cy="22615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5F5B375A-59CA-4299-9227-B34828BC0367}"/>
                </a:ext>
              </a:extLst>
            </xdr:cNvPr>
            <xdr:cNvSpPr txBox="1"/>
          </xdr:nvSpPr>
          <xdr:spPr>
            <a:xfrm>
              <a:off x="3429000" y="321469"/>
              <a:ext cx="2575898" cy="2261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400" b="0" i="1">
                        <a:latin typeface="Cambria Math" panose="02040503050406030204" pitchFamily="18" charset="0"/>
                      </a:rPr>
                      <m:t>𝑅𝐶𝐹</m:t>
                    </m:r>
                    <m:r>
                      <a:rPr lang="en-GB" sz="1400" b="0" i="1">
                        <a:latin typeface="Cambria Math" panose="02040503050406030204" pitchFamily="18" charset="0"/>
                      </a:rPr>
                      <m:t>=1.1118 </m:t>
                    </m:r>
                    <m:r>
                      <a:rPr lang="en-GB" sz="14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n-GB" sz="1400" b="0" i="1"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en-GB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GB" sz="1400" b="0" i="1">
                            <a:latin typeface="Cambria Math" panose="02040503050406030204" pitchFamily="18" charset="0"/>
                          </a:rPr>
                          <m:t>10</m:t>
                        </m:r>
                      </m:e>
                      <m:sup>
                        <m:r>
                          <a:rPr lang="en-GB" sz="1400" b="0" i="1">
                            <a:latin typeface="Cambria Math" panose="02040503050406030204" pitchFamily="18" charset="0"/>
                          </a:rPr>
                          <m:t>−5</m:t>
                        </m:r>
                      </m:sup>
                    </m:sSup>
                    <m:r>
                      <a:rPr lang="en-GB" sz="14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GB" sz="14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n-GB" sz="14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GB" sz="1400" b="0" i="1">
                        <a:latin typeface="Cambria Math" panose="02040503050406030204" pitchFamily="18" charset="0"/>
                      </a:rPr>
                      <m:t>𝑟</m:t>
                    </m:r>
                    <m:r>
                      <a:rPr lang="en-GB" sz="14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GB" sz="14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n-GB" sz="1400" b="0" i="1"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en-GB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GB" sz="1400" b="0" i="1">
                            <a:latin typeface="Cambria Math" panose="02040503050406030204" pitchFamily="18" charset="0"/>
                          </a:rPr>
                          <m:t>𝑟𝑝𝑚</m:t>
                        </m:r>
                      </m:e>
                      <m:sup>
                        <m:r>
                          <a:rPr lang="en-GB" sz="14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GB" sz="14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5F5B375A-59CA-4299-9227-B34828BC0367}"/>
                </a:ext>
              </a:extLst>
            </xdr:cNvPr>
            <xdr:cNvSpPr txBox="1"/>
          </xdr:nvSpPr>
          <xdr:spPr>
            <a:xfrm>
              <a:off x="3429000" y="321469"/>
              <a:ext cx="2575898" cy="2261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400" b="0" i="0">
                  <a:latin typeface="Cambria Math" panose="02040503050406030204" pitchFamily="18" charset="0"/>
                </a:rPr>
                <a:t>𝑅𝐶𝐹=1.1118 𝑥 10^(−5)  𝑥 𝑟 𝑥 〖𝑟𝑝𝑚〗^2</a:t>
              </a:r>
              <a:endParaRPr lang="en-GB" sz="1400"/>
            </a:p>
          </xdr:txBody>
        </xdr:sp>
      </mc:Fallback>
    </mc:AlternateContent>
    <xdr:clientData/>
  </xdr:oneCellAnchor>
  <xdr:oneCellAnchor>
    <xdr:from>
      <xdr:col>4</xdr:col>
      <xdr:colOff>1760425</xdr:colOff>
      <xdr:row>22</xdr:row>
      <xdr:rowOff>123598</xdr:rowOff>
    </xdr:from>
    <xdr:ext cx="3327514" cy="5820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D82CB69-FEFF-4701-9B05-189AD37FE76C}"/>
                </a:ext>
              </a:extLst>
            </xdr:cNvPr>
            <xdr:cNvSpPr txBox="1"/>
          </xdr:nvSpPr>
          <xdr:spPr>
            <a:xfrm>
              <a:off x="5201331" y="4064567"/>
              <a:ext cx="3327514" cy="5820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2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20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lang="en-GB" sz="2000" b="0" i="1">
                            <a:latin typeface="Cambria Math" panose="02040503050406030204" pitchFamily="18" charset="0"/>
                          </a:rPr>
                          <m:t>𝑦</m:t>
                        </m:r>
                      </m:sub>
                    </m:sSub>
                    <m:r>
                      <a:rPr lang="en-GB" sz="20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n-GB" sz="2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∅</m:t>
                        </m:r>
                      </m:e>
                      <m:sub>
                        <m:r>
                          <a:rPr lang="en-GB" sz="2000" b="0" i="1">
                            <a:latin typeface="Cambria Math" panose="02040503050406030204" pitchFamily="18" charset="0"/>
                          </a:rPr>
                          <m:t>𝑒𝑞</m:t>
                        </m:r>
                      </m:sub>
                    </m:sSub>
                    <m:r>
                      <a:rPr lang="en-GB" sz="2000" b="0" i="1">
                        <a:latin typeface="Cambria Math" panose="02040503050406030204" pitchFamily="18" charset="0"/>
                      </a:rPr>
                      <m:t>)</m:t>
                    </m:r>
                    <m:r>
                      <a:rPr lang="en-GB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≈∆</m:t>
                    </m:r>
                    <m:r>
                      <a:rPr lang="en-GB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𝜌</m:t>
                    </m:r>
                    <m:r>
                      <a:rPr lang="en-GB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𝑔</m:t>
                    </m:r>
                    <m:sSub>
                      <m:sSubPr>
                        <m:ctrlP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∅</m:t>
                        </m:r>
                      </m:e>
                      <m:sub>
                        <m: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0</m:t>
                        </m:r>
                      </m:sub>
                    </m:sSub>
                    <m:sSub>
                      <m:sSubPr>
                        <m:ctrlP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𝐻</m:t>
                        </m:r>
                      </m:e>
                      <m:sub>
                        <m: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GB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(1−</m:t>
                    </m:r>
                    <m:f>
                      <m:fPr>
                        <m:ctrlP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GB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𝐻</m:t>
                            </m:r>
                          </m:e>
                          <m:sub>
                            <m:r>
                              <a:rPr lang="en-GB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𝑒𝑞</m:t>
                            </m:r>
                          </m:sub>
                        </m:sSub>
                      </m:num>
                      <m:den>
                        <m: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  <m: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𝐿</m:t>
                        </m:r>
                      </m:den>
                    </m:f>
                    <m:r>
                      <a:rPr lang="en-GB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GB" sz="20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7D82CB69-FEFF-4701-9B05-189AD37FE76C}"/>
                </a:ext>
              </a:extLst>
            </xdr:cNvPr>
            <xdr:cNvSpPr txBox="1"/>
          </xdr:nvSpPr>
          <xdr:spPr>
            <a:xfrm>
              <a:off x="5201331" y="4064567"/>
              <a:ext cx="3327514" cy="5820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2000" b="0" i="0">
                  <a:latin typeface="Cambria Math" panose="02040503050406030204" pitchFamily="18" charset="0"/>
                </a:rPr>
                <a:t>𝑃_𝑦 (</a:t>
              </a:r>
              <a:r>
                <a:rPr lang="en-GB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∅_</a:t>
              </a:r>
              <a:r>
                <a:rPr lang="en-GB" sz="2000" b="0" i="0">
                  <a:latin typeface="Cambria Math" panose="02040503050406030204" pitchFamily="18" charset="0"/>
                </a:rPr>
                <a:t>𝑒𝑞)</a:t>
              </a:r>
              <a:r>
                <a:rPr lang="en-GB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≈∆𝜌𝑔∅_0 𝐻_0 (1−𝐻_𝑒𝑞/2𝐿)</a:t>
              </a:r>
              <a:endParaRPr lang="en-GB" sz="2000"/>
            </a:p>
          </xdr:txBody>
        </xdr:sp>
      </mc:Fallback>
    </mc:AlternateContent>
    <xdr:clientData/>
  </xdr:oneCellAnchor>
  <xdr:oneCellAnchor>
    <xdr:from>
      <xdr:col>9</xdr:col>
      <xdr:colOff>41077</xdr:colOff>
      <xdr:row>26</xdr:row>
      <xdr:rowOff>134519</xdr:rowOff>
    </xdr:from>
    <xdr:ext cx="4223272" cy="14085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7D50449A-43CC-49A8-AD0C-70C7BABD8BC5}"/>
                </a:ext>
              </a:extLst>
            </xdr:cNvPr>
            <xdr:cNvSpPr txBox="1"/>
          </xdr:nvSpPr>
          <xdr:spPr>
            <a:xfrm>
              <a:off x="8256390" y="4777957"/>
              <a:ext cx="4223272" cy="14085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∅</m:t>
                        </m:r>
                      </m:e>
                      <m:sub>
                        <m:r>
                          <a:rPr lang="en-GB" sz="1800" b="0" i="1">
                            <a:latin typeface="Cambria Math" panose="02040503050406030204" pitchFamily="18" charset="0"/>
                          </a:rPr>
                          <m:t>𝑒𝑞</m:t>
                        </m:r>
                      </m:sub>
                    </m:sSub>
                    <m:r>
                      <a:rPr lang="en-GB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≈</m:t>
                    </m:r>
                    <m:f>
                      <m:fPr>
                        <m:ctrlPr>
                          <a:rPr lang="en-GB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GB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∅</m:t>
                            </m:r>
                          </m:e>
                          <m:sub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  <m:sSub>
                          <m:sSubPr>
                            <m:ctrlPr>
                              <a:rPr lang="en-GB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𝐻</m:t>
                            </m:r>
                          </m:e>
                          <m:sub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  <m:r>
                          <a:rPr lang="en-GB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[1−</m:t>
                        </m:r>
                        <m:f>
                          <m:fPr>
                            <m:ctrlP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𝐿</m:t>
                            </m:r>
                          </m:den>
                        </m:f>
                        <m:d>
                          <m:dPr>
                            <m:ctrlP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𝐻</m:t>
                                </m:r>
                              </m:e>
                              <m:sub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𝑒𝑞</m:t>
                                </m:r>
                              </m:sub>
                            </m:sSub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𝑔</m:t>
                            </m:r>
                            <m:f>
                              <m:fPr>
                                <m:ctrlP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𝑑</m:t>
                                </m:r>
                                <m:sSub>
                                  <m:sSubPr>
                                    <m:ctrlPr>
                                      <a:rPr lang="en-GB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𝐻</m:t>
                                    </m:r>
                                  </m:e>
                                  <m:sub>
                                    <m:r>
                                      <a:rPr lang="en-GB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𝑒𝑞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𝑑𝑔</m:t>
                                </m:r>
                              </m:den>
                            </m:f>
                          </m:e>
                        </m:d>
                        <m:r>
                          <a:rPr lang="en-GB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]</m:t>
                        </m:r>
                      </m:num>
                      <m:den>
                        <m:r>
                          <a:rPr lang="en-GB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[</m:t>
                        </m:r>
                        <m:d>
                          <m:dPr>
                            <m:ctrlP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𝐻</m:t>
                                </m:r>
                              </m:e>
                              <m:sub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𝑒𝑞</m:t>
                                </m:r>
                              </m:sub>
                            </m:sSub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𝑔</m:t>
                            </m:r>
                            <m:f>
                              <m:fPr>
                                <m:ctrlP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𝑑</m:t>
                                </m:r>
                                <m:sSub>
                                  <m:sSubPr>
                                    <m:ctrlPr>
                                      <a:rPr lang="en-GB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𝐻</m:t>
                                    </m:r>
                                  </m:e>
                                  <m:sub>
                                    <m:r>
                                      <a:rPr lang="en-GB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𝑒𝑞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𝑑𝑔</m:t>
                                </m:r>
                              </m:den>
                            </m:f>
                          </m:e>
                        </m:d>
                        <m:d>
                          <m:dPr>
                            <m:ctrlP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1−</m:t>
                            </m:r>
                            <m:f>
                              <m:fPr>
                                <m:ctrlP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GB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𝐻</m:t>
                                    </m:r>
                                  </m:e>
                                  <m:sub>
                                    <m:r>
                                      <a:rPr lang="en-GB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𝑒𝑞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𝐿</m:t>
                                </m:r>
                              </m:den>
                            </m:f>
                          </m:e>
                        </m:d>
                        <m:r>
                          <a:rPr lang="en-GB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f>
                          <m:fPr>
                            <m:ctrlP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𝐻</m:t>
                                </m:r>
                                <m:r>
                                  <a:rPr lang="en-GB" sz="1800" b="0" i="1" baseline="30000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e>
                              <m:sub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𝑒𝑞</m:t>
                                </m:r>
                              </m:sub>
                            </m:sSub>
                          </m:num>
                          <m:den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𝐿</m:t>
                            </m:r>
                          </m:den>
                        </m:f>
                        <m:r>
                          <a:rPr lang="en-GB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]</m:t>
                        </m:r>
                      </m:den>
                    </m:f>
                  </m:oMath>
                </m:oMathPara>
              </a14:m>
              <a:endParaRPr lang="en-GB" sz="18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7D50449A-43CC-49A8-AD0C-70C7BABD8BC5}"/>
                </a:ext>
              </a:extLst>
            </xdr:cNvPr>
            <xdr:cNvSpPr txBox="1"/>
          </xdr:nvSpPr>
          <xdr:spPr>
            <a:xfrm>
              <a:off x="8256390" y="4777957"/>
              <a:ext cx="4223272" cy="14085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GB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∅_</a:t>
              </a:r>
              <a:r>
                <a:rPr lang="en-GB" sz="1800" b="0" i="0">
                  <a:latin typeface="Cambria Math" panose="02040503050406030204" pitchFamily="18" charset="0"/>
                </a:rPr>
                <a:t>𝑒𝑞</a:t>
              </a:r>
              <a:r>
                <a:rPr lang="en-GB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≈(∅_</a:t>
              </a:r>
              <a:r>
                <a:rPr lang="en-GB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0 𝐻_0 [1−1/2𝐿 (𝐻_𝑒𝑞+𝑔 (𝑑𝐻_𝑒𝑞)/𝑑𝑔)])/([(𝐻_𝑒𝑞+𝑔 (𝑑𝐻_𝑒𝑞)/𝑑𝑔)(1−𝐻_𝑒𝑞/𝐿)+〖𝐻</a:t>
              </a:r>
              <a:r>
                <a:rPr lang="en-GB" sz="1800" b="0" i="0" baseline="30000">
                  <a:latin typeface="Cambria Math" panose="02040503050406030204" pitchFamily="18" charset="0"/>
                  <a:ea typeface="Cambria Math" panose="02040503050406030204" pitchFamily="18" charset="0"/>
                </a:rPr>
                <a:t>2〗_</a:t>
              </a:r>
              <a:r>
                <a:rPr lang="en-GB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𝑒𝑞/2𝐿])</a:t>
              </a:r>
              <a:endParaRPr lang="en-GB" sz="1800"/>
            </a:p>
          </xdr:txBody>
        </xdr:sp>
      </mc:Fallback>
    </mc:AlternateContent>
    <xdr:clientData/>
  </xdr:oneCellAnchor>
  <xdr:twoCellAnchor>
    <xdr:from>
      <xdr:col>9</xdr:col>
      <xdr:colOff>485774</xdr:colOff>
      <xdr:row>3</xdr:row>
      <xdr:rowOff>3969</xdr:rowOff>
    </xdr:from>
    <xdr:to>
      <xdr:col>17</xdr:col>
      <xdr:colOff>166687</xdr:colOff>
      <xdr:row>22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2392563-9406-4CF4-A001-4DB9885FE5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468312</xdr:colOff>
      <xdr:row>12</xdr:row>
      <xdr:rowOff>30955</xdr:rowOff>
    </xdr:from>
    <xdr:to>
      <xdr:col>25</xdr:col>
      <xdr:colOff>185737</xdr:colOff>
      <xdr:row>34</xdr:row>
      <xdr:rowOff>8731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B887075-1286-7E9F-7B91-EC41FE40A6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1</xdr:row>
      <xdr:rowOff>28575</xdr:rowOff>
    </xdr:from>
    <xdr:to>
      <xdr:col>11</xdr:col>
      <xdr:colOff>456724</xdr:colOff>
      <xdr:row>16</xdr:row>
      <xdr:rowOff>28218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5D9C80-1D43-412B-A386-F1B9CA7920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9550" y="219075"/>
          <a:ext cx="3809524" cy="2857143"/>
        </a:xfrm>
        <a:prstGeom prst="rect">
          <a:avLst/>
        </a:prstGeom>
      </xdr:spPr>
    </xdr:pic>
    <xdr:clientData/>
  </xdr:twoCellAnchor>
  <xdr:twoCellAnchor editAs="oneCell">
    <xdr:from>
      <xdr:col>11</xdr:col>
      <xdr:colOff>571499</xdr:colOff>
      <xdr:row>1</xdr:row>
      <xdr:rowOff>26214</xdr:rowOff>
    </xdr:from>
    <xdr:to>
      <xdr:col>19</xdr:col>
      <xdr:colOff>227624</xdr:colOff>
      <xdr:row>15</xdr:row>
      <xdr:rowOff>170845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5A3724-52C7-4D9F-8D40-61DBA8F39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43849" y="216714"/>
          <a:ext cx="4532925" cy="2811631"/>
        </a:xfrm>
        <a:prstGeom prst="rect">
          <a:avLst/>
        </a:prstGeom>
      </xdr:spPr>
    </xdr:pic>
    <xdr:clientData/>
  </xdr:twoCellAnchor>
  <xdr:twoCellAnchor>
    <xdr:from>
      <xdr:col>5</xdr:col>
      <xdr:colOff>352424</xdr:colOff>
      <xdr:row>17</xdr:row>
      <xdr:rowOff>38099</xdr:rowOff>
    </xdr:from>
    <xdr:to>
      <xdr:col>11</xdr:col>
      <xdr:colOff>400049</xdr:colOff>
      <xdr:row>28</xdr:row>
      <xdr:rowOff>90486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6EF42C1-A1F0-4D0A-9062-D672A832BC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773906</xdr:colOff>
      <xdr:row>1</xdr:row>
      <xdr:rowOff>142875</xdr:rowOff>
    </xdr:from>
    <xdr:ext cx="2575898" cy="22615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49D94C03-BBBF-4111-BA1B-D215CE731CBF}"/>
                </a:ext>
              </a:extLst>
            </xdr:cNvPr>
            <xdr:cNvSpPr txBox="1"/>
          </xdr:nvSpPr>
          <xdr:spPr>
            <a:xfrm>
              <a:off x="3307556" y="333375"/>
              <a:ext cx="2575898" cy="2261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400" b="0" i="1">
                        <a:latin typeface="Cambria Math" panose="02040503050406030204" pitchFamily="18" charset="0"/>
                      </a:rPr>
                      <m:t>𝑅𝐶𝐹</m:t>
                    </m:r>
                    <m:r>
                      <a:rPr lang="en-GB" sz="1400" b="0" i="1">
                        <a:latin typeface="Cambria Math" panose="02040503050406030204" pitchFamily="18" charset="0"/>
                      </a:rPr>
                      <m:t>=1.1118 </m:t>
                    </m:r>
                    <m:r>
                      <a:rPr lang="en-GB" sz="14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n-GB" sz="1400" b="0" i="1"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en-GB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GB" sz="1400" b="0" i="1">
                            <a:latin typeface="Cambria Math" panose="02040503050406030204" pitchFamily="18" charset="0"/>
                          </a:rPr>
                          <m:t>10</m:t>
                        </m:r>
                      </m:e>
                      <m:sup>
                        <m:r>
                          <a:rPr lang="en-GB" sz="1400" b="0" i="1">
                            <a:latin typeface="Cambria Math" panose="02040503050406030204" pitchFamily="18" charset="0"/>
                          </a:rPr>
                          <m:t>−5</m:t>
                        </m:r>
                      </m:sup>
                    </m:sSup>
                    <m:r>
                      <a:rPr lang="en-GB" sz="14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GB" sz="14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n-GB" sz="14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GB" sz="1400" b="0" i="1">
                        <a:latin typeface="Cambria Math" panose="02040503050406030204" pitchFamily="18" charset="0"/>
                      </a:rPr>
                      <m:t>𝑟</m:t>
                    </m:r>
                    <m:r>
                      <a:rPr lang="en-GB" sz="14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GB" sz="14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n-GB" sz="1400" b="0" i="1"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en-GB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GB" sz="1400" b="0" i="1">
                            <a:latin typeface="Cambria Math" panose="02040503050406030204" pitchFamily="18" charset="0"/>
                          </a:rPr>
                          <m:t>𝑟𝑝𝑚</m:t>
                        </m:r>
                      </m:e>
                      <m:sup>
                        <m:r>
                          <a:rPr lang="en-GB" sz="14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GB" sz="14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49D94C03-BBBF-4111-BA1B-D215CE731CBF}"/>
                </a:ext>
              </a:extLst>
            </xdr:cNvPr>
            <xdr:cNvSpPr txBox="1"/>
          </xdr:nvSpPr>
          <xdr:spPr>
            <a:xfrm>
              <a:off x="3307556" y="333375"/>
              <a:ext cx="2575898" cy="2261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400" b="0" i="0">
                  <a:latin typeface="Cambria Math" panose="02040503050406030204" pitchFamily="18" charset="0"/>
                </a:rPr>
                <a:t>𝑅𝐶𝐹=1.1118 𝑥 10^(−5)  𝑥 𝑟 𝑥 〖𝑟𝑝𝑚〗^2</a:t>
              </a:r>
              <a:endParaRPr lang="en-GB" sz="1400"/>
            </a:p>
          </xdr:txBody>
        </xdr:sp>
      </mc:Fallback>
    </mc:AlternateContent>
    <xdr:clientData/>
  </xdr:oneCellAnchor>
  <xdr:oneCellAnchor>
    <xdr:from>
      <xdr:col>4</xdr:col>
      <xdr:colOff>1760425</xdr:colOff>
      <xdr:row>22</xdr:row>
      <xdr:rowOff>123598</xdr:rowOff>
    </xdr:from>
    <xdr:ext cx="3327514" cy="5820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959137DD-8A2E-469E-B83F-EF86B6916B8A}"/>
                </a:ext>
              </a:extLst>
            </xdr:cNvPr>
            <xdr:cNvSpPr txBox="1"/>
          </xdr:nvSpPr>
          <xdr:spPr>
            <a:xfrm>
              <a:off x="5065600" y="4238398"/>
              <a:ext cx="3327514" cy="5820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2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20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lang="en-GB" sz="2000" b="0" i="1">
                            <a:latin typeface="Cambria Math" panose="02040503050406030204" pitchFamily="18" charset="0"/>
                          </a:rPr>
                          <m:t>𝑦</m:t>
                        </m:r>
                      </m:sub>
                    </m:sSub>
                    <m:r>
                      <a:rPr lang="en-GB" sz="20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n-GB" sz="2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∅</m:t>
                        </m:r>
                      </m:e>
                      <m:sub>
                        <m:r>
                          <a:rPr lang="en-GB" sz="2000" b="0" i="1">
                            <a:latin typeface="Cambria Math" panose="02040503050406030204" pitchFamily="18" charset="0"/>
                          </a:rPr>
                          <m:t>𝑒𝑞</m:t>
                        </m:r>
                      </m:sub>
                    </m:sSub>
                    <m:r>
                      <a:rPr lang="en-GB" sz="2000" b="0" i="1">
                        <a:latin typeface="Cambria Math" panose="02040503050406030204" pitchFamily="18" charset="0"/>
                      </a:rPr>
                      <m:t>)</m:t>
                    </m:r>
                    <m:r>
                      <a:rPr lang="en-GB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≈∆</m:t>
                    </m:r>
                    <m:r>
                      <a:rPr lang="en-GB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𝜌</m:t>
                    </m:r>
                    <m:r>
                      <a:rPr lang="en-GB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𝑔</m:t>
                    </m:r>
                    <m:sSub>
                      <m:sSubPr>
                        <m:ctrlP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∅</m:t>
                        </m:r>
                      </m:e>
                      <m:sub>
                        <m: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0</m:t>
                        </m:r>
                      </m:sub>
                    </m:sSub>
                    <m:sSub>
                      <m:sSubPr>
                        <m:ctrlP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𝐻</m:t>
                        </m:r>
                      </m:e>
                      <m:sub>
                        <m: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GB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(1−</m:t>
                    </m:r>
                    <m:f>
                      <m:fPr>
                        <m:ctrlP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GB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𝐻</m:t>
                            </m:r>
                          </m:e>
                          <m:sub>
                            <m:r>
                              <a:rPr lang="en-GB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𝑒𝑞</m:t>
                            </m:r>
                          </m:sub>
                        </m:sSub>
                      </m:num>
                      <m:den>
                        <m: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  <m: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𝐿</m:t>
                        </m:r>
                      </m:den>
                    </m:f>
                    <m:r>
                      <a:rPr lang="en-GB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GB" sz="20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959137DD-8A2E-469E-B83F-EF86B6916B8A}"/>
                </a:ext>
              </a:extLst>
            </xdr:cNvPr>
            <xdr:cNvSpPr txBox="1"/>
          </xdr:nvSpPr>
          <xdr:spPr>
            <a:xfrm>
              <a:off x="5065600" y="4238398"/>
              <a:ext cx="3327514" cy="5820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2000" b="0" i="0">
                  <a:latin typeface="Cambria Math" panose="02040503050406030204" pitchFamily="18" charset="0"/>
                </a:rPr>
                <a:t>𝑃_𝑦 (</a:t>
              </a:r>
              <a:r>
                <a:rPr lang="en-GB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∅_</a:t>
              </a:r>
              <a:r>
                <a:rPr lang="en-GB" sz="2000" b="0" i="0">
                  <a:latin typeface="Cambria Math" panose="02040503050406030204" pitchFamily="18" charset="0"/>
                </a:rPr>
                <a:t>𝑒𝑞)</a:t>
              </a:r>
              <a:r>
                <a:rPr lang="en-GB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≈∆𝜌𝑔∅_0 𝐻_0 (1−𝐻_𝑒𝑞/2𝐿)</a:t>
              </a:r>
              <a:endParaRPr lang="en-GB" sz="2000"/>
            </a:p>
          </xdr:txBody>
        </xdr:sp>
      </mc:Fallback>
    </mc:AlternateContent>
    <xdr:clientData/>
  </xdr:oneCellAnchor>
  <xdr:oneCellAnchor>
    <xdr:from>
      <xdr:col>9</xdr:col>
      <xdr:colOff>41077</xdr:colOff>
      <xdr:row>26</xdr:row>
      <xdr:rowOff>134519</xdr:rowOff>
    </xdr:from>
    <xdr:ext cx="4223272" cy="14085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DEE3F70A-6EA8-4251-B265-F2D6CD77CA8F}"/>
                </a:ext>
              </a:extLst>
            </xdr:cNvPr>
            <xdr:cNvSpPr txBox="1"/>
          </xdr:nvSpPr>
          <xdr:spPr>
            <a:xfrm>
              <a:off x="7956352" y="4973219"/>
              <a:ext cx="4223272" cy="14085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∅</m:t>
                        </m:r>
                      </m:e>
                      <m:sub>
                        <m:r>
                          <a:rPr lang="en-GB" sz="1800" b="0" i="1">
                            <a:latin typeface="Cambria Math" panose="02040503050406030204" pitchFamily="18" charset="0"/>
                          </a:rPr>
                          <m:t>𝑒𝑞</m:t>
                        </m:r>
                      </m:sub>
                    </m:sSub>
                    <m:r>
                      <a:rPr lang="en-GB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≈</m:t>
                    </m:r>
                    <m:f>
                      <m:fPr>
                        <m:ctrlPr>
                          <a:rPr lang="en-GB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GB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∅</m:t>
                            </m:r>
                          </m:e>
                          <m:sub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  <m:sSub>
                          <m:sSubPr>
                            <m:ctrlPr>
                              <a:rPr lang="en-GB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𝐻</m:t>
                            </m:r>
                          </m:e>
                          <m:sub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  <m:r>
                          <a:rPr lang="en-GB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[1−</m:t>
                        </m:r>
                        <m:f>
                          <m:fPr>
                            <m:ctrlP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𝐿</m:t>
                            </m:r>
                          </m:den>
                        </m:f>
                        <m:d>
                          <m:dPr>
                            <m:ctrlP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𝐻</m:t>
                                </m:r>
                              </m:e>
                              <m:sub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𝑒𝑞</m:t>
                                </m:r>
                              </m:sub>
                            </m:sSub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𝑔</m:t>
                            </m:r>
                            <m:f>
                              <m:fPr>
                                <m:ctrlP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𝑑</m:t>
                                </m:r>
                                <m:sSub>
                                  <m:sSubPr>
                                    <m:ctrlPr>
                                      <a:rPr lang="en-GB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𝐻</m:t>
                                    </m:r>
                                  </m:e>
                                  <m:sub>
                                    <m:r>
                                      <a:rPr lang="en-GB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𝑒𝑞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𝑑𝑔</m:t>
                                </m:r>
                              </m:den>
                            </m:f>
                          </m:e>
                        </m:d>
                        <m:r>
                          <a:rPr lang="en-GB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]</m:t>
                        </m:r>
                      </m:num>
                      <m:den>
                        <m:r>
                          <a:rPr lang="en-GB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[</m:t>
                        </m:r>
                        <m:d>
                          <m:dPr>
                            <m:ctrlP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𝐻</m:t>
                                </m:r>
                              </m:e>
                              <m:sub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𝑒𝑞</m:t>
                                </m:r>
                              </m:sub>
                            </m:sSub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𝑔</m:t>
                            </m:r>
                            <m:f>
                              <m:fPr>
                                <m:ctrlP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𝑑</m:t>
                                </m:r>
                                <m:sSub>
                                  <m:sSubPr>
                                    <m:ctrlPr>
                                      <a:rPr lang="en-GB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𝐻</m:t>
                                    </m:r>
                                  </m:e>
                                  <m:sub>
                                    <m:r>
                                      <a:rPr lang="en-GB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𝑒𝑞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𝑑𝑔</m:t>
                                </m:r>
                              </m:den>
                            </m:f>
                          </m:e>
                        </m:d>
                        <m:d>
                          <m:dPr>
                            <m:ctrlP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1−</m:t>
                            </m:r>
                            <m:f>
                              <m:fPr>
                                <m:ctrlP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GB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𝐻</m:t>
                                    </m:r>
                                  </m:e>
                                  <m:sub>
                                    <m:r>
                                      <a:rPr lang="en-GB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𝑒𝑞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𝐿</m:t>
                                </m:r>
                              </m:den>
                            </m:f>
                          </m:e>
                        </m:d>
                        <m:r>
                          <a:rPr lang="en-GB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f>
                          <m:fPr>
                            <m:ctrlP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𝐻</m:t>
                                </m:r>
                                <m:r>
                                  <a:rPr lang="en-GB" sz="1800" b="0" i="1" baseline="30000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e>
                              <m:sub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𝑒𝑞</m:t>
                                </m:r>
                              </m:sub>
                            </m:sSub>
                          </m:num>
                          <m:den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𝐿</m:t>
                            </m:r>
                          </m:den>
                        </m:f>
                        <m:r>
                          <a:rPr lang="en-GB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]</m:t>
                        </m:r>
                      </m:den>
                    </m:f>
                  </m:oMath>
                </m:oMathPara>
              </a14:m>
              <a:endParaRPr lang="en-GB" sz="18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DEE3F70A-6EA8-4251-B265-F2D6CD77CA8F}"/>
                </a:ext>
              </a:extLst>
            </xdr:cNvPr>
            <xdr:cNvSpPr txBox="1"/>
          </xdr:nvSpPr>
          <xdr:spPr>
            <a:xfrm>
              <a:off x="7956352" y="4973219"/>
              <a:ext cx="4223272" cy="14085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GB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∅_</a:t>
              </a:r>
              <a:r>
                <a:rPr lang="en-GB" sz="1800" b="0" i="0">
                  <a:latin typeface="Cambria Math" panose="02040503050406030204" pitchFamily="18" charset="0"/>
                </a:rPr>
                <a:t>𝑒𝑞</a:t>
              </a:r>
              <a:r>
                <a:rPr lang="en-GB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≈(∅_</a:t>
              </a:r>
              <a:r>
                <a:rPr lang="en-GB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0 𝐻_0 [1−1/2𝐿 (𝐻_𝑒𝑞+𝑔 (𝑑𝐻_𝑒𝑞)/𝑑𝑔)])/([(𝐻_𝑒𝑞+𝑔 (𝑑𝐻_𝑒𝑞)/𝑑𝑔)(1−𝐻_𝑒𝑞/𝐿)+〖𝐻</a:t>
              </a:r>
              <a:r>
                <a:rPr lang="en-GB" sz="1800" b="0" i="0" baseline="30000">
                  <a:latin typeface="Cambria Math" panose="02040503050406030204" pitchFamily="18" charset="0"/>
                  <a:ea typeface="Cambria Math" panose="02040503050406030204" pitchFamily="18" charset="0"/>
                </a:rPr>
                <a:t>2〗_</a:t>
              </a:r>
              <a:r>
                <a:rPr lang="en-GB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𝑒𝑞/2𝐿])</a:t>
              </a:r>
              <a:endParaRPr lang="en-GB" sz="1800"/>
            </a:p>
          </xdr:txBody>
        </xdr:sp>
      </mc:Fallback>
    </mc:AlternateContent>
    <xdr:clientData/>
  </xdr:oneCellAnchor>
  <xdr:twoCellAnchor>
    <xdr:from>
      <xdr:col>18</xdr:col>
      <xdr:colOff>571500</xdr:colOff>
      <xdr:row>13</xdr:row>
      <xdr:rowOff>25400</xdr:rowOff>
    </xdr:from>
    <xdr:to>
      <xdr:col>25</xdr:col>
      <xdr:colOff>179917</xdr:colOff>
      <xdr:row>27</xdr:row>
      <xdr:rowOff>143933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066D76D-6626-C960-2AE7-036C1B68CD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52917</xdr:colOff>
      <xdr:row>3</xdr:row>
      <xdr:rowOff>57150</xdr:rowOff>
    </xdr:from>
    <xdr:to>
      <xdr:col>15</xdr:col>
      <xdr:colOff>328083</xdr:colOff>
      <xdr:row>18</xdr:row>
      <xdr:rowOff>27517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562FE70-DCF6-5A8F-1F27-F74336CCD5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2</xdr:row>
      <xdr:rowOff>180975</xdr:rowOff>
    </xdr:from>
    <xdr:to>
      <xdr:col>11</xdr:col>
      <xdr:colOff>333375</xdr:colOff>
      <xdr:row>15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A92D19-13DC-4AF5-AA42-2D16736451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57150</xdr:colOff>
      <xdr:row>15</xdr:row>
      <xdr:rowOff>133350</xdr:rowOff>
    </xdr:from>
    <xdr:to>
      <xdr:col>10</xdr:col>
      <xdr:colOff>495300</xdr:colOff>
      <xdr:row>26</xdr:row>
      <xdr:rowOff>157163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D612F65-7F7E-4101-A8D3-8FC24889B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29950" y="2990850"/>
          <a:ext cx="2876550" cy="21193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773906</xdr:colOff>
      <xdr:row>1</xdr:row>
      <xdr:rowOff>142875</xdr:rowOff>
    </xdr:from>
    <xdr:ext cx="2575898" cy="22615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8BC98075-4E4C-4118-8E35-E816553D9FD4}"/>
                </a:ext>
              </a:extLst>
            </xdr:cNvPr>
            <xdr:cNvSpPr txBox="1"/>
          </xdr:nvSpPr>
          <xdr:spPr>
            <a:xfrm>
              <a:off x="3307556" y="333375"/>
              <a:ext cx="2575898" cy="2261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GB" sz="1400" b="0" i="1">
                        <a:latin typeface="Cambria Math" panose="02040503050406030204" pitchFamily="18" charset="0"/>
                      </a:rPr>
                      <m:t>𝑅𝐶𝐹</m:t>
                    </m:r>
                    <m:r>
                      <a:rPr lang="en-GB" sz="1400" b="0" i="1">
                        <a:latin typeface="Cambria Math" panose="02040503050406030204" pitchFamily="18" charset="0"/>
                      </a:rPr>
                      <m:t>=1.1118 </m:t>
                    </m:r>
                    <m:r>
                      <a:rPr lang="en-GB" sz="14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n-GB" sz="1400" b="0" i="1"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en-GB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GB" sz="1400" b="0" i="1">
                            <a:latin typeface="Cambria Math" panose="02040503050406030204" pitchFamily="18" charset="0"/>
                          </a:rPr>
                          <m:t>10</m:t>
                        </m:r>
                      </m:e>
                      <m:sup>
                        <m:r>
                          <a:rPr lang="en-GB" sz="1400" b="0" i="1">
                            <a:latin typeface="Cambria Math" panose="02040503050406030204" pitchFamily="18" charset="0"/>
                          </a:rPr>
                          <m:t>−5</m:t>
                        </m:r>
                      </m:sup>
                    </m:sSup>
                    <m:r>
                      <a:rPr lang="en-GB" sz="14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GB" sz="14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n-GB" sz="14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GB" sz="1400" b="0" i="1">
                        <a:latin typeface="Cambria Math" panose="02040503050406030204" pitchFamily="18" charset="0"/>
                      </a:rPr>
                      <m:t>𝑟</m:t>
                    </m:r>
                    <m:r>
                      <a:rPr lang="en-GB" sz="14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n-GB" sz="1400" b="0" i="1">
                        <a:latin typeface="Cambria Math" panose="02040503050406030204" pitchFamily="18" charset="0"/>
                      </a:rPr>
                      <m:t>𝑥</m:t>
                    </m:r>
                    <m:r>
                      <a:rPr lang="en-GB" sz="1400" b="0" i="1">
                        <a:latin typeface="Cambria Math" panose="02040503050406030204" pitchFamily="18" charset="0"/>
                      </a:rPr>
                      <m:t> </m:t>
                    </m:r>
                    <m:sSup>
                      <m:sSupPr>
                        <m:ctrlPr>
                          <a:rPr lang="en-GB" sz="14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GB" sz="1400" b="0" i="1">
                            <a:latin typeface="Cambria Math" panose="02040503050406030204" pitchFamily="18" charset="0"/>
                          </a:rPr>
                          <m:t>𝑟𝑝𝑚</m:t>
                        </m:r>
                      </m:e>
                      <m:sup>
                        <m:r>
                          <a:rPr lang="en-GB" sz="14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n-GB" sz="14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8BC98075-4E4C-4118-8E35-E816553D9FD4}"/>
                </a:ext>
              </a:extLst>
            </xdr:cNvPr>
            <xdr:cNvSpPr txBox="1"/>
          </xdr:nvSpPr>
          <xdr:spPr>
            <a:xfrm>
              <a:off x="3307556" y="333375"/>
              <a:ext cx="2575898" cy="22615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400" b="0" i="0">
                  <a:latin typeface="Cambria Math" panose="02040503050406030204" pitchFamily="18" charset="0"/>
                </a:rPr>
                <a:t>𝑅𝐶𝐹=1.1118 𝑥 10^(−5)  𝑥 𝑟 𝑥 〖𝑟𝑝𝑚〗^2</a:t>
              </a:r>
              <a:endParaRPr lang="en-GB" sz="1400"/>
            </a:p>
          </xdr:txBody>
        </xdr:sp>
      </mc:Fallback>
    </mc:AlternateContent>
    <xdr:clientData/>
  </xdr:oneCellAnchor>
  <xdr:oneCellAnchor>
    <xdr:from>
      <xdr:col>4</xdr:col>
      <xdr:colOff>1760425</xdr:colOff>
      <xdr:row>22</xdr:row>
      <xdr:rowOff>123598</xdr:rowOff>
    </xdr:from>
    <xdr:ext cx="3327514" cy="5820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F1FA6720-B6D3-464A-982D-A188FF99D0BE}"/>
                </a:ext>
              </a:extLst>
            </xdr:cNvPr>
            <xdr:cNvSpPr txBox="1"/>
          </xdr:nvSpPr>
          <xdr:spPr>
            <a:xfrm>
              <a:off x="5065600" y="4238398"/>
              <a:ext cx="3327514" cy="5820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2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2000" b="0" i="1">
                            <a:latin typeface="Cambria Math" panose="02040503050406030204" pitchFamily="18" charset="0"/>
                          </a:rPr>
                          <m:t>𝑃</m:t>
                        </m:r>
                      </m:e>
                      <m:sub>
                        <m:r>
                          <a:rPr lang="en-GB" sz="2000" b="0" i="1">
                            <a:latin typeface="Cambria Math" panose="02040503050406030204" pitchFamily="18" charset="0"/>
                          </a:rPr>
                          <m:t>𝑦</m:t>
                        </m:r>
                      </m:sub>
                    </m:sSub>
                    <m:r>
                      <a:rPr lang="en-GB" sz="2000" b="0" i="1">
                        <a:latin typeface="Cambria Math" panose="02040503050406030204" pitchFamily="18" charset="0"/>
                      </a:rPr>
                      <m:t>(</m:t>
                    </m:r>
                    <m:sSub>
                      <m:sSubPr>
                        <m:ctrlPr>
                          <a:rPr lang="en-GB" sz="20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∅</m:t>
                        </m:r>
                      </m:e>
                      <m:sub>
                        <m:r>
                          <a:rPr lang="en-GB" sz="2000" b="0" i="1">
                            <a:latin typeface="Cambria Math" panose="02040503050406030204" pitchFamily="18" charset="0"/>
                          </a:rPr>
                          <m:t>𝑒𝑞</m:t>
                        </m:r>
                      </m:sub>
                    </m:sSub>
                    <m:r>
                      <a:rPr lang="en-GB" sz="2000" b="0" i="1">
                        <a:latin typeface="Cambria Math" panose="02040503050406030204" pitchFamily="18" charset="0"/>
                      </a:rPr>
                      <m:t>)</m:t>
                    </m:r>
                    <m:r>
                      <a:rPr lang="en-GB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≈∆</m:t>
                    </m:r>
                    <m:r>
                      <a:rPr lang="en-GB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𝜌</m:t>
                    </m:r>
                    <m:r>
                      <a:rPr lang="en-GB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𝑔</m:t>
                    </m:r>
                    <m:sSub>
                      <m:sSubPr>
                        <m:ctrlP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∅</m:t>
                        </m:r>
                      </m:e>
                      <m:sub>
                        <m: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0</m:t>
                        </m:r>
                      </m:sub>
                    </m:sSub>
                    <m:sSub>
                      <m:sSubPr>
                        <m:ctrlP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𝐻</m:t>
                        </m:r>
                      </m:e>
                      <m:sub>
                        <m: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GB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(1−</m:t>
                    </m:r>
                    <m:f>
                      <m:fPr>
                        <m:ctrlP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GB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𝐻</m:t>
                            </m:r>
                          </m:e>
                          <m:sub>
                            <m:r>
                              <a:rPr lang="en-GB" sz="20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𝑒𝑞</m:t>
                            </m:r>
                          </m:sub>
                        </m:sSub>
                      </m:num>
                      <m:den>
                        <m: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  <m:r>
                          <a:rPr lang="en-GB" sz="20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𝐿</m:t>
                        </m:r>
                      </m:den>
                    </m:f>
                    <m:r>
                      <a:rPr lang="en-GB" sz="20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GB" sz="20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F1FA6720-B6D3-464A-982D-A188FF99D0BE}"/>
                </a:ext>
              </a:extLst>
            </xdr:cNvPr>
            <xdr:cNvSpPr txBox="1"/>
          </xdr:nvSpPr>
          <xdr:spPr>
            <a:xfrm>
              <a:off x="5065600" y="4238398"/>
              <a:ext cx="3327514" cy="5820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2000" b="0" i="0">
                  <a:latin typeface="Cambria Math" panose="02040503050406030204" pitchFamily="18" charset="0"/>
                </a:rPr>
                <a:t>𝑃_𝑦 (</a:t>
              </a:r>
              <a:r>
                <a:rPr lang="en-GB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∅_</a:t>
              </a:r>
              <a:r>
                <a:rPr lang="en-GB" sz="2000" b="0" i="0">
                  <a:latin typeface="Cambria Math" panose="02040503050406030204" pitchFamily="18" charset="0"/>
                </a:rPr>
                <a:t>𝑒𝑞)</a:t>
              </a:r>
              <a:r>
                <a:rPr lang="en-GB" sz="20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≈∆𝜌𝑔∅_0 𝐻_0 (1−𝐻_𝑒𝑞/2𝐿)</a:t>
              </a:r>
              <a:endParaRPr lang="en-GB" sz="2000"/>
            </a:p>
          </xdr:txBody>
        </xdr:sp>
      </mc:Fallback>
    </mc:AlternateContent>
    <xdr:clientData/>
  </xdr:oneCellAnchor>
  <xdr:oneCellAnchor>
    <xdr:from>
      <xdr:col>9</xdr:col>
      <xdr:colOff>41077</xdr:colOff>
      <xdr:row>26</xdr:row>
      <xdr:rowOff>134519</xdr:rowOff>
    </xdr:from>
    <xdr:ext cx="4223272" cy="140856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D1C6828-47E7-400A-A6A0-B8BF7EFD1960}"/>
                </a:ext>
              </a:extLst>
            </xdr:cNvPr>
            <xdr:cNvSpPr txBox="1"/>
          </xdr:nvSpPr>
          <xdr:spPr>
            <a:xfrm>
              <a:off x="7956352" y="4973219"/>
              <a:ext cx="4223272" cy="14085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GB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GB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∅</m:t>
                        </m:r>
                      </m:e>
                      <m:sub>
                        <m:r>
                          <a:rPr lang="en-GB" sz="1800" b="0" i="1">
                            <a:latin typeface="Cambria Math" panose="02040503050406030204" pitchFamily="18" charset="0"/>
                          </a:rPr>
                          <m:t>𝑒𝑞</m:t>
                        </m:r>
                      </m:sub>
                    </m:sSub>
                    <m:r>
                      <a:rPr lang="en-GB" sz="18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≈</m:t>
                    </m:r>
                    <m:f>
                      <m:fPr>
                        <m:ctrlPr>
                          <a:rPr lang="en-GB" sz="18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GB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∅</m:t>
                            </m:r>
                          </m:e>
                          <m:sub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  <m:sSub>
                          <m:sSubPr>
                            <m:ctrlPr>
                              <a:rPr lang="en-GB" sz="18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𝐻</m:t>
                            </m:r>
                          </m:e>
                          <m:sub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  <m:r>
                          <a:rPr lang="en-GB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[1−</m:t>
                        </m:r>
                        <m:f>
                          <m:fPr>
                            <m:ctrlP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𝐿</m:t>
                            </m:r>
                          </m:den>
                        </m:f>
                        <m:d>
                          <m:dPr>
                            <m:ctrlP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𝐻</m:t>
                                </m:r>
                              </m:e>
                              <m:sub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𝑒𝑞</m:t>
                                </m:r>
                              </m:sub>
                            </m:sSub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𝑔</m:t>
                            </m:r>
                            <m:f>
                              <m:fPr>
                                <m:ctrlP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𝑑</m:t>
                                </m:r>
                                <m:sSub>
                                  <m:sSubPr>
                                    <m:ctrlPr>
                                      <a:rPr lang="en-GB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𝐻</m:t>
                                    </m:r>
                                  </m:e>
                                  <m:sub>
                                    <m:r>
                                      <a:rPr lang="en-GB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𝑒𝑞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𝑑𝑔</m:t>
                                </m:r>
                              </m:den>
                            </m:f>
                          </m:e>
                        </m:d>
                        <m:r>
                          <a:rPr lang="en-GB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]</m:t>
                        </m:r>
                      </m:num>
                      <m:den>
                        <m:r>
                          <a:rPr lang="en-GB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[</m:t>
                        </m:r>
                        <m:d>
                          <m:dPr>
                            <m:ctrlP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𝐻</m:t>
                                </m:r>
                              </m:e>
                              <m:sub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𝑒𝑞</m:t>
                                </m:r>
                              </m:sub>
                            </m:sSub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+</m:t>
                            </m:r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𝑔</m:t>
                            </m:r>
                            <m:f>
                              <m:fPr>
                                <m:ctrlP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𝑑</m:t>
                                </m:r>
                                <m:sSub>
                                  <m:sSubPr>
                                    <m:ctrlPr>
                                      <a:rPr lang="en-GB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𝐻</m:t>
                                    </m:r>
                                  </m:e>
                                  <m:sub>
                                    <m:r>
                                      <a:rPr lang="en-GB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𝑒𝑞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𝑑𝑔</m:t>
                                </m:r>
                              </m:den>
                            </m:f>
                          </m:e>
                        </m:d>
                        <m:d>
                          <m:dPr>
                            <m:ctrlP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1−</m:t>
                            </m:r>
                            <m:f>
                              <m:fPr>
                                <m:ctrlP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n-GB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</m:ctrlPr>
                                  </m:sSubPr>
                                  <m:e>
                                    <m:r>
                                      <a:rPr lang="en-GB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𝐻</m:t>
                                    </m:r>
                                  </m:e>
                                  <m:sub>
                                    <m:r>
                                      <a:rPr lang="en-GB" sz="1800" b="0" i="1">
                                        <a:latin typeface="Cambria Math" panose="02040503050406030204" pitchFamily="18" charset="0"/>
                                        <a:ea typeface="Cambria Math" panose="02040503050406030204" pitchFamily="18" charset="0"/>
                                      </a:rPr>
                                      <m:t>𝑒𝑞</m:t>
                                    </m:r>
                                  </m:sub>
                                </m:sSub>
                              </m:num>
                              <m:den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𝐿</m:t>
                                </m:r>
                              </m:den>
                            </m:f>
                          </m:e>
                        </m:d>
                        <m:r>
                          <a:rPr lang="en-GB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  <m:f>
                          <m:fPr>
                            <m:ctrlP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𝐻</m:t>
                                </m:r>
                                <m:r>
                                  <a:rPr lang="en-GB" sz="1800" b="0" i="1" baseline="30000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2</m:t>
                                </m:r>
                              </m:e>
                              <m:sub>
                                <m:r>
                                  <a:rPr lang="en-GB" sz="18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𝑒𝑞</m:t>
                                </m:r>
                              </m:sub>
                            </m:sSub>
                          </m:num>
                          <m:den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  <m:r>
                              <a:rPr lang="en-GB" sz="18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𝐿</m:t>
                            </m:r>
                          </m:den>
                        </m:f>
                        <m:r>
                          <a:rPr lang="en-GB" sz="18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]</m:t>
                        </m:r>
                      </m:den>
                    </m:f>
                  </m:oMath>
                </m:oMathPara>
              </a14:m>
              <a:endParaRPr lang="en-GB" sz="18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D1C6828-47E7-400A-A6A0-B8BF7EFD1960}"/>
                </a:ext>
              </a:extLst>
            </xdr:cNvPr>
            <xdr:cNvSpPr txBox="1"/>
          </xdr:nvSpPr>
          <xdr:spPr>
            <a:xfrm>
              <a:off x="7956352" y="4973219"/>
              <a:ext cx="4223272" cy="140856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GB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∅_</a:t>
              </a:r>
              <a:r>
                <a:rPr lang="en-GB" sz="1800" b="0" i="0">
                  <a:latin typeface="Cambria Math" panose="02040503050406030204" pitchFamily="18" charset="0"/>
                </a:rPr>
                <a:t>𝑒𝑞</a:t>
              </a:r>
              <a:r>
                <a:rPr lang="en-GB" sz="1800" i="0">
                  <a:latin typeface="Cambria Math" panose="02040503050406030204" pitchFamily="18" charset="0"/>
                  <a:ea typeface="Cambria Math" panose="02040503050406030204" pitchFamily="18" charset="0"/>
                </a:rPr>
                <a:t>≈(∅_</a:t>
              </a:r>
              <a:r>
                <a:rPr lang="en-GB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0 𝐻_0 [1−1/2𝐿 (𝐻_𝑒𝑞+𝑔 (𝑑𝐻_𝑒𝑞)/𝑑𝑔)])/([(𝐻_𝑒𝑞+𝑔 (𝑑𝐻_𝑒𝑞)/𝑑𝑔)(1−𝐻_𝑒𝑞/𝐿)+〖𝐻</a:t>
              </a:r>
              <a:r>
                <a:rPr lang="en-GB" sz="1800" b="0" i="0" baseline="30000">
                  <a:latin typeface="Cambria Math" panose="02040503050406030204" pitchFamily="18" charset="0"/>
                  <a:ea typeface="Cambria Math" panose="02040503050406030204" pitchFamily="18" charset="0"/>
                </a:rPr>
                <a:t>2〗_</a:t>
              </a:r>
              <a:r>
                <a:rPr lang="en-GB" sz="18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𝑒𝑞/2𝐿])</a:t>
              </a:r>
              <a:endParaRPr lang="en-GB" sz="1800"/>
            </a:p>
          </xdr:txBody>
        </xdr:sp>
      </mc:Fallback>
    </mc:AlternateContent>
    <xdr:clientData/>
  </xdr:oneCellAnchor>
  <xdr:twoCellAnchor>
    <xdr:from>
      <xdr:col>19</xdr:col>
      <xdr:colOff>323850</xdr:colOff>
      <xdr:row>12</xdr:row>
      <xdr:rowOff>42862</xdr:rowOff>
    </xdr:from>
    <xdr:to>
      <xdr:col>25</xdr:col>
      <xdr:colOff>561975</xdr:colOff>
      <xdr:row>26</xdr:row>
      <xdr:rowOff>157162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9A4CCEB-C3B8-D03D-F9E9-4F35AAD4DF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647700</xdr:colOff>
      <xdr:row>3</xdr:row>
      <xdr:rowOff>52387</xdr:rowOff>
    </xdr:from>
    <xdr:to>
      <xdr:col>14</xdr:col>
      <xdr:colOff>228600</xdr:colOff>
      <xdr:row>18</xdr:row>
      <xdr:rowOff>14287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AD1628B2-076A-1676-6978-AFD9928122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16</xdr:col>
      <xdr:colOff>514350</xdr:colOff>
      <xdr:row>24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899353-1FC9-4DB3-8FA4-546BC4C984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umisizer%20data%20181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moki/Downloads/BaSO4%20181022%20repe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O4 precipitation"/>
      <sheetName val="BaSO4 repeat"/>
      <sheetName val="BaSO4+Cs+Sr"/>
      <sheetName val="Combined "/>
      <sheetName val="All data"/>
      <sheetName val="yield stress"/>
      <sheetName val="BaSO4 Yield Stress "/>
      <sheetName val="BaSO4+Cs+Sr Yield Stress"/>
      <sheetName val="Mass to volume"/>
      <sheetName val="Combined Yield Stress"/>
      <sheetName val="All Yield Stress"/>
    </sheetNames>
    <sheetDataSet>
      <sheetData sheetId="0"/>
      <sheetData sheetId="1"/>
      <sheetData sheetId="2"/>
      <sheetData sheetId="3">
        <row r="7">
          <cell r="A7">
            <v>9.49</v>
          </cell>
          <cell r="C7">
            <v>3.4869999999999948</v>
          </cell>
        </row>
        <row r="8">
          <cell r="A8">
            <v>19.54</v>
          </cell>
          <cell r="C8">
            <v>2.7819999999999965</v>
          </cell>
        </row>
        <row r="9">
          <cell r="A9">
            <v>29.48</v>
          </cell>
          <cell r="C9">
            <v>2.5563999999999965</v>
          </cell>
        </row>
        <row r="10">
          <cell r="A10">
            <v>39.42</v>
          </cell>
          <cell r="C10">
            <v>2.4436000000000035</v>
          </cell>
        </row>
        <row r="11">
          <cell r="A11">
            <v>49.49</v>
          </cell>
          <cell r="C11">
            <v>2.3872999999999962</v>
          </cell>
        </row>
        <row r="12">
          <cell r="A12">
            <v>59.43</v>
          </cell>
          <cell r="C12">
            <v>2.359099999999998</v>
          </cell>
        </row>
        <row r="13">
          <cell r="A13">
            <v>69.489999999999995</v>
          </cell>
          <cell r="C13">
            <v>2.3449999999999989</v>
          </cell>
        </row>
        <row r="14">
          <cell r="A14">
            <v>79.430000000000007</v>
          </cell>
          <cell r="C14">
            <v>2.3308999999999997</v>
          </cell>
        </row>
        <row r="15">
          <cell r="A15">
            <v>89.5</v>
          </cell>
          <cell r="C15">
            <v>2.3168000000000006</v>
          </cell>
        </row>
        <row r="16">
          <cell r="A16">
            <v>99.43</v>
          </cell>
          <cell r="C16">
            <v>2.3168000000000006</v>
          </cell>
        </row>
        <row r="17">
          <cell r="A17">
            <v>109.5</v>
          </cell>
          <cell r="C17">
            <v>2.3168000000000006</v>
          </cell>
        </row>
        <row r="18">
          <cell r="A18">
            <v>119.44</v>
          </cell>
          <cell r="C18">
            <v>2.3027000000000015</v>
          </cell>
        </row>
        <row r="19">
          <cell r="A19">
            <v>129.51</v>
          </cell>
          <cell r="C19">
            <v>2.3027000000000015</v>
          </cell>
        </row>
        <row r="20">
          <cell r="A20">
            <v>139.44999999999999</v>
          </cell>
          <cell r="C20">
            <v>2.3027000000000015</v>
          </cell>
        </row>
        <row r="21">
          <cell r="A21">
            <v>149.52000000000001</v>
          </cell>
          <cell r="C21">
            <v>2.3027000000000015</v>
          </cell>
        </row>
        <row r="22">
          <cell r="A22">
            <v>159.44999999999999</v>
          </cell>
          <cell r="C22">
            <v>2.2886000000000024</v>
          </cell>
        </row>
        <row r="23">
          <cell r="A23">
            <v>169.51</v>
          </cell>
          <cell r="C23">
            <v>2.2886000000000024</v>
          </cell>
        </row>
        <row r="24">
          <cell r="A24">
            <v>179.45</v>
          </cell>
          <cell r="C24">
            <v>2.2886000000000024</v>
          </cell>
        </row>
        <row r="25">
          <cell r="A25">
            <v>189.52</v>
          </cell>
          <cell r="C25">
            <v>2.2886000000000024</v>
          </cell>
        </row>
        <row r="26">
          <cell r="A26">
            <v>199.45</v>
          </cell>
          <cell r="C26">
            <v>2.2886000000000024</v>
          </cell>
        </row>
        <row r="27">
          <cell r="A27">
            <v>209.52</v>
          </cell>
          <cell r="C27">
            <v>2.2886000000000024</v>
          </cell>
        </row>
        <row r="28">
          <cell r="A28">
            <v>219.46</v>
          </cell>
          <cell r="C28">
            <v>2.2886000000000024</v>
          </cell>
        </row>
        <row r="29">
          <cell r="A29">
            <v>229.52</v>
          </cell>
          <cell r="C29">
            <v>2.2886000000000024</v>
          </cell>
        </row>
        <row r="30">
          <cell r="A30">
            <v>239.46</v>
          </cell>
          <cell r="C30">
            <v>2.2886000000000024</v>
          </cell>
        </row>
        <row r="31">
          <cell r="A31">
            <v>249.52</v>
          </cell>
          <cell r="C31">
            <v>2.2886000000000024</v>
          </cell>
        </row>
        <row r="32">
          <cell r="A32">
            <v>259.48</v>
          </cell>
          <cell r="C32">
            <v>2.2745000000000033</v>
          </cell>
        </row>
        <row r="33">
          <cell r="A33">
            <v>269.52999999999997</v>
          </cell>
          <cell r="C33">
            <v>2.2745000000000033</v>
          </cell>
        </row>
        <row r="34">
          <cell r="A34">
            <v>279.48</v>
          </cell>
          <cell r="C34">
            <v>2.2745000000000033</v>
          </cell>
        </row>
        <row r="35">
          <cell r="A35">
            <v>289.42</v>
          </cell>
          <cell r="C35">
            <v>2.2745000000000033</v>
          </cell>
        </row>
        <row r="36">
          <cell r="A36">
            <v>299.48</v>
          </cell>
          <cell r="C36">
            <v>2.2745000000000033</v>
          </cell>
        </row>
        <row r="37">
          <cell r="A37">
            <v>309.42</v>
          </cell>
          <cell r="C37">
            <v>2.2745000000000033</v>
          </cell>
        </row>
        <row r="38">
          <cell r="A38">
            <v>319.49</v>
          </cell>
          <cell r="C38">
            <v>2.2745000000000033</v>
          </cell>
        </row>
        <row r="39">
          <cell r="A39">
            <v>329.42</v>
          </cell>
          <cell r="C39">
            <v>2.2745000000000033</v>
          </cell>
        </row>
        <row r="40">
          <cell r="A40">
            <v>339.49</v>
          </cell>
          <cell r="C40">
            <v>2.2745000000000033</v>
          </cell>
        </row>
        <row r="41">
          <cell r="A41">
            <v>349.42</v>
          </cell>
          <cell r="C41">
            <v>2.2745000000000033</v>
          </cell>
        </row>
        <row r="42">
          <cell r="A42">
            <v>359.5</v>
          </cell>
          <cell r="C42">
            <v>2.2745000000000033</v>
          </cell>
        </row>
        <row r="43">
          <cell r="A43">
            <v>369.43</v>
          </cell>
          <cell r="C43">
            <v>2.2745000000000033</v>
          </cell>
        </row>
        <row r="44">
          <cell r="A44">
            <v>379.5</v>
          </cell>
          <cell r="C44">
            <v>2.2745000000000033</v>
          </cell>
        </row>
        <row r="45">
          <cell r="A45">
            <v>389.43</v>
          </cell>
          <cell r="C45">
            <v>2.2745000000000033</v>
          </cell>
        </row>
        <row r="46">
          <cell r="A46">
            <v>399.5</v>
          </cell>
          <cell r="C46">
            <v>2.2745000000000033</v>
          </cell>
        </row>
        <row r="47">
          <cell r="A47">
            <v>409.44</v>
          </cell>
          <cell r="C47">
            <v>2.2745000000000033</v>
          </cell>
        </row>
        <row r="48">
          <cell r="A48">
            <v>419.51</v>
          </cell>
          <cell r="C48">
            <v>2.2745000000000033</v>
          </cell>
        </row>
        <row r="49">
          <cell r="A49">
            <v>429.45</v>
          </cell>
          <cell r="C49">
            <v>2.2745000000000033</v>
          </cell>
        </row>
        <row r="50">
          <cell r="A50">
            <v>439.51</v>
          </cell>
          <cell r="C50">
            <v>2.2745000000000033</v>
          </cell>
        </row>
        <row r="51">
          <cell r="A51">
            <v>449.45</v>
          </cell>
          <cell r="C51">
            <v>2.2745000000000033</v>
          </cell>
        </row>
        <row r="52">
          <cell r="A52">
            <v>459.51</v>
          </cell>
          <cell r="C52">
            <v>2.2745000000000033</v>
          </cell>
        </row>
        <row r="53">
          <cell r="A53">
            <v>469.45</v>
          </cell>
          <cell r="C53">
            <v>2.2745000000000033</v>
          </cell>
        </row>
        <row r="54">
          <cell r="A54">
            <v>479.52</v>
          </cell>
          <cell r="C54">
            <v>2.2745000000000033</v>
          </cell>
        </row>
        <row r="55">
          <cell r="A55">
            <v>489.46</v>
          </cell>
          <cell r="C55">
            <v>2.2745000000000033</v>
          </cell>
        </row>
        <row r="56">
          <cell r="A56">
            <v>499.53</v>
          </cell>
          <cell r="C56">
            <v>2.2745000000000033</v>
          </cell>
        </row>
        <row r="57">
          <cell r="A57">
            <v>509.44</v>
          </cell>
          <cell r="C57">
            <v>1.921999999999997</v>
          </cell>
        </row>
        <row r="58">
          <cell r="A58">
            <v>519.42999999999995</v>
          </cell>
          <cell r="C58">
            <v>1.7246000000000095</v>
          </cell>
        </row>
        <row r="59">
          <cell r="A59">
            <v>529.42999999999995</v>
          </cell>
          <cell r="C59">
            <v>1.6964000000000112</v>
          </cell>
        </row>
        <row r="60">
          <cell r="A60">
            <v>539.45000000000005</v>
          </cell>
          <cell r="C60">
            <v>1.6822999999999979</v>
          </cell>
        </row>
        <row r="61">
          <cell r="A61">
            <v>549.46</v>
          </cell>
          <cell r="C61">
            <v>1.668200000000013</v>
          </cell>
        </row>
        <row r="62">
          <cell r="A62">
            <v>559.41</v>
          </cell>
          <cell r="C62">
            <v>1.668200000000013</v>
          </cell>
        </row>
        <row r="63">
          <cell r="A63">
            <v>569.41999999999996</v>
          </cell>
          <cell r="C63">
            <v>1.668200000000013</v>
          </cell>
        </row>
        <row r="64">
          <cell r="A64">
            <v>579.42999999999995</v>
          </cell>
          <cell r="C64">
            <v>1.6540999999999997</v>
          </cell>
        </row>
        <row r="65">
          <cell r="A65">
            <v>589.45000000000005</v>
          </cell>
          <cell r="C65">
            <v>1.6540999999999997</v>
          </cell>
        </row>
        <row r="66">
          <cell r="A66">
            <v>599.45000000000005</v>
          </cell>
          <cell r="C66">
            <v>1.6540999999999997</v>
          </cell>
        </row>
        <row r="67">
          <cell r="A67">
            <v>609.47</v>
          </cell>
          <cell r="C67">
            <v>1.6540999999999997</v>
          </cell>
        </row>
        <row r="68">
          <cell r="A68">
            <v>619.41</v>
          </cell>
          <cell r="C68">
            <v>1.6540999999999997</v>
          </cell>
        </row>
        <row r="69">
          <cell r="A69">
            <v>629.42999999999995</v>
          </cell>
          <cell r="C69">
            <v>1.6540999999999997</v>
          </cell>
        </row>
        <row r="70">
          <cell r="A70">
            <v>639.44000000000005</v>
          </cell>
          <cell r="C70">
            <v>1.6540999999999997</v>
          </cell>
        </row>
        <row r="71">
          <cell r="A71">
            <v>649.46</v>
          </cell>
          <cell r="C71">
            <v>1.6540999999999997</v>
          </cell>
        </row>
        <row r="72">
          <cell r="A72">
            <v>659.46</v>
          </cell>
          <cell r="C72">
            <v>1.6540999999999997</v>
          </cell>
        </row>
        <row r="73">
          <cell r="A73">
            <v>669.48</v>
          </cell>
          <cell r="C73">
            <v>1.6540999999999997</v>
          </cell>
        </row>
        <row r="74">
          <cell r="A74">
            <v>679.43</v>
          </cell>
          <cell r="C74">
            <v>1.6540999999999997</v>
          </cell>
        </row>
        <row r="75">
          <cell r="A75">
            <v>689.45</v>
          </cell>
          <cell r="C75">
            <v>1.6540999999999997</v>
          </cell>
        </row>
        <row r="76">
          <cell r="A76">
            <v>699.45</v>
          </cell>
          <cell r="C76">
            <v>1.6540999999999997</v>
          </cell>
        </row>
        <row r="77">
          <cell r="A77">
            <v>709.47</v>
          </cell>
          <cell r="C77">
            <v>1.6540999999999997</v>
          </cell>
        </row>
        <row r="78">
          <cell r="A78">
            <v>719.41</v>
          </cell>
          <cell r="C78">
            <v>1.6540999999999997</v>
          </cell>
        </row>
        <row r="79">
          <cell r="A79">
            <v>729.43</v>
          </cell>
          <cell r="C79">
            <v>1.6540999999999997</v>
          </cell>
        </row>
        <row r="80">
          <cell r="A80">
            <v>739.45</v>
          </cell>
          <cell r="C80">
            <v>1.6540999999999997</v>
          </cell>
        </row>
        <row r="81">
          <cell r="A81">
            <v>749.45</v>
          </cell>
          <cell r="C81">
            <v>1.6540999999999997</v>
          </cell>
        </row>
        <row r="82">
          <cell r="A82">
            <v>759.47</v>
          </cell>
          <cell r="C82">
            <v>1.6540999999999997</v>
          </cell>
        </row>
        <row r="83">
          <cell r="A83">
            <v>769.41</v>
          </cell>
          <cell r="C83">
            <v>1.6399999999999864</v>
          </cell>
        </row>
        <row r="84">
          <cell r="A84">
            <v>829.43</v>
          </cell>
          <cell r="C84">
            <v>1.6399999999999864</v>
          </cell>
        </row>
        <row r="85">
          <cell r="A85">
            <v>839.44</v>
          </cell>
          <cell r="C85">
            <v>1.6399999999999864</v>
          </cell>
        </row>
        <row r="86">
          <cell r="A86">
            <v>859.46</v>
          </cell>
          <cell r="C86">
            <v>1.6399999999999864</v>
          </cell>
        </row>
        <row r="87">
          <cell r="A87">
            <v>869.42</v>
          </cell>
          <cell r="C87">
            <v>1.6399999999999864</v>
          </cell>
        </row>
        <row r="88">
          <cell r="A88">
            <v>889.44</v>
          </cell>
          <cell r="C88">
            <v>1.6399999999999864</v>
          </cell>
        </row>
        <row r="89">
          <cell r="A89">
            <v>899.47</v>
          </cell>
          <cell r="C89">
            <v>1.6399999999999864</v>
          </cell>
        </row>
        <row r="90">
          <cell r="A90">
            <v>909.46</v>
          </cell>
          <cell r="C90">
            <v>1.6399999999999864</v>
          </cell>
        </row>
        <row r="91">
          <cell r="A91">
            <v>919.41</v>
          </cell>
          <cell r="C91">
            <v>1.6399999999999864</v>
          </cell>
        </row>
        <row r="92">
          <cell r="A92">
            <v>929.43</v>
          </cell>
          <cell r="C92">
            <v>1.6399999999999864</v>
          </cell>
        </row>
        <row r="93">
          <cell r="A93">
            <v>939.44</v>
          </cell>
          <cell r="C93">
            <v>1.6399999999999864</v>
          </cell>
        </row>
        <row r="94">
          <cell r="A94">
            <v>949.45</v>
          </cell>
          <cell r="C94">
            <v>1.6399999999999864</v>
          </cell>
        </row>
        <row r="95">
          <cell r="A95">
            <v>959.46</v>
          </cell>
          <cell r="C95">
            <v>1.6399999999999864</v>
          </cell>
        </row>
        <row r="96">
          <cell r="A96">
            <v>969.41</v>
          </cell>
          <cell r="C96">
            <v>1.6399999999999864</v>
          </cell>
        </row>
        <row r="97">
          <cell r="A97">
            <v>979.42</v>
          </cell>
          <cell r="C97">
            <v>1.6399999999999864</v>
          </cell>
        </row>
        <row r="98">
          <cell r="A98">
            <v>989.44</v>
          </cell>
          <cell r="C98">
            <v>1.6399999999999864</v>
          </cell>
        </row>
        <row r="99">
          <cell r="A99">
            <v>999.44</v>
          </cell>
          <cell r="C99">
            <v>1.6399999999999864</v>
          </cell>
        </row>
        <row r="100">
          <cell r="A100">
            <v>1009.44</v>
          </cell>
          <cell r="C100">
            <v>1.4849000000000103</v>
          </cell>
        </row>
        <row r="101">
          <cell r="A101">
            <v>1019.42</v>
          </cell>
          <cell r="C101">
            <v>1.4002999999999872</v>
          </cell>
        </row>
        <row r="102">
          <cell r="A102">
            <v>1029.45</v>
          </cell>
          <cell r="C102">
            <v>1.3862000000000023</v>
          </cell>
        </row>
        <row r="103">
          <cell r="A103">
            <v>1039.4100000000001</v>
          </cell>
          <cell r="C103">
            <v>1.3862000000000023</v>
          </cell>
        </row>
        <row r="104">
          <cell r="A104">
            <v>1049.44</v>
          </cell>
          <cell r="C104">
            <v>1.3862000000000023</v>
          </cell>
        </row>
        <row r="105">
          <cell r="A105">
            <v>1059.44</v>
          </cell>
          <cell r="C105">
            <v>1.3862000000000023</v>
          </cell>
        </row>
        <row r="106">
          <cell r="A106">
            <v>1069.47</v>
          </cell>
          <cell r="C106">
            <v>1.3862000000000023</v>
          </cell>
        </row>
        <row r="107">
          <cell r="A107">
            <v>1079.42</v>
          </cell>
          <cell r="C107">
            <v>1.3862000000000023</v>
          </cell>
        </row>
        <row r="108">
          <cell r="A108">
            <v>1089.4100000000001</v>
          </cell>
          <cell r="C108">
            <v>1.3862000000000023</v>
          </cell>
        </row>
        <row r="109">
          <cell r="A109">
            <v>1099.4100000000001</v>
          </cell>
          <cell r="C109">
            <v>1.3862000000000023</v>
          </cell>
        </row>
        <row r="110">
          <cell r="A110">
            <v>1109.4100000000001</v>
          </cell>
          <cell r="C110">
            <v>1.3862000000000023</v>
          </cell>
        </row>
        <row r="111">
          <cell r="A111">
            <v>1119.43</v>
          </cell>
          <cell r="C111">
            <v>1.3862000000000023</v>
          </cell>
        </row>
        <row r="112">
          <cell r="A112">
            <v>1129.44</v>
          </cell>
          <cell r="C112">
            <v>1.3862000000000023</v>
          </cell>
        </row>
        <row r="113">
          <cell r="A113">
            <v>1139.44</v>
          </cell>
          <cell r="C113">
            <v>1.3862000000000023</v>
          </cell>
        </row>
        <row r="114">
          <cell r="A114">
            <v>1149.43</v>
          </cell>
          <cell r="C114">
            <v>1.3862000000000023</v>
          </cell>
        </row>
        <row r="115">
          <cell r="A115">
            <v>1159.4100000000001</v>
          </cell>
          <cell r="C115">
            <v>1.372099999999989</v>
          </cell>
        </row>
        <row r="116">
          <cell r="A116">
            <v>1169.4100000000001</v>
          </cell>
          <cell r="C116">
            <v>1.372099999999989</v>
          </cell>
        </row>
        <row r="117">
          <cell r="A117">
            <v>1179.45</v>
          </cell>
          <cell r="C117">
            <v>1.372099999999989</v>
          </cell>
        </row>
        <row r="118">
          <cell r="A118">
            <v>1189.44</v>
          </cell>
          <cell r="C118">
            <v>1.372099999999989</v>
          </cell>
        </row>
        <row r="119">
          <cell r="A119">
            <v>1199.44</v>
          </cell>
          <cell r="C119">
            <v>1.372099999999989</v>
          </cell>
        </row>
        <row r="120">
          <cell r="A120">
            <v>1209.43</v>
          </cell>
          <cell r="C120">
            <v>1.372099999999989</v>
          </cell>
        </row>
        <row r="121">
          <cell r="A121">
            <v>1219.43</v>
          </cell>
          <cell r="C121">
            <v>1.372099999999989</v>
          </cell>
        </row>
        <row r="122">
          <cell r="A122">
            <v>1229.42</v>
          </cell>
          <cell r="C122">
            <v>1.372099999999989</v>
          </cell>
        </row>
        <row r="123">
          <cell r="A123">
            <v>1249.4100000000001</v>
          </cell>
          <cell r="C123">
            <v>1.372099999999989</v>
          </cell>
        </row>
        <row r="124">
          <cell r="A124">
            <v>1259.45</v>
          </cell>
          <cell r="C124">
            <v>1.372099999999989</v>
          </cell>
        </row>
        <row r="125">
          <cell r="A125">
            <v>1269.45</v>
          </cell>
          <cell r="C125">
            <v>1.372099999999989</v>
          </cell>
        </row>
        <row r="126">
          <cell r="A126">
            <v>1279.44</v>
          </cell>
          <cell r="C126">
            <v>1.372099999999989</v>
          </cell>
        </row>
        <row r="127">
          <cell r="A127">
            <v>1289.43</v>
          </cell>
          <cell r="C127">
            <v>1.372099999999989</v>
          </cell>
        </row>
        <row r="128">
          <cell r="A128">
            <v>1299.43</v>
          </cell>
          <cell r="C128">
            <v>1.372099999999989</v>
          </cell>
        </row>
        <row r="129">
          <cell r="A129">
            <v>1309.42</v>
          </cell>
          <cell r="C129">
            <v>1.372099999999989</v>
          </cell>
        </row>
        <row r="130">
          <cell r="A130">
            <v>1319.46</v>
          </cell>
          <cell r="C130">
            <v>1.372099999999989</v>
          </cell>
        </row>
        <row r="131">
          <cell r="A131">
            <v>1329.45</v>
          </cell>
          <cell r="C131">
            <v>1.372099999999989</v>
          </cell>
        </row>
        <row r="132">
          <cell r="A132">
            <v>1339.44</v>
          </cell>
          <cell r="C132">
            <v>1.372099999999989</v>
          </cell>
        </row>
        <row r="133">
          <cell r="A133">
            <v>1349.44</v>
          </cell>
          <cell r="C133">
            <v>1.372099999999989</v>
          </cell>
        </row>
        <row r="134">
          <cell r="A134">
            <v>1359.44</v>
          </cell>
          <cell r="C134">
            <v>1.372099999999989</v>
          </cell>
        </row>
        <row r="135">
          <cell r="A135">
            <v>1369.43</v>
          </cell>
          <cell r="C135">
            <v>1.372099999999989</v>
          </cell>
        </row>
        <row r="136">
          <cell r="A136">
            <v>1379.43</v>
          </cell>
          <cell r="C136">
            <v>1.372099999999989</v>
          </cell>
        </row>
        <row r="137">
          <cell r="A137">
            <v>1389.41</v>
          </cell>
          <cell r="C137">
            <v>1.372099999999989</v>
          </cell>
        </row>
        <row r="138">
          <cell r="A138">
            <v>1399.41</v>
          </cell>
          <cell r="C138">
            <v>1.372099999999989</v>
          </cell>
        </row>
        <row r="139">
          <cell r="A139">
            <v>1409.44</v>
          </cell>
          <cell r="C139">
            <v>1.372099999999989</v>
          </cell>
        </row>
        <row r="140">
          <cell r="A140">
            <v>1419.44</v>
          </cell>
          <cell r="C140">
            <v>1.372099999999989</v>
          </cell>
        </row>
        <row r="141">
          <cell r="A141">
            <v>1429.43</v>
          </cell>
          <cell r="C141">
            <v>1.372099999999989</v>
          </cell>
        </row>
        <row r="142">
          <cell r="A142">
            <v>1439.43</v>
          </cell>
          <cell r="C142">
            <v>1.372099999999989</v>
          </cell>
        </row>
        <row r="143">
          <cell r="A143">
            <v>1449.42</v>
          </cell>
          <cell r="C143">
            <v>1.372099999999989</v>
          </cell>
        </row>
        <row r="144">
          <cell r="A144">
            <v>1459.41</v>
          </cell>
          <cell r="C144">
            <v>1.372099999999989</v>
          </cell>
        </row>
        <row r="145">
          <cell r="A145">
            <v>1469.42</v>
          </cell>
          <cell r="C145">
            <v>1.372099999999989</v>
          </cell>
        </row>
        <row r="146">
          <cell r="A146">
            <v>1479.46</v>
          </cell>
          <cell r="C146">
            <v>1.372099999999989</v>
          </cell>
        </row>
        <row r="147">
          <cell r="A147">
            <v>1489.41</v>
          </cell>
          <cell r="C147">
            <v>1.372099999999989</v>
          </cell>
        </row>
        <row r="148">
          <cell r="A148">
            <v>1499.44</v>
          </cell>
          <cell r="C148">
            <v>1.372099999999989</v>
          </cell>
        </row>
        <row r="149">
          <cell r="A149">
            <v>1509.43</v>
          </cell>
          <cell r="C149">
            <v>1.2592999999999961</v>
          </cell>
        </row>
        <row r="150">
          <cell r="A150">
            <v>1519.42</v>
          </cell>
          <cell r="C150">
            <v>1.2310999999999979</v>
          </cell>
        </row>
        <row r="151">
          <cell r="A151">
            <v>1529.41</v>
          </cell>
          <cell r="C151">
            <v>1.2310999999999979</v>
          </cell>
        </row>
        <row r="152">
          <cell r="A152">
            <v>1539.43</v>
          </cell>
          <cell r="C152">
            <v>1.2310999999999979</v>
          </cell>
        </row>
        <row r="153">
          <cell r="A153">
            <v>1549.46</v>
          </cell>
          <cell r="C153">
            <v>1.2310999999999979</v>
          </cell>
        </row>
        <row r="154">
          <cell r="A154">
            <v>1559.41</v>
          </cell>
          <cell r="C154">
            <v>1.2310999999999979</v>
          </cell>
        </row>
        <row r="155">
          <cell r="A155">
            <v>1569.42</v>
          </cell>
          <cell r="C155">
            <v>1.2310999999999979</v>
          </cell>
        </row>
        <row r="156">
          <cell r="A156">
            <v>1579.4</v>
          </cell>
          <cell r="C156">
            <v>1.2310999999999979</v>
          </cell>
        </row>
        <row r="157">
          <cell r="A157">
            <v>1589.42</v>
          </cell>
          <cell r="C157">
            <v>1.2310999999999979</v>
          </cell>
        </row>
        <row r="158">
          <cell r="A158">
            <v>1599.41</v>
          </cell>
          <cell r="C158">
            <v>1.2310999999999979</v>
          </cell>
        </row>
        <row r="159">
          <cell r="A159">
            <v>1609.43</v>
          </cell>
          <cell r="C159">
            <v>1.217000000000013</v>
          </cell>
        </row>
        <row r="160">
          <cell r="A160">
            <v>1619.41</v>
          </cell>
          <cell r="C160">
            <v>1.217000000000013</v>
          </cell>
        </row>
        <row r="161">
          <cell r="A161">
            <v>1629.4</v>
          </cell>
          <cell r="C161">
            <v>1.217000000000013</v>
          </cell>
        </row>
        <row r="162">
          <cell r="A162">
            <v>1639.42</v>
          </cell>
          <cell r="C162">
            <v>1.217000000000013</v>
          </cell>
        </row>
        <row r="163">
          <cell r="A163">
            <v>1659.43</v>
          </cell>
          <cell r="C163">
            <v>1.217000000000013</v>
          </cell>
        </row>
        <row r="164">
          <cell r="A164">
            <v>1669.43</v>
          </cell>
          <cell r="C164">
            <v>1.217000000000013</v>
          </cell>
        </row>
        <row r="165">
          <cell r="A165">
            <v>1679.43</v>
          </cell>
          <cell r="C165">
            <v>1.217000000000013</v>
          </cell>
        </row>
        <row r="166">
          <cell r="A166">
            <v>1689.41</v>
          </cell>
          <cell r="C166">
            <v>1.217000000000013</v>
          </cell>
        </row>
        <row r="167">
          <cell r="A167">
            <v>1699.42</v>
          </cell>
          <cell r="C167">
            <v>1.217000000000013</v>
          </cell>
        </row>
        <row r="168">
          <cell r="A168">
            <v>1709.41</v>
          </cell>
          <cell r="C168">
            <v>1.217000000000013</v>
          </cell>
        </row>
        <row r="169">
          <cell r="A169">
            <v>1719.42</v>
          </cell>
          <cell r="C169">
            <v>1.217000000000013</v>
          </cell>
        </row>
        <row r="170">
          <cell r="A170">
            <v>1729.41</v>
          </cell>
          <cell r="C170">
            <v>1.217000000000013</v>
          </cell>
        </row>
        <row r="171">
          <cell r="A171">
            <v>1739.42</v>
          </cell>
          <cell r="C171">
            <v>1.217000000000013</v>
          </cell>
        </row>
        <row r="172">
          <cell r="A172">
            <v>1749.42</v>
          </cell>
          <cell r="C172">
            <v>1.217000000000013</v>
          </cell>
        </row>
        <row r="173">
          <cell r="A173">
            <v>1759.43</v>
          </cell>
          <cell r="C173">
            <v>1.217000000000013</v>
          </cell>
        </row>
        <row r="174">
          <cell r="A174">
            <v>1769.42</v>
          </cell>
          <cell r="C174">
            <v>1.217000000000013</v>
          </cell>
        </row>
        <row r="175">
          <cell r="A175">
            <v>1779.44</v>
          </cell>
          <cell r="C175">
            <v>1.217000000000013</v>
          </cell>
        </row>
        <row r="176">
          <cell r="A176">
            <v>1789.42</v>
          </cell>
          <cell r="C176">
            <v>1.217000000000013</v>
          </cell>
        </row>
        <row r="177">
          <cell r="A177">
            <v>1799.44</v>
          </cell>
          <cell r="C177">
            <v>1.217000000000013</v>
          </cell>
        </row>
        <row r="178">
          <cell r="A178">
            <v>1809.43</v>
          </cell>
          <cell r="C178">
            <v>1.217000000000013</v>
          </cell>
        </row>
        <row r="179">
          <cell r="A179">
            <v>1819.41</v>
          </cell>
          <cell r="C179">
            <v>1.217000000000013</v>
          </cell>
        </row>
        <row r="180">
          <cell r="A180">
            <v>1829.43</v>
          </cell>
          <cell r="C180">
            <v>1.217000000000013</v>
          </cell>
        </row>
        <row r="181">
          <cell r="A181">
            <v>1839.42</v>
          </cell>
          <cell r="C181">
            <v>1.217000000000013</v>
          </cell>
        </row>
        <row r="182">
          <cell r="A182">
            <v>1849.42</v>
          </cell>
          <cell r="C182">
            <v>1.217000000000013</v>
          </cell>
        </row>
        <row r="183">
          <cell r="A183">
            <v>1859.41</v>
          </cell>
          <cell r="C183">
            <v>1.217000000000013</v>
          </cell>
        </row>
        <row r="184">
          <cell r="A184">
            <v>1869.42</v>
          </cell>
          <cell r="C184">
            <v>1.217000000000013</v>
          </cell>
        </row>
        <row r="185">
          <cell r="A185">
            <v>1879.42</v>
          </cell>
          <cell r="C185">
            <v>1.217000000000013</v>
          </cell>
        </row>
        <row r="186">
          <cell r="A186">
            <v>1889.44</v>
          </cell>
          <cell r="C186">
            <v>1.217000000000013</v>
          </cell>
        </row>
        <row r="187">
          <cell r="A187">
            <v>1899.43</v>
          </cell>
          <cell r="C187">
            <v>1.217000000000013</v>
          </cell>
        </row>
        <row r="188">
          <cell r="A188">
            <v>1909.4</v>
          </cell>
          <cell r="C188">
            <v>1.217000000000013</v>
          </cell>
        </row>
        <row r="189">
          <cell r="A189">
            <v>1919.42</v>
          </cell>
          <cell r="C189">
            <v>1.217000000000013</v>
          </cell>
        </row>
        <row r="190">
          <cell r="A190">
            <v>1929.42</v>
          </cell>
          <cell r="C190">
            <v>1.217000000000013</v>
          </cell>
        </row>
        <row r="191">
          <cell r="A191">
            <v>1939.42</v>
          </cell>
          <cell r="C191">
            <v>1.217000000000013</v>
          </cell>
        </row>
        <row r="192">
          <cell r="A192">
            <v>1949.42</v>
          </cell>
          <cell r="C192">
            <v>1.217000000000013</v>
          </cell>
        </row>
        <row r="193">
          <cell r="A193">
            <v>1959.44</v>
          </cell>
          <cell r="C193">
            <v>1.217000000000013</v>
          </cell>
        </row>
        <row r="194">
          <cell r="A194">
            <v>1969.41</v>
          </cell>
          <cell r="C194">
            <v>1.217000000000013</v>
          </cell>
        </row>
        <row r="195">
          <cell r="A195">
            <v>1979.4</v>
          </cell>
          <cell r="C195">
            <v>1.217000000000013</v>
          </cell>
        </row>
        <row r="196">
          <cell r="A196">
            <v>1989.43</v>
          </cell>
          <cell r="C196">
            <v>1.217000000000013</v>
          </cell>
        </row>
        <row r="197">
          <cell r="A197">
            <v>1999.4</v>
          </cell>
          <cell r="C197">
            <v>1.217000000000013</v>
          </cell>
        </row>
        <row r="198">
          <cell r="A198">
            <v>2009.41</v>
          </cell>
          <cell r="C198">
            <v>1.1323999999999899</v>
          </cell>
        </row>
        <row r="199">
          <cell r="A199">
            <v>2019.42</v>
          </cell>
          <cell r="C199">
            <v>1.1323999999999899</v>
          </cell>
        </row>
        <row r="200">
          <cell r="A200">
            <v>2029.43</v>
          </cell>
          <cell r="C200">
            <v>1.118300000000005</v>
          </cell>
        </row>
        <row r="201">
          <cell r="A201">
            <v>2039.42</v>
          </cell>
          <cell r="C201">
            <v>1.118300000000005</v>
          </cell>
        </row>
        <row r="202">
          <cell r="A202">
            <v>2049.39</v>
          </cell>
          <cell r="C202">
            <v>1.118300000000005</v>
          </cell>
        </row>
        <row r="203">
          <cell r="A203">
            <v>2059.4</v>
          </cell>
          <cell r="C203">
            <v>1.118300000000005</v>
          </cell>
        </row>
        <row r="204">
          <cell r="A204">
            <v>2069.42</v>
          </cell>
          <cell r="C204">
            <v>1.118300000000005</v>
          </cell>
        </row>
        <row r="205">
          <cell r="A205">
            <v>2079.41</v>
          </cell>
          <cell r="C205">
            <v>1.118300000000005</v>
          </cell>
        </row>
        <row r="206">
          <cell r="A206">
            <v>2089.41</v>
          </cell>
          <cell r="C206">
            <v>1.118300000000005</v>
          </cell>
        </row>
        <row r="207">
          <cell r="A207">
            <v>2099.42</v>
          </cell>
          <cell r="C207">
            <v>1.118300000000005</v>
          </cell>
        </row>
        <row r="208">
          <cell r="A208">
            <v>2109.4</v>
          </cell>
          <cell r="C208">
            <v>1.118300000000005</v>
          </cell>
        </row>
        <row r="209">
          <cell r="A209">
            <v>2119.42</v>
          </cell>
          <cell r="C209">
            <v>1.118300000000005</v>
          </cell>
        </row>
        <row r="210">
          <cell r="A210">
            <v>2129.4</v>
          </cell>
          <cell r="C210">
            <v>1.118300000000005</v>
          </cell>
        </row>
        <row r="211">
          <cell r="A211">
            <v>2139.41</v>
          </cell>
          <cell r="C211">
            <v>1.118300000000005</v>
          </cell>
        </row>
        <row r="212">
          <cell r="A212">
            <v>2149.42</v>
          </cell>
          <cell r="C212">
            <v>1.118300000000005</v>
          </cell>
        </row>
        <row r="213">
          <cell r="A213">
            <v>2159.4</v>
          </cell>
          <cell r="C213">
            <v>1.118300000000005</v>
          </cell>
        </row>
        <row r="214">
          <cell r="A214">
            <v>2169.41</v>
          </cell>
          <cell r="C214">
            <v>1.118300000000005</v>
          </cell>
        </row>
        <row r="215">
          <cell r="A215">
            <v>2179.4</v>
          </cell>
          <cell r="C215">
            <v>1.1041999999999916</v>
          </cell>
        </row>
        <row r="216">
          <cell r="A216">
            <v>2219.41</v>
          </cell>
          <cell r="C216">
            <v>1.1041999999999916</v>
          </cell>
        </row>
        <row r="217">
          <cell r="A217">
            <v>2279.42</v>
          </cell>
          <cell r="C217">
            <v>1.1041999999999916</v>
          </cell>
        </row>
        <row r="218">
          <cell r="A218">
            <v>2289.41</v>
          </cell>
          <cell r="C218">
            <v>1.1041999999999916</v>
          </cell>
        </row>
        <row r="219">
          <cell r="A219">
            <v>2299.41</v>
          </cell>
          <cell r="C219">
            <v>1.1041999999999916</v>
          </cell>
        </row>
        <row r="220">
          <cell r="A220">
            <v>2309.4</v>
          </cell>
          <cell r="C220">
            <v>1.1041999999999916</v>
          </cell>
        </row>
        <row r="221">
          <cell r="A221">
            <v>2319.41</v>
          </cell>
          <cell r="C221">
            <v>1.1041999999999916</v>
          </cell>
        </row>
        <row r="222">
          <cell r="A222">
            <v>2349.42</v>
          </cell>
          <cell r="C222">
            <v>1.1041999999999916</v>
          </cell>
        </row>
        <row r="223">
          <cell r="A223">
            <v>2359.4299999999998</v>
          </cell>
          <cell r="C223">
            <v>1.1041999999999916</v>
          </cell>
        </row>
        <row r="224">
          <cell r="A224">
            <v>2369.41</v>
          </cell>
          <cell r="C224">
            <v>1.1041999999999916</v>
          </cell>
        </row>
        <row r="225">
          <cell r="A225">
            <v>2379.4</v>
          </cell>
          <cell r="C225">
            <v>1.1041999999999916</v>
          </cell>
        </row>
        <row r="226">
          <cell r="A226">
            <v>2389.4</v>
          </cell>
          <cell r="C226">
            <v>1.1041999999999916</v>
          </cell>
        </row>
        <row r="227">
          <cell r="A227">
            <v>2399.42</v>
          </cell>
          <cell r="C227">
            <v>1.1041999999999916</v>
          </cell>
        </row>
        <row r="228">
          <cell r="A228">
            <v>2409.42</v>
          </cell>
          <cell r="C228">
            <v>1.1041999999999916</v>
          </cell>
        </row>
        <row r="229">
          <cell r="A229">
            <v>2419.4</v>
          </cell>
          <cell r="C229">
            <v>1.1041999999999916</v>
          </cell>
        </row>
        <row r="230">
          <cell r="A230">
            <v>2429.39</v>
          </cell>
          <cell r="C230">
            <v>1.1041999999999916</v>
          </cell>
        </row>
        <row r="231">
          <cell r="A231">
            <v>2439.41</v>
          </cell>
          <cell r="C231">
            <v>1.1041999999999916</v>
          </cell>
        </row>
        <row r="232">
          <cell r="A232">
            <v>2449.42</v>
          </cell>
          <cell r="C232">
            <v>1.1041999999999916</v>
          </cell>
        </row>
        <row r="233">
          <cell r="A233">
            <v>2459.42</v>
          </cell>
          <cell r="C233">
            <v>1.1041999999999916</v>
          </cell>
        </row>
        <row r="234">
          <cell r="A234">
            <v>2469.41</v>
          </cell>
          <cell r="C234">
            <v>1.1041999999999916</v>
          </cell>
        </row>
        <row r="235">
          <cell r="A235">
            <v>2479.41</v>
          </cell>
          <cell r="C235">
            <v>1.1041999999999916</v>
          </cell>
        </row>
        <row r="236">
          <cell r="A236">
            <v>2489.4</v>
          </cell>
          <cell r="C236">
            <v>1.1041999999999916</v>
          </cell>
        </row>
        <row r="237">
          <cell r="A237">
            <v>2499.39</v>
          </cell>
          <cell r="C237">
            <v>1.1041999999999916</v>
          </cell>
        </row>
        <row r="238">
          <cell r="A238">
            <v>2509.41</v>
          </cell>
          <cell r="C238">
            <v>1.0620000000000118</v>
          </cell>
        </row>
        <row r="239">
          <cell r="A239">
            <v>2519.41</v>
          </cell>
          <cell r="C239">
            <v>1.0478999999999985</v>
          </cell>
        </row>
        <row r="240">
          <cell r="A240">
            <v>2529.39</v>
          </cell>
          <cell r="C240">
            <v>1.0478999999999985</v>
          </cell>
        </row>
        <row r="241">
          <cell r="A241">
            <v>2539.4</v>
          </cell>
          <cell r="C241">
            <v>1.0478999999999985</v>
          </cell>
        </row>
        <row r="242">
          <cell r="A242">
            <v>2549.41</v>
          </cell>
          <cell r="C242">
            <v>1.0478999999999985</v>
          </cell>
        </row>
        <row r="243">
          <cell r="A243">
            <v>2559.42</v>
          </cell>
          <cell r="C243">
            <v>1.0478999999999985</v>
          </cell>
        </row>
        <row r="244">
          <cell r="A244">
            <v>2569.41</v>
          </cell>
          <cell r="C244">
            <v>1.0478999999999985</v>
          </cell>
        </row>
        <row r="245">
          <cell r="A245">
            <v>2579.4</v>
          </cell>
          <cell r="C245">
            <v>1.0478999999999985</v>
          </cell>
        </row>
        <row r="246">
          <cell r="A246">
            <v>2589.4</v>
          </cell>
          <cell r="C246">
            <v>1.0478999999999985</v>
          </cell>
        </row>
        <row r="247">
          <cell r="A247">
            <v>2599.4</v>
          </cell>
          <cell r="C247">
            <v>1.0478999999999985</v>
          </cell>
        </row>
        <row r="248">
          <cell r="A248">
            <v>2609.41</v>
          </cell>
          <cell r="C248">
            <v>1.0478999999999985</v>
          </cell>
        </row>
        <row r="249">
          <cell r="A249">
            <v>2619.41</v>
          </cell>
          <cell r="C249">
            <v>1.0478999999999985</v>
          </cell>
        </row>
        <row r="250">
          <cell r="A250">
            <v>2629.41</v>
          </cell>
          <cell r="C250">
            <v>1.0338000000000136</v>
          </cell>
        </row>
        <row r="251">
          <cell r="A251">
            <v>2649.39</v>
          </cell>
          <cell r="C251">
            <v>1.0338000000000136</v>
          </cell>
        </row>
        <row r="252">
          <cell r="A252">
            <v>2699.42</v>
          </cell>
          <cell r="C252">
            <v>1.0338000000000136</v>
          </cell>
        </row>
        <row r="253">
          <cell r="A253">
            <v>2719.4</v>
          </cell>
          <cell r="C253">
            <v>1.0338000000000136</v>
          </cell>
        </row>
        <row r="254">
          <cell r="A254">
            <v>2729.4</v>
          </cell>
          <cell r="C254">
            <v>1.0338000000000136</v>
          </cell>
        </row>
        <row r="255">
          <cell r="A255">
            <v>2749.4</v>
          </cell>
          <cell r="C255">
            <v>1.0338000000000136</v>
          </cell>
        </row>
        <row r="256">
          <cell r="A256">
            <v>2779.39</v>
          </cell>
          <cell r="C256">
            <v>1.0338000000000136</v>
          </cell>
        </row>
        <row r="257">
          <cell r="A257">
            <v>2799.41</v>
          </cell>
          <cell r="C257">
            <v>1.0338000000000136</v>
          </cell>
        </row>
        <row r="258">
          <cell r="A258">
            <v>2829.4</v>
          </cell>
          <cell r="C258">
            <v>1.0338000000000136</v>
          </cell>
        </row>
        <row r="259">
          <cell r="A259">
            <v>2849.4</v>
          </cell>
          <cell r="C259">
            <v>1.0338000000000136</v>
          </cell>
        </row>
        <row r="260">
          <cell r="A260">
            <v>2859.4</v>
          </cell>
          <cell r="C260">
            <v>1.0338000000000136</v>
          </cell>
        </row>
        <row r="261">
          <cell r="A261">
            <v>2879.4</v>
          </cell>
          <cell r="C261">
            <v>1.0338000000000136</v>
          </cell>
        </row>
        <row r="262">
          <cell r="A262">
            <v>2899.41</v>
          </cell>
          <cell r="C262">
            <v>1.0338000000000136</v>
          </cell>
        </row>
        <row r="263">
          <cell r="A263">
            <v>2909.41</v>
          </cell>
          <cell r="C263">
            <v>1.0338000000000136</v>
          </cell>
        </row>
        <row r="264">
          <cell r="A264">
            <v>2929.42</v>
          </cell>
          <cell r="C264">
            <v>1.0338000000000136</v>
          </cell>
        </row>
        <row r="265">
          <cell r="A265">
            <v>2959.39</v>
          </cell>
          <cell r="C265">
            <v>1.0338000000000136</v>
          </cell>
        </row>
        <row r="266">
          <cell r="A266">
            <v>2989.4</v>
          </cell>
          <cell r="C266">
            <v>1.0338000000000136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O4"/>
      <sheetName val="BaSO4 2"/>
    </sheetNames>
    <sheetDataSet>
      <sheetData sheetId="0">
        <row r="7">
          <cell r="A7">
            <v>5.34</v>
          </cell>
          <cell r="E7">
            <v>5.6581999999999937</v>
          </cell>
        </row>
        <row r="8">
          <cell r="A8">
            <v>15.34</v>
          </cell>
          <cell r="E8">
            <v>3.6280000000000001</v>
          </cell>
        </row>
        <row r="9">
          <cell r="A9">
            <v>25.34</v>
          </cell>
          <cell r="E9">
            <v>3.0357999999999947</v>
          </cell>
        </row>
        <row r="10">
          <cell r="A10">
            <v>35.340000000000003</v>
          </cell>
          <cell r="E10">
            <v>2.7256</v>
          </cell>
        </row>
        <row r="11">
          <cell r="A11">
            <v>45.35</v>
          </cell>
          <cell r="E11">
            <v>2.5422999999999973</v>
          </cell>
        </row>
        <row r="12">
          <cell r="A12">
            <v>55.35</v>
          </cell>
          <cell r="E12">
            <v>2.4577000000000027</v>
          </cell>
        </row>
        <row r="13">
          <cell r="A13">
            <v>65.349999999999994</v>
          </cell>
          <cell r="E13">
            <v>2.4013999999999953</v>
          </cell>
        </row>
        <row r="14">
          <cell r="A14">
            <v>75.349999999999994</v>
          </cell>
          <cell r="E14">
            <v>2.3731999999999971</v>
          </cell>
        </row>
        <row r="15">
          <cell r="A15">
            <v>85.33</v>
          </cell>
          <cell r="E15">
            <v>2.359099999999998</v>
          </cell>
        </row>
        <row r="16">
          <cell r="A16">
            <v>95.33</v>
          </cell>
          <cell r="E16">
            <v>2.359099999999998</v>
          </cell>
        </row>
        <row r="17">
          <cell r="A17">
            <v>105.34</v>
          </cell>
          <cell r="E17">
            <v>2.3449999999999989</v>
          </cell>
        </row>
        <row r="18">
          <cell r="A18">
            <v>115.35</v>
          </cell>
          <cell r="E18">
            <v>2.3449999999999989</v>
          </cell>
        </row>
        <row r="19">
          <cell r="A19">
            <v>125.34</v>
          </cell>
          <cell r="E19">
            <v>2.3449999999999989</v>
          </cell>
        </row>
        <row r="20">
          <cell r="A20">
            <v>135.34</v>
          </cell>
          <cell r="E20">
            <v>2.3449999999999989</v>
          </cell>
        </row>
        <row r="21">
          <cell r="A21">
            <v>145.34</v>
          </cell>
          <cell r="E21">
            <v>2.3449999999999989</v>
          </cell>
        </row>
        <row r="22">
          <cell r="A22">
            <v>155.33000000000001</v>
          </cell>
          <cell r="E22">
            <v>2.3449999999999989</v>
          </cell>
        </row>
        <row r="23">
          <cell r="A23">
            <v>165.34</v>
          </cell>
          <cell r="E23">
            <v>2.3449999999999989</v>
          </cell>
        </row>
        <row r="24">
          <cell r="A24">
            <v>175.34</v>
          </cell>
          <cell r="E24">
            <v>2.3449999999999989</v>
          </cell>
        </row>
        <row r="25">
          <cell r="A25">
            <v>185.36</v>
          </cell>
          <cell r="E25">
            <v>2.3449999999999989</v>
          </cell>
        </row>
        <row r="26">
          <cell r="A26">
            <v>195.36</v>
          </cell>
          <cell r="E26">
            <v>2.3449999999999989</v>
          </cell>
        </row>
        <row r="27">
          <cell r="A27">
            <v>205.36</v>
          </cell>
          <cell r="E27">
            <v>2.3449999999999989</v>
          </cell>
        </row>
        <row r="28">
          <cell r="A28">
            <v>215.34</v>
          </cell>
          <cell r="E28">
            <v>2.3449999999999989</v>
          </cell>
        </row>
        <row r="29">
          <cell r="A29">
            <v>225.34</v>
          </cell>
          <cell r="E29">
            <v>2.3449999999999989</v>
          </cell>
        </row>
        <row r="30">
          <cell r="A30">
            <v>235.33</v>
          </cell>
          <cell r="E30">
            <v>2.3449999999999989</v>
          </cell>
        </row>
        <row r="31">
          <cell r="A31">
            <v>245.33</v>
          </cell>
          <cell r="E31">
            <v>2.3449999999999989</v>
          </cell>
        </row>
        <row r="32">
          <cell r="A32">
            <v>255.34</v>
          </cell>
          <cell r="E32">
            <v>2.3449999999999989</v>
          </cell>
        </row>
        <row r="33">
          <cell r="A33">
            <v>265.33999999999997</v>
          </cell>
          <cell r="E33">
            <v>2.3449999999999989</v>
          </cell>
        </row>
        <row r="34">
          <cell r="A34">
            <v>275.36</v>
          </cell>
          <cell r="E34">
            <v>2.3449999999999989</v>
          </cell>
        </row>
        <row r="35">
          <cell r="A35">
            <v>285.33999999999997</v>
          </cell>
          <cell r="E35">
            <v>2.3449999999999989</v>
          </cell>
        </row>
        <row r="36">
          <cell r="A36">
            <v>295.33999999999997</v>
          </cell>
          <cell r="E36">
            <v>2.3449999999999989</v>
          </cell>
        </row>
        <row r="37">
          <cell r="A37">
            <v>305.33999999999997</v>
          </cell>
          <cell r="E37">
            <v>2.3449999999999989</v>
          </cell>
        </row>
        <row r="38">
          <cell r="A38">
            <v>315.33999999999997</v>
          </cell>
          <cell r="E38">
            <v>2.3449999999999989</v>
          </cell>
        </row>
        <row r="39">
          <cell r="A39">
            <v>325.33999999999997</v>
          </cell>
          <cell r="E39">
            <v>2.3449999999999989</v>
          </cell>
        </row>
        <row r="40">
          <cell r="A40">
            <v>335.34</v>
          </cell>
          <cell r="E40">
            <v>2.3449999999999989</v>
          </cell>
        </row>
        <row r="41">
          <cell r="A41">
            <v>345.33</v>
          </cell>
          <cell r="E41">
            <v>2.3449999999999989</v>
          </cell>
        </row>
        <row r="42">
          <cell r="A42">
            <v>355.33</v>
          </cell>
          <cell r="E42">
            <v>2.3449999999999989</v>
          </cell>
        </row>
        <row r="43">
          <cell r="A43">
            <v>365.33</v>
          </cell>
          <cell r="E43">
            <v>2.3449999999999989</v>
          </cell>
        </row>
        <row r="44">
          <cell r="A44">
            <v>375.33</v>
          </cell>
          <cell r="E44">
            <v>2.3449999999999989</v>
          </cell>
        </row>
        <row r="45">
          <cell r="A45">
            <v>385.33</v>
          </cell>
          <cell r="E45">
            <v>2.3449999999999989</v>
          </cell>
        </row>
        <row r="46">
          <cell r="A46">
            <v>395.33</v>
          </cell>
          <cell r="E46">
            <v>2.3449999999999989</v>
          </cell>
        </row>
        <row r="47">
          <cell r="A47">
            <v>405.34</v>
          </cell>
          <cell r="E47">
            <v>2.3449999999999989</v>
          </cell>
        </row>
        <row r="48">
          <cell r="A48">
            <v>415.34</v>
          </cell>
          <cell r="E48">
            <v>2.3449999999999989</v>
          </cell>
        </row>
        <row r="49">
          <cell r="A49">
            <v>425.34</v>
          </cell>
          <cell r="E49">
            <v>2.3449999999999989</v>
          </cell>
        </row>
        <row r="50">
          <cell r="A50">
            <v>435.33</v>
          </cell>
          <cell r="E50">
            <v>2.3449999999999989</v>
          </cell>
        </row>
        <row r="51">
          <cell r="A51">
            <v>445.33</v>
          </cell>
          <cell r="E51">
            <v>2.3449999999999989</v>
          </cell>
        </row>
        <row r="52">
          <cell r="A52">
            <v>455.33</v>
          </cell>
          <cell r="E52">
            <v>2.3449999999999989</v>
          </cell>
        </row>
        <row r="53">
          <cell r="A53">
            <v>465.33</v>
          </cell>
          <cell r="E53">
            <v>2.3449999999999989</v>
          </cell>
        </row>
        <row r="54">
          <cell r="A54">
            <v>475.33</v>
          </cell>
          <cell r="E54">
            <v>2.3449999999999989</v>
          </cell>
        </row>
        <row r="55">
          <cell r="A55">
            <v>485.33</v>
          </cell>
          <cell r="E55">
            <v>2.3449999999999989</v>
          </cell>
        </row>
        <row r="56">
          <cell r="A56">
            <v>496.33</v>
          </cell>
          <cell r="E56">
            <v>2.3449999999999989</v>
          </cell>
        </row>
        <row r="57">
          <cell r="A57">
            <v>505.34</v>
          </cell>
          <cell r="E57">
            <v>1.9643000000000086</v>
          </cell>
        </row>
        <row r="58">
          <cell r="A58">
            <v>515.37</v>
          </cell>
          <cell r="E58">
            <v>1.6964000000000112</v>
          </cell>
        </row>
        <row r="59">
          <cell r="A59">
            <v>525.34</v>
          </cell>
          <cell r="E59">
            <v>1.6540999999999997</v>
          </cell>
        </row>
        <row r="60">
          <cell r="A60">
            <v>535.32000000000005</v>
          </cell>
          <cell r="E60">
            <v>1.6540999999999997</v>
          </cell>
        </row>
        <row r="61">
          <cell r="A61">
            <v>545.34</v>
          </cell>
          <cell r="E61">
            <v>1.6540999999999997</v>
          </cell>
        </row>
        <row r="62">
          <cell r="A62">
            <v>555.34</v>
          </cell>
          <cell r="E62">
            <v>1.6540999999999997</v>
          </cell>
        </row>
        <row r="63">
          <cell r="A63">
            <v>565.34</v>
          </cell>
          <cell r="E63">
            <v>1.6540999999999997</v>
          </cell>
        </row>
        <row r="64">
          <cell r="A64">
            <v>575.33000000000004</v>
          </cell>
          <cell r="E64">
            <v>1.6399999999999864</v>
          </cell>
        </row>
        <row r="65">
          <cell r="A65">
            <v>585.33000000000004</v>
          </cell>
          <cell r="E65">
            <v>1.6399999999999864</v>
          </cell>
        </row>
        <row r="66">
          <cell r="A66">
            <v>595.33000000000004</v>
          </cell>
          <cell r="E66">
            <v>1.6399999999999864</v>
          </cell>
        </row>
        <row r="67">
          <cell r="A67">
            <v>605.33000000000004</v>
          </cell>
          <cell r="E67">
            <v>1.6399999999999864</v>
          </cell>
        </row>
        <row r="68">
          <cell r="A68">
            <v>615.33000000000004</v>
          </cell>
          <cell r="E68">
            <v>1.6399999999999864</v>
          </cell>
        </row>
        <row r="69">
          <cell r="A69">
            <v>625.33000000000004</v>
          </cell>
          <cell r="E69">
            <v>1.6399999999999864</v>
          </cell>
        </row>
        <row r="70">
          <cell r="A70">
            <v>635.33000000000004</v>
          </cell>
          <cell r="E70">
            <v>1.6399999999999864</v>
          </cell>
        </row>
        <row r="71">
          <cell r="A71">
            <v>645.33000000000004</v>
          </cell>
          <cell r="E71">
            <v>1.6399999999999864</v>
          </cell>
        </row>
        <row r="72">
          <cell r="A72">
            <v>655.34</v>
          </cell>
          <cell r="E72">
            <v>1.6399999999999864</v>
          </cell>
        </row>
        <row r="73">
          <cell r="A73">
            <v>665.34</v>
          </cell>
          <cell r="E73">
            <v>1.6399999999999864</v>
          </cell>
        </row>
        <row r="74">
          <cell r="A74">
            <v>675.34</v>
          </cell>
          <cell r="E74">
            <v>1.6399999999999864</v>
          </cell>
        </row>
        <row r="75">
          <cell r="A75">
            <v>685.33</v>
          </cell>
          <cell r="E75">
            <v>1.6399999999999864</v>
          </cell>
        </row>
        <row r="76">
          <cell r="A76">
            <v>695.36</v>
          </cell>
          <cell r="E76">
            <v>1.6399999999999864</v>
          </cell>
        </row>
        <row r="77">
          <cell r="A77">
            <v>705.32</v>
          </cell>
          <cell r="E77">
            <v>1.6399999999999864</v>
          </cell>
        </row>
        <row r="78">
          <cell r="A78">
            <v>715.33</v>
          </cell>
          <cell r="E78">
            <v>1.6399999999999864</v>
          </cell>
        </row>
        <row r="79">
          <cell r="A79">
            <v>725.32</v>
          </cell>
          <cell r="E79">
            <v>1.6399999999999864</v>
          </cell>
        </row>
        <row r="80">
          <cell r="A80">
            <v>735.32</v>
          </cell>
          <cell r="E80">
            <v>1.6399999999999864</v>
          </cell>
        </row>
        <row r="81">
          <cell r="A81">
            <v>745.32</v>
          </cell>
          <cell r="E81">
            <v>1.6399999999999864</v>
          </cell>
        </row>
        <row r="82">
          <cell r="A82">
            <v>755.33</v>
          </cell>
          <cell r="E82">
            <v>1.6399999999999864</v>
          </cell>
        </row>
        <row r="83">
          <cell r="A83">
            <v>765.33</v>
          </cell>
          <cell r="E83">
            <v>1.6399999999999864</v>
          </cell>
        </row>
        <row r="84">
          <cell r="A84">
            <v>775.33</v>
          </cell>
          <cell r="E84">
            <v>1.6399999999999864</v>
          </cell>
        </row>
        <row r="85">
          <cell r="A85">
            <v>785.32</v>
          </cell>
          <cell r="E85">
            <v>1.6399999999999864</v>
          </cell>
        </row>
        <row r="86">
          <cell r="A86">
            <v>795.33</v>
          </cell>
          <cell r="E86">
            <v>1.6399999999999864</v>
          </cell>
        </row>
        <row r="87">
          <cell r="A87">
            <v>805.33</v>
          </cell>
          <cell r="E87">
            <v>1.6399999999999864</v>
          </cell>
        </row>
        <row r="88">
          <cell r="A88">
            <v>815.33</v>
          </cell>
          <cell r="E88">
            <v>1.6399999999999864</v>
          </cell>
        </row>
        <row r="89">
          <cell r="A89">
            <v>825.34</v>
          </cell>
          <cell r="E89">
            <v>1.6399999999999864</v>
          </cell>
        </row>
        <row r="90">
          <cell r="A90">
            <v>835.32</v>
          </cell>
          <cell r="E90">
            <v>1.6399999999999864</v>
          </cell>
        </row>
        <row r="91">
          <cell r="A91">
            <v>845.32</v>
          </cell>
          <cell r="E91">
            <v>1.6399999999999864</v>
          </cell>
        </row>
        <row r="92">
          <cell r="A92">
            <v>855.33</v>
          </cell>
          <cell r="E92">
            <v>1.6399999999999864</v>
          </cell>
        </row>
        <row r="93">
          <cell r="A93">
            <v>865.33</v>
          </cell>
          <cell r="E93">
            <v>1.6399999999999864</v>
          </cell>
        </row>
        <row r="94">
          <cell r="A94">
            <v>875.33</v>
          </cell>
          <cell r="E94">
            <v>1.6399999999999864</v>
          </cell>
        </row>
        <row r="95">
          <cell r="A95">
            <v>885.32</v>
          </cell>
          <cell r="E95">
            <v>1.6399999999999864</v>
          </cell>
        </row>
        <row r="96">
          <cell r="A96">
            <v>895.33</v>
          </cell>
          <cell r="E96">
            <v>1.6399999999999864</v>
          </cell>
        </row>
        <row r="97">
          <cell r="A97">
            <v>905.32</v>
          </cell>
          <cell r="E97">
            <v>1.6399999999999864</v>
          </cell>
        </row>
        <row r="98">
          <cell r="A98">
            <v>915.33</v>
          </cell>
          <cell r="E98">
            <v>1.6399999999999864</v>
          </cell>
        </row>
        <row r="99">
          <cell r="A99">
            <v>925.32</v>
          </cell>
          <cell r="E99">
            <v>1.6399999999999864</v>
          </cell>
        </row>
        <row r="100">
          <cell r="A100">
            <v>935.32</v>
          </cell>
          <cell r="E100">
            <v>1.6399999999999864</v>
          </cell>
        </row>
        <row r="101">
          <cell r="A101">
            <v>945.33</v>
          </cell>
          <cell r="E101">
            <v>1.6399999999999864</v>
          </cell>
        </row>
        <row r="102">
          <cell r="A102">
            <v>955.32</v>
          </cell>
          <cell r="E102">
            <v>1.6399999999999864</v>
          </cell>
        </row>
        <row r="103">
          <cell r="A103">
            <v>965.34</v>
          </cell>
          <cell r="E103">
            <v>1.6399999999999864</v>
          </cell>
        </row>
        <row r="104">
          <cell r="A104">
            <v>975.32</v>
          </cell>
          <cell r="E104">
            <v>1.6399999999999864</v>
          </cell>
        </row>
        <row r="105">
          <cell r="A105">
            <v>985.32</v>
          </cell>
          <cell r="E105">
            <v>1.6399999999999864</v>
          </cell>
        </row>
        <row r="106">
          <cell r="A106">
            <v>995.32</v>
          </cell>
          <cell r="E106">
            <v>1.6399999999999864</v>
          </cell>
        </row>
        <row r="107">
          <cell r="A107">
            <v>1005.33</v>
          </cell>
          <cell r="E107">
            <v>1.4144000000000005</v>
          </cell>
        </row>
        <row r="108">
          <cell r="A108">
            <v>1015.33</v>
          </cell>
          <cell r="E108">
            <v>1.3438999999999908</v>
          </cell>
        </row>
        <row r="109">
          <cell r="A109">
            <v>1025.33</v>
          </cell>
          <cell r="E109">
            <v>1.3438999999999908</v>
          </cell>
        </row>
        <row r="110">
          <cell r="A110">
            <v>1035.32</v>
          </cell>
          <cell r="E110">
            <v>1.3438999999999908</v>
          </cell>
        </row>
        <row r="111">
          <cell r="A111">
            <v>1045.32</v>
          </cell>
          <cell r="E111">
            <v>1.3298000000000059</v>
          </cell>
        </row>
        <row r="112">
          <cell r="A112">
            <v>1055.32</v>
          </cell>
          <cell r="E112">
            <v>1.3298000000000059</v>
          </cell>
        </row>
        <row r="113">
          <cell r="A113">
            <v>1065.32</v>
          </cell>
          <cell r="E113">
            <v>1.3298000000000059</v>
          </cell>
        </row>
        <row r="114">
          <cell r="A114">
            <v>1075.32</v>
          </cell>
          <cell r="E114">
            <v>1.3298000000000059</v>
          </cell>
        </row>
        <row r="115">
          <cell r="A115">
            <v>1085.33</v>
          </cell>
          <cell r="E115">
            <v>1.3298000000000059</v>
          </cell>
        </row>
        <row r="116">
          <cell r="A116">
            <v>1095.33</v>
          </cell>
          <cell r="E116">
            <v>1.3298000000000059</v>
          </cell>
        </row>
        <row r="117">
          <cell r="A117">
            <v>1105.33</v>
          </cell>
          <cell r="E117">
            <v>1.3298000000000059</v>
          </cell>
        </row>
        <row r="118">
          <cell r="A118">
            <v>1115.32</v>
          </cell>
          <cell r="E118">
            <v>1.3298000000000059</v>
          </cell>
        </row>
        <row r="119">
          <cell r="A119">
            <v>1125.32</v>
          </cell>
          <cell r="E119">
            <v>1.3298000000000059</v>
          </cell>
        </row>
        <row r="120">
          <cell r="A120">
            <v>1135.31</v>
          </cell>
          <cell r="E120">
            <v>1.3298000000000059</v>
          </cell>
        </row>
        <row r="121">
          <cell r="A121">
            <v>1145.32</v>
          </cell>
          <cell r="E121">
            <v>1.3298000000000059</v>
          </cell>
        </row>
        <row r="122">
          <cell r="A122">
            <v>1155.32</v>
          </cell>
          <cell r="E122">
            <v>1.3298000000000059</v>
          </cell>
        </row>
        <row r="123">
          <cell r="A123">
            <v>1165.32</v>
          </cell>
          <cell r="E123">
            <v>1.3298000000000059</v>
          </cell>
        </row>
        <row r="124">
          <cell r="A124">
            <v>1175.32</v>
          </cell>
          <cell r="E124">
            <v>1.3298000000000059</v>
          </cell>
        </row>
        <row r="125">
          <cell r="A125">
            <v>1185.32</v>
          </cell>
          <cell r="E125">
            <v>1.3298000000000059</v>
          </cell>
        </row>
        <row r="126">
          <cell r="A126">
            <v>1195.33</v>
          </cell>
          <cell r="E126">
            <v>1.3298000000000059</v>
          </cell>
        </row>
        <row r="127">
          <cell r="A127">
            <v>1205.32</v>
          </cell>
          <cell r="E127">
            <v>1.3298000000000059</v>
          </cell>
        </row>
        <row r="128">
          <cell r="A128">
            <v>1215.32</v>
          </cell>
          <cell r="E128">
            <v>1.3298000000000059</v>
          </cell>
        </row>
        <row r="129">
          <cell r="A129">
            <v>1225.32</v>
          </cell>
          <cell r="E129">
            <v>1.3298000000000059</v>
          </cell>
        </row>
        <row r="130">
          <cell r="A130">
            <v>1235.32</v>
          </cell>
          <cell r="E130">
            <v>1.3298000000000059</v>
          </cell>
        </row>
        <row r="131">
          <cell r="A131">
            <v>1245.32</v>
          </cell>
          <cell r="E131">
            <v>1.3298000000000059</v>
          </cell>
        </row>
        <row r="132">
          <cell r="A132">
            <v>1255.3399999999999</v>
          </cell>
          <cell r="E132">
            <v>1.3298000000000059</v>
          </cell>
        </row>
        <row r="133">
          <cell r="A133">
            <v>1265.32</v>
          </cell>
          <cell r="E133">
            <v>1.3298000000000059</v>
          </cell>
        </row>
        <row r="134">
          <cell r="A134">
            <v>1275.32</v>
          </cell>
          <cell r="E134">
            <v>1.3298000000000059</v>
          </cell>
        </row>
        <row r="135">
          <cell r="A135">
            <v>1285.32</v>
          </cell>
          <cell r="E135">
            <v>1.3298000000000059</v>
          </cell>
        </row>
        <row r="136">
          <cell r="A136">
            <v>1295.31</v>
          </cell>
          <cell r="E136">
            <v>1.3298000000000059</v>
          </cell>
        </row>
        <row r="137">
          <cell r="A137">
            <v>1305.31</v>
          </cell>
          <cell r="E137">
            <v>1.3298000000000059</v>
          </cell>
        </row>
        <row r="138">
          <cell r="A138">
            <v>1315.34</v>
          </cell>
          <cell r="E138">
            <v>1.3298000000000059</v>
          </cell>
        </row>
        <row r="139">
          <cell r="A139">
            <v>1325.31</v>
          </cell>
          <cell r="E139">
            <v>1.3298000000000059</v>
          </cell>
        </row>
        <row r="140">
          <cell r="A140">
            <v>1335.32</v>
          </cell>
          <cell r="E140">
            <v>1.3298000000000059</v>
          </cell>
        </row>
        <row r="141">
          <cell r="A141">
            <v>1345.32</v>
          </cell>
          <cell r="E141">
            <v>1.3298000000000059</v>
          </cell>
        </row>
        <row r="142">
          <cell r="A142">
            <v>1355.32</v>
          </cell>
          <cell r="E142">
            <v>1.3298000000000059</v>
          </cell>
        </row>
        <row r="143">
          <cell r="A143">
            <v>1365.31</v>
          </cell>
          <cell r="E143">
            <v>1.3298000000000059</v>
          </cell>
        </row>
        <row r="144">
          <cell r="A144">
            <v>1375.31</v>
          </cell>
          <cell r="E144">
            <v>1.3298000000000059</v>
          </cell>
        </row>
        <row r="145">
          <cell r="A145">
            <v>1385.31</v>
          </cell>
          <cell r="E145">
            <v>1.3298000000000059</v>
          </cell>
        </row>
        <row r="146">
          <cell r="A146">
            <v>1395.31</v>
          </cell>
          <cell r="E146">
            <v>1.3298000000000059</v>
          </cell>
        </row>
        <row r="147">
          <cell r="A147">
            <v>1405.31</v>
          </cell>
          <cell r="E147">
            <v>1.3298000000000059</v>
          </cell>
        </row>
        <row r="148">
          <cell r="A148">
            <v>1415.31</v>
          </cell>
          <cell r="E148">
            <v>1.3298000000000059</v>
          </cell>
        </row>
        <row r="149">
          <cell r="A149">
            <v>1425.31</v>
          </cell>
          <cell r="E149">
            <v>1.3298000000000059</v>
          </cell>
        </row>
        <row r="150">
          <cell r="A150">
            <v>1435.32</v>
          </cell>
          <cell r="E150">
            <v>1.3298000000000059</v>
          </cell>
        </row>
        <row r="151">
          <cell r="A151">
            <v>1445.32</v>
          </cell>
          <cell r="E151">
            <v>1.3298000000000059</v>
          </cell>
        </row>
        <row r="152">
          <cell r="A152">
            <v>1455.31</v>
          </cell>
          <cell r="E152">
            <v>1.3298000000000059</v>
          </cell>
        </row>
        <row r="153">
          <cell r="A153">
            <v>1465.31</v>
          </cell>
          <cell r="E153">
            <v>1.3298000000000059</v>
          </cell>
        </row>
        <row r="154">
          <cell r="A154">
            <v>1475.31</v>
          </cell>
          <cell r="E154">
            <v>1.3298000000000059</v>
          </cell>
        </row>
        <row r="155">
          <cell r="A155">
            <v>1485.31</v>
          </cell>
          <cell r="E155">
            <v>1.3298000000000059</v>
          </cell>
        </row>
        <row r="156">
          <cell r="A156">
            <v>1495.31</v>
          </cell>
          <cell r="E156">
            <v>1.3298000000000059</v>
          </cell>
        </row>
        <row r="157">
          <cell r="A157">
            <v>1505.32</v>
          </cell>
          <cell r="E157">
            <v>1.1747000000000014</v>
          </cell>
        </row>
        <row r="158">
          <cell r="A158">
            <v>1515.32</v>
          </cell>
          <cell r="E158">
            <v>1.1465000000000032</v>
          </cell>
        </row>
        <row r="159">
          <cell r="A159">
            <v>1525.32</v>
          </cell>
          <cell r="E159">
            <v>1.1465000000000032</v>
          </cell>
        </row>
        <row r="160">
          <cell r="A160">
            <v>1535.32</v>
          </cell>
          <cell r="E160">
            <v>1.1465000000000032</v>
          </cell>
        </row>
        <row r="161">
          <cell r="A161">
            <v>1545.32</v>
          </cell>
          <cell r="E161">
            <v>1.1465000000000032</v>
          </cell>
        </row>
        <row r="162">
          <cell r="A162">
            <v>1555.31</v>
          </cell>
          <cell r="E162">
            <v>1.1323999999999899</v>
          </cell>
        </row>
        <row r="163">
          <cell r="A163">
            <v>1565.32</v>
          </cell>
          <cell r="E163">
            <v>1.1323999999999899</v>
          </cell>
        </row>
        <row r="164">
          <cell r="A164">
            <v>1575.31</v>
          </cell>
          <cell r="E164">
            <v>1.1323999999999899</v>
          </cell>
        </row>
        <row r="165">
          <cell r="A165">
            <v>1585.32</v>
          </cell>
          <cell r="E165">
            <v>1.1323999999999899</v>
          </cell>
        </row>
        <row r="166">
          <cell r="A166">
            <v>1595.33</v>
          </cell>
          <cell r="E166">
            <v>1.1323999999999899</v>
          </cell>
        </row>
        <row r="167">
          <cell r="A167">
            <v>1605.31</v>
          </cell>
          <cell r="E167">
            <v>1.1323999999999899</v>
          </cell>
        </row>
        <row r="168">
          <cell r="A168">
            <v>1615.31</v>
          </cell>
          <cell r="E168">
            <v>1.1323999999999899</v>
          </cell>
        </row>
        <row r="169">
          <cell r="A169">
            <v>1625.32</v>
          </cell>
          <cell r="E169">
            <v>1.1323999999999899</v>
          </cell>
        </row>
        <row r="170">
          <cell r="A170">
            <v>1635.31</v>
          </cell>
          <cell r="E170">
            <v>1.1323999999999899</v>
          </cell>
        </row>
        <row r="171">
          <cell r="A171">
            <v>1645.32</v>
          </cell>
          <cell r="E171">
            <v>1.1323999999999899</v>
          </cell>
        </row>
        <row r="172">
          <cell r="A172">
            <v>1655.33</v>
          </cell>
          <cell r="E172">
            <v>1.1323999999999899</v>
          </cell>
        </row>
        <row r="173">
          <cell r="A173">
            <v>1665.32</v>
          </cell>
          <cell r="E173">
            <v>1.1323999999999899</v>
          </cell>
        </row>
        <row r="174">
          <cell r="A174">
            <v>1675.3</v>
          </cell>
          <cell r="E174">
            <v>1.1323999999999899</v>
          </cell>
        </row>
        <row r="175">
          <cell r="A175">
            <v>1685.31</v>
          </cell>
          <cell r="E175">
            <v>1.1323999999999899</v>
          </cell>
        </row>
        <row r="176">
          <cell r="A176">
            <v>1705.32</v>
          </cell>
          <cell r="E176">
            <v>1.1323999999999899</v>
          </cell>
        </row>
        <row r="177">
          <cell r="A177">
            <v>1715.32</v>
          </cell>
          <cell r="E177">
            <v>1.1323999999999899</v>
          </cell>
        </row>
        <row r="178">
          <cell r="A178">
            <v>1725.3</v>
          </cell>
          <cell r="E178">
            <v>1.1323999999999899</v>
          </cell>
        </row>
        <row r="179">
          <cell r="A179">
            <v>1735.31</v>
          </cell>
          <cell r="E179">
            <v>1.1323999999999899</v>
          </cell>
        </row>
        <row r="180">
          <cell r="A180">
            <v>1745.31</v>
          </cell>
          <cell r="E180">
            <v>1.1323999999999899</v>
          </cell>
        </row>
        <row r="181">
          <cell r="A181">
            <v>1755.31</v>
          </cell>
          <cell r="E181">
            <v>1.1323999999999899</v>
          </cell>
        </row>
        <row r="182">
          <cell r="A182">
            <v>1765.3</v>
          </cell>
          <cell r="E182">
            <v>1.1323999999999899</v>
          </cell>
        </row>
        <row r="183">
          <cell r="A183">
            <v>1775.31</v>
          </cell>
          <cell r="E183">
            <v>1.1323999999999899</v>
          </cell>
        </row>
        <row r="184">
          <cell r="A184">
            <v>1785.31</v>
          </cell>
          <cell r="E184">
            <v>1.1323999999999899</v>
          </cell>
        </row>
        <row r="185">
          <cell r="A185">
            <v>1795.3</v>
          </cell>
          <cell r="E185">
            <v>1.1323999999999899</v>
          </cell>
        </row>
        <row r="186">
          <cell r="A186">
            <v>1805.31</v>
          </cell>
          <cell r="E186">
            <v>1.1323999999999899</v>
          </cell>
        </row>
        <row r="187">
          <cell r="A187">
            <v>1815.33</v>
          </cell>
          <cell r="E187">
            <v>1.1323999999999899</v>
          </cell>
        </row>
        <row r="188">
          <cell r="A188">
            <v>1825.33</v>
          </cell>
          <cell r="E188">
            <v>1.1323999999999899</v>
          </cell>
        </row>
        <row r="189">
          <cell r="A189">
            <v>1835.32</v>
          </cell>
          <cell r="E189">
            <v>1.1323999999999899</v>
          </cell>
        </row>
        <row r="190">
          <cell r="A190">
            <v>1845.31</v>
          </cell>
          <cell r="E190">
            <v>1.1323999999999899</v>
          </cell>
        </row>
        <row r="191">
          <cell r="A191">
            <v>1855.31</v>
          </cell>
          <cell r="E191">
            <v>1.1323999999999899</v>
          </cell>
        </row>
        <row r="192">
          <cell r="A192">
            <v>1865.31</v>
          </cell>
          <cell r="E192">
            <v>1.1323999999999899</v>
          </cell>
        </row>
        <row r="193">
          <cell r="A193">
            <v>1875.31</v>
          </cell>
          <cell r="E193">
            <v>1.1323999999999899</v>
          </cell>
        </row>
        <row r="194">
          <cell r="A194">
            <v>1885.31</v>
          </cell>
          <cell r="E194">
            <v>1.1323999999999899</v>
          </cell>
        </row>
        <row r="195">
          <cell r="A195">
            <v>1895.3</v>
          </cell>
          <cell r="E195">
            <v>1.1323999999999899</v>
          </cell>
        </row>
        <row r="196">
          <cell r="A196">
            <v>1905.3</v>
          </cell>
          <cell r="E196">
            <v>1.1323999999999899</v>
          </cell>
        </row>
        <row r="197">
          <cell r="A197">
            <v>1915.3</v>
          </cell>
          <cell r="E197">
            <v>1.1323999999999899</v>
          </cell>
        </row>
        <row r="198">
          <cell r="A198">
            <v>1925.31</v>
          </cell>
          <cell r="E198">
            <v>1.1323999999999899</v>
          </cell>
        </row>
        <row r="199">
          <cell r="A199">
            <v>1935.31</v>
          </cell>
          <cell r="E199">
            <v>1.1323999999999899</v>
          </cell>
        </row>
        <row r="200">
          <cell r="A200">
            <v>1945.31</v>
          </cell>
          <cell r="E200">
            <v>1.1323999999999899</v>
          </cell>
        </row>
        <row r="201">
          <cell r="A201">
            <v>1955.3</v>
          </cell>
          <cell r="E201">
            <v>1.1323999999999899</v>
          </cell>
        </row>
        <row r="202">
          <cell r="A202">
            <v>1965.3</v>
          </cell>
          <cell r="E202">
            <v>1.1323999999999899</v>
          </cell>
        </row>
        <row r="203">
          <cell r="A203">
            <v>1975.3</v>
          </cell>
          <cell r="E203">
            <v>1.1323999999999899</v>
          </cell>
        </row>
        <row r="204">
          <cell r="A204">
            <v>1985.31</v>
          </cell>
          <cell r="E204">
            <v>1.1323999999999899</v>
          </cell>
        </row>
        <row r="205">
          <cell r="A205">
            <v>1995.31</v>
          </cell>
          <cell r="E205">
            <v>1.1323999999999899</v>
          </cell>
        </row>
        <row r="206">
          <cell r="A206">
            <v>2005.3</v>
          </cell>
          <cell r="E206">
            <v>1.0338000000000136</v>
          </cell>
        </row>
        <row r="207">
          <cell r="A207">
            <v>2015.3</v>
          </cell>
          <cell r="E207">
            <v>1.0055999999999869</v>
          </cell>
        </row>
        <row r="208">
          <cell r="A208">
            <v>2025.3</v>
          </cell>
          <cell r="E208">
            <v>1.0055999999999869</v>
          </cell>
        </row>
        <row r="209">
          <cell r="A209">
            <v>2035.31</v>
          </cell>
          <cell r="E209">
            <v>1.0055999999999869</v>
          </cell>
        </row>
        <row r="210">
          <cell r="A210">
            <v>2045.3</v>
          </cell>
          <cell r="E210">
            <v>1.0055999999999869</v>
          </cell>
        </row>
        <row r="211">
          <cell r="A211">
            <v>2055.31</v>
          </cell>
          <cell r="E211">
            <v>1.0055999999999869</v>
          </cell>
        </row>
        <row r="212">
          <cell r="A212">
            <v>2065.29</v>
          </cell>
          <cell r="E212">
            <v>1.0055999999999869</v>
          </cell>
        </row>
        <row r="213">
          <cell r="A213">
            <v>2075.3000000000002</v>
          </cell>
          <cell r="E213">
            <v>1.0055999999999869</v>
          </cell>
        </row>
        <row r="214">
          <cell r="A214">
            <v>2085.3000000000002</v>
          </cell>
          <cell r="E214">
            <v>1.0055999999999869</v>
          </cell>
        </row>
        <row r="215">
          <cell r="A215">
            <v>2095.3000000000002</v>
          </cell>
          <cell r="E215">
            <v>1.0055999999999869</v>
          </cell>
        </row>
        <row r="216">
          <cell r="A216">
            <v>2105.31</v>
          </cell>
          <cell r="E216">
            <v>1.0055999999999869</v>
          </cell>
        </row>
        <row r="217">
          <cell r="A217">
            <v>2115.3000000000002</v>
          </cell>
          <cell r="E217">
            <v>1.0055999999999869</v>
          </cell>
        </row>
        <row r="218">
          <cell r="A218">
            <v>2125.3000000000002</v>
          </cell>
          <cell r="E218">
            <v>1.0055999999999869</v>
          </cell>
        </row>
        <row r="219">
          <cell r="A219">
            <v>2135.3000000000002</v>
          </cell>
          <cell r="E219">
            <v>1.0055999999999869</v>
          </cell>
        </row>
        <row r="220">
          <cell r="A220">
            <v>2145.3200000000002</v>
          </cell>
          <cell r="E220">
            <v>1.0055999999999869</v>
          </cell>
        </row>
        <row r="221">
          <cell r="A221">
            <v>2155.31</v>
          </cell>
          <cell r="E221">
            <v>1.0055999999999869</v>
          </cell>
        </row>
        <row r="222">
          <cell r="A222">
            <v>2165.3000000000002</v>
          </cell>
          <cell r="E222">
            <v>1.0055999999999869</v>
          </cell>
        </row>
        <row r="223">
          <cell r="A223">
            <v>2175.3000000000002</v>
          </cell>
          <cell r="E223">
            <v>1.0055999999999869</v>
          </cell>
        </row>
        <row r="224">
          <cell r="A224">
            <v>2185.3000000000002</v>
          </cell>
          <cell r="E224">
            <v>1.0055999999999869</v>
          </cell>
        </row>
        <row r="225">
          <cell r="A225">
            <v>2195.3000000000002</v>
          </cell>
          <cell r="E225">
            <v>1.0055999999999869</v>
          </cell>
        </row>
        <row r="226">
          <cell r="A226">
            <v>2205.31</v>
          </cell>
          <cell r="E226">
            <v>1.0055999999999869</v>
          </cell>
        </row>
        <row r="227">
          <cell r="A227">
            <v>2215.3000000000002</v>
          </cell>
          <cell r="E227">
            <v>1.0055999999999869</v>
          </cell>
        </row>
        <row r="228">
          <cell r="A228">
            <v>2225.3000000000002</v>
          </cell>
          <cell r="E228">
            <v>1.0055999999999869</v>
          </cell>
        </row>
        <row r="229">
          <cell r="A229">
            <v>2235.3000000000002</v>
          </cell>
          <cell r="E229">
            <v>1.0055999999999869</v>
          </cell>
        </row>
        <row r="230">
          <cell r="A230">
            <v>2245.3000000000002</v>
          </cell>
          <cell r="E230">
            <v>1.0055999999999869</v>
          </cell>
        </row>
        <row r="231">
          <cell r="A231">
            <v>2255.31</v>
          </cell>
          <cell r="E231">
            <v>1.0055999999999869</v>
          </cell>
        </row>
        <row r="232">
          <cell r="A232">
            <v>2265.29</v>
          </cell>
          <cell r="E232">
            <v>1.0055999999999869</v>
          </cell>
        </row>
        <row r="233">
          <cell r="A233">
            <v>2275.29</v>
          </cell>
          <cell r="E233">
            <v>1.0055999999999869</v>
          </cell>
        </row>
        <row r="234">
          <cell r="A234">
            <v>2285.3000000000002</v>
          </cell>
          <cell r="E234">
            <v>1.0055999999999869</v>
          </cell>
        </row>
        <row r="235">
          <cell r="A235">
            <v>2295.3000000000002</v>
          </cell>
          <cell r="E235">
            <v>1.0055999999999869</v>
          </cell>
        </row>
        <row r="236">
          <cell r="A236">
            <v>2305.3000000000002</v>
          </cell>
          <cell r="E236">
            <v>1.0055999999999869</v>
          </cell>
        </row>
        <row r="237">
          <cell r="A237">
            <v>2315.3000000000002</v>
          </cell>
          <cell r="E237">
            <v>1.0055999999999869</v>
          </cell>
        </row>
        <row r="238">
          <cell r="A238">
            <v>2325.3000000000002</v>
          </cell>
          <cell r="E238">
            <v>1.0055999999999869</v>
          </cell>
        </row>
        <row r="239">
          <cell r="A239">
            <v>2335.29</v>
          </cell>
          <cell r="E239">
            <v>1.0055999999999869</v>
          </cell>
        </row>
        <row r="240">
          <cell r="A240">
            <v>2345.29</v>
          </cell>
          <cell r="E240">
            <v>1.0055999999999869</v>
          </cell>
        </row>
        <row r="241">
          <cell r="A241">
            <v>2355.29</v>
          </cell>
          <cell r="E241">
            <v>1.0055999999999869</v>
          </cell>
        </row>
        <row r="242">
          <cell r="A242">
            <v>2365.3000000000002</v>
          </cell>
          <cell r="E242">
            <v>1.0055999999999869</v>
          </cell>
        </row>
        <row r="243">
          <cell r="A243">
            <v>2375.3000000000002</v>
          </cell>
          <cell r="E243">
            <v>1.0055999999999869</v>
          </cell>
        </row>
        <row r="244">
          <cell r="A244">
            <v>2385.29</v>
          </cell>
          <cell r="E244">
            <v>1.0055999999999869</v>
          </cell>
        </row>
        <row r="245">
          <cell r="A245">
            <v>2395.31</v>
          </cell>
          <cell r="E245">
            <v>1.0055999999999869</v>
          </cell>
        </row>
        <row r="246">
          <cell r="A246">
            <v>2405.29</v>
          </cell>
          <cell r="E246">
            <v>1.0055999999999869</v>
          </cell>
        </row>
        <row r="247">
          <cell r="A247">
            <v>2415.29</v>
          </cell>
          <cell r="E247">
            <v>1.0055999999999869</v>
          </cell>
        </row>
        <row r="248">
          <cell r="A248">
            <v>2425.29</v>
          </cell>
          <cell r="E248">
            <v>1.0055999999999869</v>
          </cell>
        </row>
        <row r="249">
          <cell r="A249">
            <v>2435.31</v>
          </cell>
          <cell r="E249">
            <v>1.0055999999999869</v>
          </cell>
        </row>
        <row r="250">
          <cell r="A250">
            <v>2445.3000000000002</v>
          </cell>
          <cell r="E250">
            <v>1.0055999999999869</v>
          </cell>
        </row>
        <row r="251">
          <cell r="A251">
            <v>2455.3000000000002</v>
          </cell>
          <cell r="E251">
            <v>1.0055999999999869</v>
          </cell>
        </row>
        <row r="252">
          <cell r="A252">
            <v>2465.3000000000002</v>
          </cell>
          <cell r="E252">
            <v>1.0055999999999869</v>
          </cell>
        </row>
        <row r="253">
          <cell r="A253">
            <v>2475.3000000000002</v>
          </cell>
          <cell r="E253">
            <v>1.0055999999999869</v>
          </cell>
        </row>
        <row r="254">
          <cell r="A254">
            <v>2485.3000000000002</v>
          </cell>
          <cell r="E254">
            <v>1.0055999999999869</v>
          </cell>
        </row>
        <row r="255">
          <cell r="A255">
            <v>2495.3000000000002</v>
          </cell>
          <cell r="E255">
            <v>1.0055999999999869</v>
          </cell>
        </row>
        <row r="256">
          <cell r="A256">
            <v>2505.29</v>
          </cell>
          <cell r="E256">
            <v>0.93510000000000559</v>
          </cell>
        </row>
        <row r="257">
          <cell r="A257">
            <v>2515.31</v>
          </cell>
          <cell r="E257">
            <v>0.89279999999999404</v>
          </cell>
        </row>
        <row r="258">
          <cell r="A258">
            <v>2525.31</v>
          </cell>
          <cell r="E258">
            <v>0.89279999999999404</v>
          </cell>
        </row>
        <row r="259">
          <cell r="A259">
            <v>2535.29</v>
          </cell>
          <cell r="E259">
            <v>0.89279999999999404</v>
          </cell>
        </row>
        <row r="260">
          <cell r="A260">
            <v>2545.29</v>
          </cell>
          <cell r="E260">
            <v>0.89279999999999404</v>
          </cell>
        </row>
        <row r="261">
          <cell r="A261">
            <v>2555.29</v>
          </cell>
          <cell r="E261">
            <v>0.89279999999999404</v>
          </cell>
        </row>
        <row r="262">
          <cell r="A262">
            <v>2565.29</v>
          </cell>
          <cell r="E262">
            <v>0.89279999999999404</v>
          </cell>
        </row>
        <row r="263">
          <cell r="A263">
            <v>2575.29</v>
          </cell>
          <cell r="E263">
            <v>0.89279999999999404</v>
          </cell>
        </row>
        <row r="264">
          <cell r="A264">
            <v>2585.31</v>
          </cell>
          <cell r="E264">
            <v>0.89279999999999404</v>
          </cell>
        </row>
        <row r="265">
          <cell r="A265">
            <v>2595.3000000000002</v>
          </cell>
          <cell r="E265">
            <v>0.89279999999999404</v>
          </cell>
        </row>
        <row r="266">
          <cell r="A266">
            <v>2605.3000000000002</v>
          </cell>
          <cell r="E266">
            <v>0.89279999999999404</v>
          </cell>
        </row>
        <row r="267">
          <cell r="A267">
            <v>2615.29</v>
          </cell>
          <cell r="E267">
            <v>0.89279999999999404</v>
          </cell>
        </row>
        <row r="268">
          <cell r="A268">
            <v>2625.29</v>
          </cell>
          <cell r="E268">
            <v>0.89279999999999404</v>
          </cell>
        </row>
        <row r="269">
          <cell r="A269">
            <v>2635.28</v>
          </cell>
          <cell r="E269">
            <v>0.89279999999999404</v>
          </cell>
        </row>
        <row r="270">
          <cell r="A270">
            <v>2645.28</v>
          </cell>
          <cell r="E270">
            <v>0.89279999999999404</v>
          </cell>
        </row>
        <row r="271">
          <cell r="A271">
            <v>2655.29</v>
          </cell>
          <cell r="E271">
            <v>0.89279999999999404</v>
          </cell>
        </row>
        <row r="272">
          <cell r="A272">
            <v>2665.29</v>
          </cell>
          <cell r="E272">
            <v>0.89279999999999404</v>
          </cell>
        </row>
        <row r="273">
          <cell r="A273">
            <v>2675.29</v>
          </cell>
          <cell r="E273">
            <v>0.89279999999999404</v>
          </cell>
        </row>
        <row r="274">
          <cell r="A274">
            <v>2685.29</v>
          </cell>
          <cell r="E274">
            <v>0.89279999999999404</v>
          </cell>
        </row>
        <row r="275">
          <cell r="A275">
            <v>2695.28</v>
          </cell>
          <cell r="E275">
            <v>0.89279999999999404</v>
          </cell>
        </row>
        <row r="276">
          <cell r="A276">
            <v>2705.28</v>
          </cell>
          <cell r="E276">
            <v>0.89279999999999404</v>
          </cell>
        </row>
        <row r="277">
          <cell r="A277">
            <v>2715.29</v>
          </cell>
          <cell r="E277">
            <v>0.89279999999999404</v>
          </cell>
        </row>
        <row r="278">
          <cell r="A278">
            <v>2725.29</v>
          </cell>
          <cell r="E278">
            <v>0.89279999999999404</v>
          </cell>
        </row>
        <row r="279">
          <cell r="A279">
            <v>2735.28</v>
          </cell>
          <cell r="E279">
            <v>0.89279999999999404</v>
          </cell>
        </row>
        <row r="280">
          <cell r="A280">
            <v>2745.28</v>
          </cell>
          <cell r="E280">
            <v>0.89279999999999404</v>
          </cell>
        </row>
        <row r="281">
          <cell r="A281">
            <v>2755.29</v>
          </cell>
          <cell r="E281">
            <v>0.89279999999999404</v>
          </cell>
        </row>
        <row r="282">
          <cell r="A282">
            <v>2765.3</v>
          </cell>
          <cell r="E282">
            <v>0.89279999999999404</v>
          </cell>
        </row>
        <row r="283">
          <cell r="A283">
            <v>2775.31</v>
          </cell>
          <cell r="E283">
            <v>0.89279999999999404</v>
          </cell>
        </row>
        <row r="284">
          <cell r="A284">
            <v>2785.28</v>
          </cell>
          <cell r="E284">
            <v>0.89279999999999404</v>
          </cell>
        </row>
        <row r="285">
          <cell r="A285">
            <v>2795.29</v>
          </cell>
          <cell r="E285">
            <v>0.89279999999999404</v>
          </cell>
        </row>
        <row r="286">
          <cell r="A286">
            <v>2805.29</v>
          </cell>
          <cell r="E286">
            <v>0.89279999999999404</v>
          </cell>
        </row>
        <row r="287">
          <cell r="A287">
            <v>2815.29</v>
          </cell>
          <cell r="E287">
            <v>0.89279999999999404</v>
          </cell>
        </row>
        <row r="288">
          <cell r="A288">
            <v>2825.29</v>
          </cell>
          <cell r="E288">
            <v>0.89279999999999404</v>
          </cell>
        </row>
        <row r="289">
          <cell r="A289">
            <v>2835.29</v>
          </cell>
          <cell r="E289">
            <v>0.89279999999999404</v>
          </cell>
        </row>
        <row r="290">
          <cell r="A290">
            <v>2845.29</v>
          </cell>
          <cell r="E290">
            <v>0.89279999999999404</v>
          </cell>
        </row>
        <row r="291">
          <cell r="A291">
            <v>2855.29</v>
          </cell>
          <cell r="E291">
            <v>0.89279999999999404</v>
          </cell>
        </row>
        <row r="292">
          <cell r="A292">
            <v>2865.29</v>
          </cell>
          <cell r="E292">
            <v>0.89279999999999404</v>
          </cell>
        </row>
        <row r="293">
          <cell r="A293">
            <v>2875.29</v>
          </cell>
          <cell r="E293">
            <v>0.89279999999999404</v>
          </cell>
        </row>
        <row r="294">
          <cell r="A294">
            <v>2885.29</v>
          </cell>
          <cell r="E294">
            <v>0.89279999999999404</v>
          </cell>
        </row>
        <row r="295">
          <cell r="A295">
            <v>2895.29</v>
          </cell>
          <cell r="E295">
            <v>0.89279999999999404</v>
          </cell>
        </row>
        <row r="296">
          <cell r="A296">
            <v>2905.29</v>
          </cell>
          <cell r="E296">
            <v>0.89279999999999404</v>
          </cell>
        </row>
        <row r="297">
          <cell r="A297">
            <v>2915.29</v>
          </cell>
          <cell r="E297">
            <v>0.89279999999999404</v>
          </cell>
        </row>
        <row r="298">
          <cell r="A298">
            <v>2925.29</v>
          </cell>
          <cell r="E298">
            <v>0.89279999999999404</v>
          </cell>
        </row>
        <row r="299">
          <cell r="A299">
            <v>2935.28</v>
          </cell>
          <cell r="E299">
            <v>0.89279999999999404</v>
          </cell>
        </row>
        <row r="300">
          <cell r="A300">
            <v>2945.28</v>
          </cell>
          <cell r="E300">
            <v>0.89279999999999404</v>
          </cell>
        </row>
        <row r="301">
          <cell r="A301">
            <v>2955.28</v>
          </cell>
          <cell r="E301">
            <v>0.89279999999999404</v>
          </cell>
        </row>
        <row r="302">
          <cell r="A302">
            <v>2965.28</v>
          </cell>
          <cell r="E302">
            <v>0.89279999999999404</v>
          </cell>
        </row>
        <row r="303">
          <cell r="A303">
            <v>2975.28</v>
          </cell>
          <cell r="E303">
            <v>0.89279999999999404</v>
          </cell>
        </row>
        <row r="304">
          <cell r="A304">
            <v>2985.28</v>
          </cell>
          <cell r="E304">
            <v>0.89279999999999404</v>
          </cell>
        </row>
        <row r="305">
          <cell r="A305">
            <v>2995.29</v>
          </cell>
          <cell r="E305">
            <v>0.89279999999999404</v>
          </cell>
        </row>
      </sheetData>
      <sheetData sheetId="1">
        <row r="7">
          <cell r="A7">
            <v>5.33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83"/>
  <sheetViews>
    <sheetView zoomScale="70" zoomScaleNormal="70" workbookViewId="0">
      <selection activeCell="J58" sqref="J58"/>
    </sheetView>
  </sheetViews>
  <sheetFormatPr defaultRowHeight="15" x14ac:dyDescent="0.25"/>
  <cols>
    <col min="1" max="1" width="16.140625" customWidth="1"/>
    <col min="2" max="2" width="15.85546875" customWidth="1"/>
    <col min="3" max="3" width="14.42578125" customWidth="1"/>
    <col min="4" max="4" width="15.42578125" customWidth="1"/>
    <col min="5" max="5" width="15.140625" customWidth="1"/>
  </cols>
  <sheetData>
    <row r="1" spans="1:6" x14ac:dyDescent="0.25">
      <c r="A1" t="s">
        <v>0</v>
      </c>
      <c r="F1" t="s">
        <v>27</v>
      </c>
    </row>
    <row r="3" spans="1:6" x14ac:dyDescent="0.25">
      <c r="A3" t="s">
        <v>8</v>
      </c>
      <c r="E3">
        <v>130</v>
      </c>
    </row>
    <row r="4" spans="1:6" x14ac:dyDescent="0.25">
      <c r="A4" t="s">
        <v>1</v>
      </c>
      <c r="B4">
        <v>103.26</v>
      </c>
      <c r="D4" t="s">
        <v>2</v>
      </c>
      <c r="E4">
        <v>130.30000000000001</v>
      </c>
    </row>
    <row r="5" spans="1:6" x14ac:dyDescent="0.25">
      <c r="A5" t="s">
        <v>3</v>
      </c>
      <c r="B5">
        <v>37.9</v>
      </c>
    </row>
    <row r="6" spans="1:6" x14ac:dyDescent="0.25">
      <c r="A6" t="s">
        <v>4</v>
      </c>
      <c r="B6" t="s">
        <v>5</v>
      </c>
      <c r="C6" t="s">
        <v>9</v>
      </c>
      <c r="D6" t="s">
        <v>6</v>
      </c>
      <c r="E6" t="s">
        <v>7</v>
      </c>
    </row>
    <row r="7" spans="1:6" x14ac:dyDescent="0.25">
      <c r="A7">
        <v>9.59</v>
      </c>
      <c r="B7">
        <v>124.7225</v>
      </c>
      <c r="C7">
        <f>$E$3-B7</f>
        <v>5.2775000000000034</v>
      </c>
      <c r="D7">
        <v>26.7</v>
      </c>
      <c r="E7">
        <v>503.25439999999998</v>
      </c>
    </row>
    <row r="8" spans="1:6" x14ac:dyDescent="0.25">
      <c r="A8">
        <v>19.64</v>
      </c>
      <c r="B8">
        <v>126.2169</v>
      </c>
      <c r="C8">
        <f t="shared" ref="C8:C71" si="0">$E$3-B8</f>
        <v>3.7831000000000046</v>
      </c>
      <c r="D8">
        <v>26.2</v>
      </c>
      <c r="E8">
        <v>500.57010000000002</v>
      </c>
    </row>
    <row r="9" spans="1:6" x14ac:dyDescent="0.25">
      <c r="A9">
        <v>29.47</v>
      </c>
      <c r="B9">
        <v>126.8373</v>
      </c>
      <c r="C9">
        <f t="shared" si="0"/>
        <v>3.162700000000001</v>
      </c>
      <c r="D9">
        <v>25.8</v>
      </c>
      <c r="E9">
        <v>500.47269999999997</v>
      </c>
    </row>
    <row r="10" spans="1:6" x14ac:dyDescent="0.25">
      <c r="A10">
        <v>39.53</v>
      </c>
      <c r="B10">
        <v>127.2039</v>
      </c>
      <c r="C10">
        <f t="shared" si="0"/>
        <v>2.7960999999999956</v>
      </c>
      <c r="D10">
        <v>25.5</v>
      </c>
      <c r="E10">
        <v>500.57569999999998</v>
      </c>
    </row>
    <row r="11" spans="1:6" x14ac:dyDescent="0.25">
      <c r="A11">
        <v>49.61</v>
      </c>
      <c r="B11">
        <v>127.40130000000001</v>
      </c>
      <c r="C11">
        <f t="shared" si="0"/>
        <v>2.5986999999999938</v>
      </c>
      <c r="D11">
        <v>25.3</v>
      </c>
      <c r="E11">
        <v>500.96300000000002</v>
      </c>
    </row>
    <row r="12" spans="1:6" x14ac:dyDescent="0.25">
      <c r="A12">
        <v>59.42</v>
      </c>
      <c r="B12">
        <v>127.5282</v>
      </c>
      <c r="C12">
        <f t="shared" si="0"/>
        <v>2.4718000000000018</v>
      </c>
      <c r="D12">
        <v>25.1</v>
      </c>
      <c r="E12">
        <v>500.29180000000002</v>
      </c>
    </row>
    <row r="13" spans="1:6" x14ac:dyDescent="0.25">
      <c r="A13">
        <v>69.48</v>
      </c>
      <c r="B13">
        <v>127.6127</v>
      </c>
      <c r="C13">
        <f t="shared" si="0"/>
        <v>2.3872999999999962</v>
      </c>
      <c r="D13">
        <v>24.9</v>
      </c>
      <c r="E13">
        <v>501.1164</v>
      </c>
    </row>
    <row r="14" spans="1:6" x14ac:dyDescent="0.25">
      <c r="A14">
        <v>79.42</v>
      </c>
      <c r="B14">
        <v>127.6691</v>
      </c>
      <c r="C14">
        <f t="shared" si="0"/>
        <v>2.3308999999999997</v>
      </c>
      <c r="D14">
        <v>24.8</v>
      </c>
      <c r="E14">
        <v>500.7149</v>
      </c>
    </row>
    <row r="15" spans="1:6" x14ac:dyDescent="0.25">
      <c r="A15">
        <v>89.49</v>
      </c>
      <c r="B15">
        <v>127.6973</v>
      </c>
      <c r="C15">
        <f t="shared" si="0"/>
        <v>2.3027000000000015</v>
      </c>
      <c r="D15">
        <v>24.7</v>
      </c>
      <c r="E15">
        <v>500.51440000000002</v>
      </c>
    </row>
    <row r="16" spans="1:6" x14ac:dyDescent="0.25">
      <c r="A16">
        <v>99.43</v>
      </c>
      <c r="B16">
        <v>127.7255</v>
      </c>
      <c r="C16">
        <f t="shared" si="0"/>
        <v>2.2745000000000033</v>
      </c>
      <c r="D16">
        <v>24.6</v>
      </c>
      <c r="E16">
        <v>500.33909999999997</v>
      </c>
    </row>
    <row r="17" spans="1:5" x14ac:dyDescent="0.25">
      <c r="A17">
        <v>109.5</v>
      </c>
      <c r="B17">
        <v>127.7396</v>
      </c>
      <c r="C17">
        <f t="shared" si="0"/>
        <v>2.2604000000000042</v>
      </c>
      <c r="D17">
        <v>24.6</v>
      </c>
      <c r="E17">
        <v>501.5213</v>
      </c>
    </row>
    <row r="18" spans="1:5" x14ac:dyDescent="0.25">
      <c r="A18">
        <v>119.43</v>
      </c>
      <c r="B18">
        <v>127.75369999999999</v>
      </c>
      <c r="C18">
        <f t="shared" si="0"/>
        <v>2.2463000000000051</v>
      </c>
      <c r="D18">
        <v>24.6</v>
      </c>
      <c r="E18">
        <v>500.3725</v>
      </c>
    </row>
    <row r="19" spans="1:5" x14ac:dyDescent="0.25">
      <c r="A19">
        <v>129.62</v>
      </c>
      <c r="B19">
        <v>127.75369999999999</v>
      </c>
      <c r="C19">
        <f t="shared" si="0"/>
        <v>2.2463000000000051</v>
      </c>
      <c r="D19">
        <v>24.6</v>
      </c>
      <c r="E19">
        <v>500.91840000000002</v>
      </c>
    </row>
    <row r="20" spans="1:5" x14ac:dyDescent="0.25">
      <c r="A20">
        <v>139.55000000000001</v>
      </c>
      <c r="B20">
        <v>127.76779999999999</v>
      </c>
      <c r="C20">
        <f t="shared" si="0"/>
        <v>2.232200000000006</v>
      </c>
      <c r="D20">
        <v>24.6</v>
      </c>
      <c r="E20">
        <v>500.27789999999999</v>
      </c>
    </row>
    <row r="21" spans="1:5" x14ac:dyDescent="0.25">
      <c r="A21">
        <v>149.62</v>
      </c>
      <c r="B21">
        <v>127.76779999999999</v>
      </c>
      <c r="C21">
        <f t="shared" si="0"/>
        <v>2.232200000000006</v>
      </c>
      <c r="D21">
        <v>24.6</v>
      </c>
      <c r="E21">
        <v>500.90719999999999</v>
      </c>
    </row>
    <row r="22" spans="1:5" x14ac:dyDescent="0.25">
      <c r="A22">
        <v>159.44</v>
      </c>
      <c r="B22">
        <v>127.76779999999999</v>
      </c>
      <c r="C22">
        <f t="shared" si="0"/>
        <v>2.232200000000006</v>
      </c>
      <c r="D22">
        <v>24.6</v>
      </c>
      <c r="E22">
        <v>501.20850000000002</v>
      </c>
    </row>
    <row r="23" spans="1:5" x14ac:dyDescent="0.25">
      <c r="A23">
        <v>169.51</v>
      </c>
      <c r="B23">
        <v>127.76779999999999</v>
      </c>
      <c r="C23">
        <f t="shared" si="0"/>
        <v>2.232200000000006</v>
      </c>
      <c r="D23">
        <v>24.6</v>
      </c>
      <c r="E23">
        <v>499.02690000000001</v>
      </c>
    </row>
    <row r="24" spans="1:5" x14ac:dyDescent="0.25">
      <c r="A24">
        <v>179.44</v>
      </c>
      <c r="B24">
        <v>127.76779999999999</v>
      </c>
      <c r="C24">
        <f t="shared" si="0"/>
        <v>2.232200000000006</v>
      </c>
      <c r="D24">
        <v>24.6</v>
      </c>
      <c r="E24">
        <v>501.51569999999998</v>
      </c>
    </row>
    <row r="25" spans="1:5" x14ac:dyDescent="0.25">
      <c r="A25">
        <v>189.51</v>
      </c>
      <c r="B25">
        <v>127.76779999999999</v>
      </c>
      <c r="C25">
        <f t="shared" si="0"/>
        <v>2.232200000000006</v>
      </c>
      <c r="D25">
        <v>24.6</v>
      </c>
      <c r="E25">
        <v>498.9384</v>
      </c>
    </row>
    <row r="26" spans="1:5" x14ac:dyDescent="0.25">
      <c r="A26">
        <v>199.45</v>
      </c>
      <c r="B26">
        <v>127.76779999999999</v>
      </c>
      <c r="C26">
        <f t="shared" si="0"/>
        <v>2.232200000000006</v>
      </c>
      <c r="D26">
        <v>24.8</v>
      </c>
      <c r="E26">
        <v>502.82139999999998</v>
      </c>
    </row>
    <row r="27" spans="1:5" x14ac:dyDescent="0.25">
      <c r="A27">
        <v>209.51</v>
      </c>
      <c r="B27">
        <v>127.76779999999999</v>
      </c>
      <c r="C27">
        <f t="shared" si="0"/>
        <v>2.232200000000006</v>
      </c>
      <c r="D27">
        <v>24.8</v>
      </c>
      <c r="E27">
        <v>499.02140000000003</v>
      </c>
    </row>
    <row r="28" spans="1:5" x14ac:dyDescent="0.25">
      <c r="A28">
        <v>219.45</v>
      </c>
      <c r="B28">
        <v>127.76779999999999</v>
      </c>
      <c r="C28">
        <f t="shared" si="0"/>
        <v>2.232200000000006</v>
      </c>
      <c r="D28">
        <v>24.8</v>
      </c>
      <c r="E28">
        <v>503.07150000000001</v>
      </c>
    </row>
    <row r="29" spans="1:5" x14ac:dyDescent="0.25">
      <c r="A29">
        <v>229.51</v>
      </c>
      <c r="B29">
        <v>127.76779999999999</v>
      </c>
      <c r="C29">
        <f t="shared" si="0"/>
        <v>2.232200000000006</v>
      </c>
      <c r="D29">
        <v>24.9</v>
      </c>
      <c r="E29">
        <v>499.27330000000001</v>
      </c>
    </row>
    <row r="30" spans="1:5" x14ac:dyDescent="0.25">
      <c r="A30">
        <v>239.45</v>
      </c>
      <c r="B30">
        <v>127.76779999999999</v>
      </c>
      <c r="C30">
        <f t="shared" si="0"/>
        <v>2.232200000000006</v>
      </c>
      <c r="D30">
        <v>24.9</v>
      </c>
      <c r="E30">
        <v>503.00409999999999</v>
      </c>
    </row>
    <row r="31" spans="1:5" x14ac:dyDescent="0.25">
      <c r="A31">
        <v>249.52</v>
      </c>
      <c r="B31">
        <v>127.78189999999999</v>
      </c>
      <c r="C31">
        <f t="shared" si="0"/>
        <v>2.2181000000000068</v>
      </c>
      <c r="D31">
        <v>25</v>
      </c>
      <c r="E31">
        <v>499.76119999999997</v>
      </c>
    </row>
    <row r="32" spans="1:5" x14ac:dyDescent="0.25">
      <c r="A32">
        <v>259.58</v>
      </c>
      <c r="B32">
        <v>127.78189999999999</v>
      </c>
      <c r="C32">
        <f t="shared" si="0"/>
        <v>2.2181000000000068</v>
      </c>
      <c r="D32">
        <v>25</v>
      </c>
      <c r="E32">
        <v>502.95909999999998</v>
      </c>
    </row>
    <row r="33" spans="1:5" x14ac:dyDescent="0.25">
      <c r="A33">
        <v>269.52</v>
      </c>
      <c r="B33">
        <v>127.78189999999999</v>
      </c>
      <c r="C33">
        <f t="shared" si="0"/>
        <v>2.2181000000000068</v>
      </c>
      <c r="D33">
        <v>25</v>
      </c>
      <c r="E33">
        <v>499.97500000000002</v>
      </c>
    </row>
    <row r="34" spans="1:5" x14ac:dyDescent="0.25">
      <c r="A34">
        <v>279.58</v>
      </c>
      <c r="B34">
        <v>127.78189999999999</v>
      </c>
      <c r="C34">
        <f t="shared" si="0"/>
        <v>2.2181000000000068</v>
      </c>
      <c r="D34">
        <v>25.1</v>
      </c>
      <c r="E34">
        <v>501.89890000000003</v>
      </c>
    </row>
    <row r="35" spans="1:5" x14ac:dyDescent="0.25">
      <c r="A35">
        <v>289.52</v>
      </c>
      <c r="B35">
        <v>127.78189999999999</v>
      </c>
      <c r="C35">
        <f t="shared" si="0"/>
        <v>2.2181000000000068</v>
      </c>
      <c r="D35">
        <v>25.1</v>
      </c>
      <c r="E35">
        <v>500.1028</v>
      </c>
    </row>
    <row r="36" spans="1:5" x14ac:dyDescent="0.25">
      <c r="A36">
        <v>299.47000000000003</v>
      </c>
      <c r="B36">
        <v>127.78189999999999</v>
      </c>
      <c r="C36">
        <f t="shared" si="0"/>
        <v>2.2181000000000068</v>
      </c>
      <c r="D36">
        <v>25.1</v>
      </c>
      <c r="E36">
        <v>501.41230000000002</v>
      </c>
    </row>
    <row r="37" spans="1:5" x14ac:dyDescent="0.25">
      <c r="A37">
        <v>309.41000000000003</v>
      </c>
      <c r="B37">
        <v>127.78189999999999</v>
      </c>
      <c r="C37">
        <f t="shared" si="0"/>
        <v>2.2181000000000068</v>
      </c>
      <c r="D37">
        <v>25.1</v>
      </c>
      <c r="E37">
        <v>500.584</v>
      </c>
    </row>
    <row r="38" spans="1:5" x14ac:dyDescent="0.25">
      <c r="A38">
        <v>319.48</v>
      </c>
      <c r="B38">
        <v>127.78189999999999</v>
      </c>
      <c r="C38">
        <f t="shared" si="0"/>
        <v>2.2181000000000068</v>
      </c>
      <c r="D38">
        <v>25</v>
      </c>
      <c r="E38">
        <v>500.66199999999998</v>
      </c>
    </row>
    <row r="39" spans="1:5" x14ac:dyDescent="0.25">
      <c r="A39">
        <v>329.42</v>
      </c>
      <c r="B39">
        <v>127.78189999999999</v>
      </c>
      <c r="C39">
        <f t="shared" si="0"/>
        <v>2.2181000000000068</v>
      </c>
      <c r="D39">
        <v>25</v>
      </c>
      <c r="E39">
        <v>500.57569999999998</v>
      </c>
    </row>
    <row r="40" spans="1:5" x14ac:dyDescent="0.25">
      <c r="A40">
        <v>339.49</v>
      </c>
      <c r="B40">
        <v>127.78189999999999</v>
      </c>
      <c r="C40">
        <f t="shared" si="0"/>
        <v>2.2181000000000068</v>
      </c>
      <c r="D40">
        <v>25</v>
      </c>
      <c r="E40">
        <v>500.2056</v>
      </c>
    </row>
    <row r="41" spans="1:5" x14ac:dyDescent="0.25">
      <c r="A41">
        <v>349.42</v>
      </c>
      <c r="B41">
        <v>127.78189999999999</v>
      </c>
      <c r="C41">
        <f t="shared" si="0"/>
        <v>2.2181000000000068</v>
      </c>
      <c r="D41">
        <v>24.9</v>
      </c>
      <c r="E41">
        <v>501.09960000000001</v>
      </c>
    </row>
    <row r="42" spans="1:5" x14ac:dyDescent="0.25">
      <c r="A42">
        <v>359.6</v>
      </c>
      <c r="B42">
        <v>127.78189999999999</v>
      </c>
      <c r="C42">
        <f t="shared" si="0"/>
        <v>2.2181000000000068</v>
      </c>
      <c r="D42">
        <v>24.9</v>
      </c>
      <c r="E42">
        <v>499.04070000000002</v>
      </c>
    </row>
    <row r="43" spans="1:5" x14ac:dyDescent="0.25">
      <c r="A43">
        <v>369.43</v>
      </c>
      <c r="B43">
        <v>127.78189999999999</v>
      </c>
      <c r="C43">
        <f t="shared" si="0"/>
        <v>2.2181000000000068</v>
      </c>
      <c r="D43">
        <v>24.9</v>
      </c>
      <c r="E43">
        <v>501.90440000000001</v>
      </c>
    </row>
    <row r="44" spans="1:5" x14ac:dyDescent="0.25">
      <c r="A44">
        <v>379.49</v>
      </c>
      <c r="B44">
        <v>127.78189999999999</v>
      </c>
      <c r="C44">
        <f t="shared" si="0"/>
        <v>2.2181000000000068</v>
      </c>
      <c r="D44">
        <v>24.9</v>
      </c>
      <c r="E44">
        <v>498.7946</v>
      </c>
    </row>
    <row r="45" spans="1:5" x14ac:dyDescent="0.25">
      <c r="A45">
        <v>389.42</v>
      </c>
      <c r="B45">
        <v>127.78189999999999</v>
      </c>
      <c r="C45">
        <f t="shared" si="0"/>
        <v>2.2181000000000068</v>
      </c>
      <c r="D45">
        <v>24.9</v>
      </c>
      <c r="E45">
        <v>502.87759999999997</v>
      </c>
    </row>
    <row r="46" spans="1:5" x14ac:dyDescent="0.25">
      <c r="A46">
        <v>399.49</v>
      </c>
      <c r="B46">
        <v>127.78189999999999</v>
      </c>
      <c r="C46">
        <f t="shared" si="0"/>
        <v>2.2181000000000068</v>
      </c>
      <c r="D46">
        <v>25</v>
      </c>
      <c r="E46">
        <v>499.1542</v>
      </c>
    </row>
    <row r="47" spans="1:5" x14ac:dyDescent="0.25">
      <c r="A47">
        <v>409.43</v>
      </c>
      <c r="B47">
        <v>127.78189999999999</v>
      </c>
      <c r="C47">
        <f t="shared" si="0"/>
        <v>2.2181000000000068</v>
      </c>
      <c r="D47">
        <v>25</v>
      </c>
      <c r="E47">
        <v>503.0659</v>
      </c>
    </row>
    <row r="48" spans="1:5" x14ac:dyDescent="0.25">
      <c r="A48">
        <v>419.61</v>
      </c>
      <c r="B48">
        <v>127.78189999999999</v>
      </c>
      <c r="C48">
        <f t="shared" si="0"/>
        <v>2.2181000000000068</v>
      </c>
      <c r="D48">
        <v>25</v>
      </c>
      <c r="E48">
        <v>499.33420000000001</v>
      </c>
    </row>
    <row r="49" spans="1:5" x14ac:dyDescent="0.25">
      <c r="A49">
        <v>429.56</v>
      </c>
      <c r="B49">
        <v>127.78189999999999</v>
      </c>
      <c r="C49">
        <f t="shared" si="0"/>
        <v>2.2181000000000068</v>
      </c>
      <c r="D49">
        <v>25</v>
      </c>
      <c r="E49">
        <v>502.99279999999999</v>
      </c>
    </row>
    <row r="50" spans="1:5" x14ac:dyDescent="0.25">
      <c r="A50">
        <v>439.61</v>
      </c>
      <c r="B50">
        <v>127.78189999999999</v>
      </c>
      <c r="C50">
        <f t="shared" si="0"/>
        <v>2.2181000000000068</v>
      </c>
      <c r="D50">
        <v>25.1</v>
      </c>
      <c r="E50">
        <v>499.58920000000001</v>
      </c>
    </row>
    <row r="51" spans="1:5" x14ac:dyDescent="0.25">
      <c r="A51">
        <v>449.44</v>
      </c>
      <c r="B51">
        <v>127.78189999999999</v>
      </c>
      <c r="C51">
        <f t="shared" si="0"/>
        <v>2.2181000000000068</v>
      </c>
      <c r="D51">
        <v>25.1</v>
      </c>
      <c r="E51">
        <v>502.81299999999999</v>
      </c>
    </row>
    <row r="52" spans="1:5" x14ac:dyDescent="0.25">
      <c r="A52">
        <v>459.5</v>
      </c>
      <c r="B52">
        <v>127.78189999999999</v>
      </c>
      <c r="C52">
        <f t="shared" si="0"/>
        <v>2.2181000000000068</v>
      </c>
      <c r="D52">
        <v>25.1</v>
      </c>
      <c r="E52">
        <v>500.01670000000001</v>
      </c>
    </row>
    <row r="53" spans="1:5" x14ac:dyDescent="0.25">
      <c r="A53">
        <v>469.44</v>
      </c>
      <c r="B53">
        <v>127.78189999999999</v>
      </c>
      <c r="C53">
        <f t="shared" si="0"/>
        <v>2.2181000000000068</v>
      </c>
      <c r="D53">
        <v>25.1</v>
      </c>
      <c r="E53">
        <v>501.72539999999998</v>
      </c>
    </row>
    <row r="54" spans="1:5" x14ac:dyDescent="0.25">
      <c r="A54">
        <v>479.62</v>
      </c>
      <c r="B54">
        <v>127.78189999999999</v>
      </c>
      <c r="C54">
        <f t="shared" si="0"/>
        <v>2.2181000000000068</v>
      </c>
      <c r="D54">
        <v>25</v>
      </c>
      <c r="E54">
        <v>500.26400000000001</v>
      </c>
    </row>
    <row r="55" spans="1:5" x14ac:dyDescent="0.25">
      <c r="A55">
        <v>489.45</v>
      </c>
      <c r="B55">
        <v>127.78189999999999</v>
      </c>
      <c r="C55">
        <f t="shared" si="0"/>
        <v>2.2181000000000068</v>
      </c>
      <c r="D55">
        <v>25</v>
      </c>
      <c r="E55">
        <v>500.72329999999999</v>
      </c>
    </row>
    <row r="56" spans="1:5" x14ac:dyDescent="0.25">
      <c r="A56">
        <v>499.63</v>
      </c>
      <c r="B56">
        <v>127.78189999999999</v>
      </c>
      <c r="C56">
        <f t="shared" si="0"/>
        <v>2.2181000000000068</v>
      </c>
      <c r="D56">
        <v>25</v>
      </c>
      <c r="E56">
        <v>500.74549999999999</v>
      </c>
    </row>
    <row r="57" spans="1:5" x14ac:dyDescent="0.25">
      <c r="A57">
        <v>509.46</v>
      </c>
      <c r="B57">
        <v>128.1062</v>
      </c>
      <c r="C57">
        <f t="shared" si="0"/>
        <v>1.8937999999999988</v>
      </c>
      <c r="D57">
        <v>25</v>
      </c>
      <c r="E57">
        <v>1012.715</v>
      </c>
    </row>
    <row r="58" spans="1:5" x14ac:dyDescent="0.25">
      <c r="A58">
        <v>519.44000000000005</v>
      </c>
      <c r="B58">
        <v>128.3459</v>
      </c>
      <c r="C58">
        <f t="shared" si="0"/>
        <v>1.6540999999999997</v>
      </c>
      <c r="D58">
        <v>25</v>
      </c>
      <c r="E58">
        <v>1001.669</v>
      </c>
    </row>
    <row r="59" spans="1:5" x14ac:dyDescent="0.25">
      <c r="A59">
        <v>529.45000000000005</v>
      </c>
      <c r="B59">
        <v>128.43049999999999</v>
      </c>
      <c r="C59">
        <f t="shared" si="0"/>
        <v>1.569500000000005</v>
      </c>
      <c r="D59">
        <v>24.9</v>
      </c>
      <c r="E59">
        <v>1000.912</v>
      </c>
    </row>
    <row r="60" spans="1:5" x14ac:dyDescent="0.25">
      <c r="A60">
        <v>539.46</v>
      </c>
      <c r="B60">
        <v>128.44460000000001</v>
      </c>
      <c r="C60">
        <f t="shared" si="0"/>
        <v>1.5553999999999917</v>
      </c>
      <c r="D60">
        <v>24.9</v>
      </c>
      <c r="E60">
        <v>1001.413</v>
      </c>
    </row>
    <row r="61" spans="1:5" x14ac:dyDescent="0.25">
      <c r="A61">
        <v>549.48</v>
      </c>
      <c r="B61">
        <v>128.45869999999999</v>
      </c>
      <c r="C61">
        <f t="shared" si="0"/>
        <v>1.5413000000000068</v>
      </c>
      <c r="D61">
        <v>24.9</v>
      </c>
      <c r="E61">
        <v>1001.458</v>
      </c>
    </row>
    <row r="62" spans="1:5" x14ac:dyDescent="0.25">
      <c r="A62">
        <v>559.44000000000005</v>
      </c>
      <c r="B62">
        <v>128.45869999999999</v>
      </c>
      <c r="C62">
        <f t="shared" si="0"/>
        <v>1.5413000000000068</v>
      </c>
      <c r="D62">
        <v>24.9</v>
      </c>
      <c r="E62">
        <v>1001.458</v>
      </c>
    </row>
    <row r="63" spans="1:5" x14ac:dyDescent="0.25">
      <c r="A63">
        <v>569.44000000000005</v>
      </c>
      <c r="B63">
        <v>128.45869999999999</v>
      </c>
      <c r="C63">
        <f t="shared" si="0"/>
        <v>1.5413000000000068</v>
      </c>
      <c r="D63">
        <v>24.9</v>
      </c>
      <c r="E63">
        <v>1001.447</v>
      </c>
    </row>
    <row r="64" spans="1:5" x14ac:dyDescent="0.25">
      <c r="A64">
        <v>579.46</v>
      </c>
      <c r="B64">
        <v>128.45869999999999</v>
      </c>
      <c r="C64">
        <f t="shared" si="0"/>
        <v>1.5413000000000068</v>
      </c>
      <c r="D64">
        <v>25</v>
      </c>
      <c r="E64">
        <v>1001.123</v>
      </c>
    </row>
    <row r="65" spans="1:5" x14ac:dyDescent="0.25">
      <c r="A65">
        <v>589.46</v>
      </c>
      <c r="B65">
        <v>128.45869999999999</v>
      </c>
      <c r="C65">
        <f t="shared" si="0"/>
        <v>1.5413000000000068</v>
      </c>
      <c r="D65">
        <v>25</v>
      </c>
      <c r="E65">
        <v>1000.9450000000001</v>
      </c>
    </row>
    <row r="66" spans="1:5" x14ac:dyDescent="0.25">
      <c r="A66">
        <v>599.48</v>
      </c>
      <c r="B66">
        <v>128.45869999999999</v>
      </c>
      <c r="C66">
        <f t="shared" si="0"/>
        <v>1.5413000000000068</v>
      </c>
      <c r="D66">
        <v>25</v>
      </c>
      <c r="E66">
        <v>1000.778</v>
      </c>
    </row>
    <row r="67" spans="1:5" x14ac:dyDescent="0.25">
      <c r="A67">
        <v>609.48</v>
      </c>
      <c r="B67">
        <v>128.45869999999999</v>
      </c>
      <c r="C67">
        <f t="shared" si="0"/>
        <v>1.5413000000000068</v>
      </c>
      <c r="D67">
        <v>25.1</v>
      </c>
      <c r="E67">
        <v>1000.367</v>
      </c>
    </row>
    <row r="68" spans="1:5" x14ac:dyDescent="0.25">
      <c r="A68">
        <v>619.44000000000005</v>
      </c>
      <c r="B68">
        <v>128.45869999999999</v>
      </c>
      <c r="C68">
        <f t="shared" si="0"/>
        <v>1.5413000000000068</v>
      </c>
      <c r="D68">
        <v>25.1</v>
      </c>
      <c r="E68">
        <v>999.84439999999995</v>
      </c>
    </row>
    <row r="69" spans="1:5" x14ac:dyDescent="0.25">
      <c r="A69">
        <v>629.45000000000005</v>
      </c>
      <c r="B69">
        <v>128.45869999999999</v>
      </c>
      <c r="C69">
        <f t="shared" si="0"/>
        <v>1.5413000000000068</v>
      </c>
      <c r="D69">
        <v>25.1</v>
      </c>
      <c r="E69">
        <v>999.94449999999995</v>
      </c>
    </row>
    <row r="70" spans="1:5" x14ac:dyDescent="0.25">
      <c r="A70">
        <v>639.46</v>
      </c>
      <c r="B70">
        <v>128.45869999999999</v>
      </c>
      <c r="C70">
        <f t="shared" si="0"/>
        <v>1.5413000000000068</v>
      </c>
      <c r="D70">
        <v>25.1</v>
      </c>
      <c r="E70">
        <v>1000.078</v>
      </c>
    </row>
    <row r="71" spans="1:5" x14ac:dyDescent="0.25">
      <c r="A71">
        <v>649.48</v>
      </c>
      <c r="B71">
        <v>128.45869999999999</v>
      </c>
      <c r="C71">
        <f t="shared" si="0"/>
        <v>1.5413000000000068</v>
      </c>
      <c r="D71">
        <v>25</v>
      </c>
      <c r="E71">
        <v>1000.667</v>
      </c>
    </row>
    <row r="72" spans="1:5" x14ac:dyDescent="0.25">
      <c r="A72">
        <v>659.48</v>
      </c>
      <c r="B72">
        <v>128.45869999999999</v>
      </c>
      <c r="C72">
        <f t="shared" ref="C72:C135" si="1">$E$3-B72</f>
        <v>1.5413000000000068</v>
      </c>
      <c r="D72">
        <v>25</v>
      </c>
      <c r="E72">
        <v>1000.867</v>
      </c>
    </row>
    <row r="73" spans="1:5" x14ac:dyDescent="0.25">
      <c r="A73">
        <v>669.5</v>
      </c>
      <c r="B73">
        <v>128.45869999999999</v>
      </c>
      <c r="C73">
        <f t="shared" si="1"/>
        <v>1.5413000000000068</v>
      </c>
      <c r="D73">
        <v>25</v>
      </c>
      <c r="E73">
        <v>1000.712</v>
      </c>
    </row>
    <row r="74" spans="1:5" x14ac:dyDescent="0.25">
      <c r="A74">
        <v>679.45</v>
      </c>
      <c r="B74">
        <v>128.45869999999999</v>
      </c>
      <c r="C74">
        <f t="shared" si="1"/>
        <v>1.5413000000000068</v>
      </c>
      <c r="D74">
        <v>24.9</v>
      </c>
      <c r="E74">
        <v>1000.634</v>
      </c>
    </row>
    <row r="75" spans="1:5" x14ac:dyDescent="0.25">
      <c r="A75">
        <v>689.45</v>
      </c>
      <c r="B75">
        <v>128.45869999999999</v>
      </c>
      <c r="C75">
        <f t="shared" si="1"/>
        <v>1.5413000000000068</v>
      </c>
      <c r="D75">
        <v>24.9</v>
      </c>
      <c r="E75">
        <v>1001.5359999999999</v>
      </c>
    </row>
    <row r="76" spans="1:5" x14ac:dyDescent="0.25">
      <c r="A76">
        <v>699.47</v>
      </c>
      <c r="B76">
        <v>128.45869999999999</v>
      </c>
      <c r="C76">
        <f t="shared" si="1"/>
        <v>1.5413000000000068</v>
      </c>
      <c r="D76">
        <v>24.9</v>
      </c>
      <c r="E76">
        <v>1001.046</v>
      </c>
    </row>
    <row r="77" spans="1:5" x14ac:dyDescent="0.25">
      <c r="A77">
        <v>709.49</v>
      </c>
      <c r="B77">
        <v>128.47280000000001</v>
      </c>
      <c r="C77">
        <f t="shared" si="1"/>
        <v>1.5271999999999935</v>
      </c>
      <c r="D77">
        <v>24.9</v>
      </c>
      <c r="E77">
        <v>1001.603</v>
      </c>
    </row>
    <row r="78" spans="1:5" x14ac:dyDescent="0.25">
      <c r="A78">
        <v>729.45</v>
      </c>
      <c r="B78">
        <v>128.47280000000001</v>
      </c>
      <c r="C78">
        <f t="shared" si="1"/>
        <v>1.5271999999999935</v>
      </c>
      <c r="D78">
        <v>24.9</v>
      </c>
      <c r="E78">
        <v>1001.279</v>
      </c>
    </row>
    <row r="79" spans="1:5" x14ac:dyDescent="0.25">
      <c r="A79">
        <v>739.45</v>
      </c>
      <c r="B79">
        <v>128.47280000000001</v>
      </c>
      <c r="C79">
        <f t="shared" si="1"/>
        <v>1.5271999999999935</v>
      </c>
      <c r="D79">
        <v>25</v>
      </c>
      <c r="E79">
        <v>1001.302</v>
      </c>
    </row>
    <row r="80" spans="1:5" x14ac:dyDescent="0.25">
      <c r="A80">
        <v>749.47</v>
      </c>
      <c r="B80">
        <v>128.47280000000001</v>
      </c>
      <c r="C80">
        <f t="shared" si="1"/>
        <v>1.5271999999999935</v>
      </c>
      <c r="D80">
        <v>25</v>
      </c>
      <c r="E80">
        <v>1001.146</v>
      </c>
    </row>
    <row r="81" spans="1:5" x14ac:dyDescent="0.25">
      <c r="A81">
        <v>759.49</v>
      </c>
      <c r="B81">
        <v>128.47280000000001</v>
      </c>
      <c r="C81">
        <f t="shared" si="1"/>
        <v>1.5271999999999935</v>
      </c>
      <c r="D81">
        <v>25</v>
      </c>
      <c r="E81">
        <v>1001.001</v>
      </c>
    </row>
    <row r="82" spans="1:5" x14ac:dyDescent="0.25">
      <c r="A82">
        <v>779.45</v>
      </c>
      <c r="B82">
        <v>128.47280000000001</v>
      </c>
      <c r="C82">
        <f t="shared" si="1"/>
        <v>1.5271999999999935</v>
      </c>
      <c r="D82">
        <v>25.1</v>
      </c>
      <c r="E82">
        <v>1000.478</v>
      </c>
    </row>
    <row r="83" spans="1:5" x14ac:dyDescent="0.25">
      <c r="A83">
        <v>789.46</v>
      </c>
      <c r="B83">
        <v>128.47280000000001</v>
      </c>
      <c r="C83">
        <f t="shared" si="1"/>
        <v>1.5271999999999935</v>
      </c>
      <c r="D83">
        <v>25.1</v>
      </c>
      <c r="E83">
        <v>1000.189</v>
      </c>
    </row>
    <row r="84" spans="1:5" x14ac:dyDescent="0.25">
      <c r="A84">
        <v>799.47</v>
      </c>
      <c r="B84">
        <v>128.47280000000001</v>
      </c>
      <c r="C84">
        <f t="shared" si="1"/>
        <v>1.5271999999999935</v>
      </c>
      <c r="D84">
        <v>25.1</v>
      </c>
      <c r="E84">
        <v>1000.022</v>
      </c>
    </row>
    <row r="85" spans="1:5" x14ac:dyDescent="0.25">
      <c r="A85">
        <v>809.48</v>
      </c>
      <c r="B85">
        <v>128.47280000000001</v>
      </c>
      <c r="C85">
        <f t="shared" si="1"/>
        <v>1.5271999999999935</v>
      </c>
      <c r="D85">
        <v>25</v>
      </c>
      <c r="E85">
        <v>1000.056</v>
      </c>
    </row>
    <row r="86" spans="1:5" x14ac:dyDescent="0.25">
      <c r="A86">
        <v>819.44</v>
      </c>
      <c r="B86">
        <v>128.47280000000001</v>
      </c>
      <c r="C86">
        <f t="shared" si="1"/>
        <v>1.5271999999999935</v>
      </c>
      <c r="D86">
        <v>25</v>
      </c>
      <c r="E86">
        <v>1000.122</v>
      </c>
    </row>
    <row r="87" spans="1:5" x14ac:dyDescent="0.25">
      <c r="A87">
        <v>829.44</v>
      </c>
      <c r="B87">
        <v>128.47280000000001</v>
      </c>
      <c r="C87">
        <f t="shared" si="1"/>
        <v>1.5271999999999935</v>
      </c>
      <c r="D87">
        <v>25</v>
      </c>
      <c r="E87">
        <v>1000.2670000000001</v>
      </c>
    </row>
    <row r="88" spans="1:5" x14ac:dyDescent="0.25">
      <c r="A88">
        <v>839.46</v>
      </c>
      <c r="B88">
        <v>128.47280000000001</v>
      </c>
      <c r="C88">
        <f t="shared" si="1"/>
        <v>1.5271999999999935</v>
      </c>
      <c r="D88">
        <v>25</v>
      </c>
      <c r="E88">
        <v>1000.634</v>
      </c>
    </row>
    <row r="89" spans="1:5" x14ac:dyDescent="0.25">
      <c r="A89">
        <v>849.48</v>
      </c>
      <c r="B89">
        <v>128.47280000000001</v>
      </c>
      <c r="C89">
        <f t="shared" si="1"/>
        <v>1.5271999999999935</v>
      </c>
      <c r="D89">
        <v>25</v>
      </c>
      <c r="E89">
        <v>1001.023</v>
      </c>
    </row>
    <row r="90" spans="1:5" x14ac:dyDescent="0.25">
      <c r="A90">
        <v>859.49</v>
      </c>
      <c r="B90">
        <v>128.47280000000001</v>
      </c>
      <c r="C90">
        <f t="shared" si="1"/>
        <v>1.5271999999999935</v>
      </c>
      <c r="D90">
        <v>24.9</v>
      </c>
      <c r="E90">
        <v>1001.19</v>
      </c>
    </row>
    <row r="91" spans="1:5" x14ac:dyDescent="0.25">
      <c r="A91">
        <v>869.44</v>
      </c>
      <c r="B91">
        <v>128.47280000000001</v>
      </c>
      <c r="C91">
        <f t="shared" si="1"/>
        <v>1.5271999999999935</v>
      </c>
      <c r="D91">
        <v>25</v>
      </c>
      <c r="E91">
        <v>1001.48</v>
      </c>
    </row>
    <row r="92" spans="1:5" x14ac:dyDescent="0.25">
      <c r="A92">
        <v>879.44</v>
      </c>
      <c r="B92">
        <v>128.47280000000001</v>
      </c>
      <c r="C92">
        <f t="shared" si="1"/>
        <v>1.5271999999999935</v>
      </c>
      <c r="D92">
        <v>25</v>
      </c>
      <c r="E92">
        <v>1001.4349999999999</v>
      </c>
    </row>
    <row r="93" spans="1:5" x14ac:dyDescent="0.25">
      <c r="A93">
        <v>889.46</v>
      </c>
      <c r="B93">
        <v>128.47280000000001</v>
      </c>
      <c r="C93">
        <f t="shared" si="1"/>
        <v>1.5271999999999935</v>
      </c>
      <c r="D93">
        <v>25</v>
      </c>
      <c r="E93">
        <v>1001.48</v>
      </c>
    </row>
    <row r="94" spans="1:5" x14ac:dyDescent="0.25">
      <c r="A94">
        <v>899.46</v>
      </c>
      <c r="B94">
        <v>128.47280000000001</v>
      </c>
      <c r="C94">
        <f t="shared" si="1"/>
        <v>1.5271999999999935</v>
      </c>
      <c r="D94">
        <v>25.1</v>
      </c>
      <c r="E94">
        <v>1001.5359999999999</v>
      </c>
    </row>
    <row r="95" spans="1:5" x14ac:dyDescent="0.25">
      <c r="A95">
        <v>909.49</v>
      </c>
      <c r="B95">
        <v>128.47280000000001</v>
      </c>
      <c r="C95">
        <f t="shared" si="1"/>
        <v>1.5271999999999935</v>
      </c>
      <c r="D95">
        <v>25.1</v>
      </c>
      <c r="E95">
        <v>1001.179</v>
      </c>
    </row>
    <row r="96" spans="1:5" x14ac:dyDescent="0.25">
      <c r="A96">
        <v>919.43</v>
      </c>
      <c r="B96">
        <v>128.47280000000001</v>
      </c>
      <c r="C96">
        <f t="shared" si="1"/>
        <v>1.5271999999999935</v>
      </c>
      <c r="D96">
        <v>25.1</v>
      </c>
      <c r="E96">
        <v>1001.19</v>
      </c>
    </row>
    <row r="97" spans="1:5" x14ac:dyDescent="0.25">
      <c r="A97">
        <v>929.45</v>
      </c>
      <c r="B97">
        <v>128.47280000000001</v>
      </c>
      <c r="C97">
        <f t="shared" si="1"/>
        <v>1.5271999999999935</v>
      </c>
      <c r="D97">
        <v>25.1</v>
      </c>
      <c r="E97">
        <v>1000.879</v>
      </c>
    </row>
    <row r="98" spans="1:5" x14ac:dyDescent="0.25">
      <c r="A98">
        <v>939.46</v>
      </c>
      <c r="B98">
        <v>128.47280000000001</v>
      </c>
      <c r="C98">
        <f t="shared" si="1"/>
        <v>1.5271999999999935</v>
      </c>
      <c r="D98">
        <v>25</v>
      </c>
      <c r="E98">
        <v>1000.523</v>
      </c>
    </row>
    <row r="99" spans="1:5" x14ac:dyDescent="0.25">
      <c r="A99">
        <v>949.46</v>
      </c>
      <c r="B99">
        <v>128.47280000000001</v>
      </c>
      <c r="C99">
        <f t="shared" si="1"/>
        <v>1.5271999999999935</v>
      </c>
      <c r="D99">
        <v>25</v>
      </c>
      <c r="E99">
        <v>1000.5</v>
      </c>
    </row>
    <row r="100" spans="1:5" x14ac:dyDescent="0.25">
      <c r="A100">
        <v>959.48</v>
      </c>
      <c r="B100">
        <v>128.47280000000001</v>
      </c>
      <c r="C100">
        <f t="shared" si="1"/>
        <v>1.5271999999999935</v>
      </c>
      <c r="D100">
        <v>25</v>
      </c>
      <c r="E100">
        <v>1000.122</v>
      </c>
    </row>
    <row r="101" spans="1:5" x14ac:dyDescent="0.25">
      <c r="A101">
        <v>969.44</v>
      </c>
      <c r="B101">
        <v>128.47280000000001</v>
      </c>
      <c r="C101">
        <f t="shared" si="1"/>
        <v>1.5271999999999935</v>
      </c>
      <c r="D101">
        <v>25</v>
      </c>
      <c r="E101">
        <v>1000.0890000000001</v>
      </c>
    </row>
    <row r="102" spans="1:5" x14ac:dyDescent="0.25">
      <c r="A102">
        <v>979.44</v>
      </c>
      <c r="B102">
        <v>128.47280000000001</v>
      </c>
      <c r="C102">
        <f t="shared" si="1"/>
        <v>1.5271999999999935</v>
      </c>
      <c r="D102">
        <v>24.9</v>
      </c>
      <c r="E102">
        <v>999.94449999999995</v>
      </c>
    </row>
    <row r="103" spans="1:5" x14ac:dyDescent="0.25">
      <c r="A103">
        <v>989.45</v>
      </c>
      <c r="B103">
        <v>128.47280000000001</v>
      </c>
      <c r="C103">
        <f t="shared" si="1"/>
        <v>1.5271999999999935</v>
      </c>
      <c r="D103">
        <v>25</v>
      </c>
      <c r="E103">
        <v>999.10080000000005</v>
      </c>
    </row>
    <row r="104" spans="1:5" x14ac:dyDescent="0.25">
      <c r="A104">
        <v>999.46</v>
      </c>
      <c r="B104">
        <v>128.47280000000001</v>
      </c>
      <c r="C104">
        <f t="shared" si="1"/>
        <v>1.5271999999999935</v>
      </c>
      <c r="D104">
        <v>25</v>
      </c>
      <c r="E104">
        <v>999.30050000000006</v>
      </c>
    </row>
    <row r="105" spans="1:5" x14ac:dyDescent="0.25">
      <c r="A105">
        <v>1009.43</v>
      </c>
      <c r="B105">
        <v>128.68430000000001</v>
      </c>
      <c r="C105">
        <f t="shared" si="1"/>
        <v>1.3156999999999925</v>
      </c>
      <c r="D105">
        <v>25</v>
      </c>
      <c r="E105">
        <v>1511.944</v>
      </c>
    </row>
    <row r="106" spans="1:5" x14ac:dyDescent="0.25">
      <c r="A106">
        <v>1019.41</v>
      </c>
      <c r="B106">
        <v>128.78299999999999</v>
      </c>
      <c r="C106">
        <f t="shared" si="1"/>
        <v>1.217000000000013</v>
      </c>
      <c r="D106">
        <v>24.9</v>
      </c>
      <c r="E106">
        <v>1500.575</v>
      </c>
    </row>
    <row r="107" spans="1:5" x14ac:dyDescent="0.25">
      <c r="A107">
        <v>1029.44</v>
      </c>
      <c r="B107">
        <v>128.7971</v>
      </c>
      <c r="C107">
        <f t="shared" si="1"/>
        <v>1.2028999999999996</v>
      </c>
      <c r="D107">
        <v>24.8</v>
      </c>
      <c r="E107">
        <v>1500.0250000000001</v>
      </c>
    </row>
    <row r="108" spans="1:5" x14ac:dyDescent="0.25">
      <c r="A108">
        <v>1039.43</v>
      </c>
      <c r="B108">
        <v>128.7971</v>
      </c>
      <c r="C108">
        <f t="shared" si="1"/>
        <v>1.2028999999999996</v>
      </c>
      <c r="D108">
        <v>24.8</v>
      </c>
      <c r="E108">
        <v>1500.951</v>
      </c>
    </row>
    <row r="109" spans="1:5" x14ac:dyDescent="0.25">
      <c r="A109">
        <v>1049.43</v>
      </c>
      <c r="B109">
        <v>128.7971</v>
      </c>
      <c r="C109">
        <f t="shared" si="1"/>
        <v>1.2028999999999996</v>
      </c>
      <c r="D109">
        <v>24.8</v>
      </c>
      <c r="E109">
        <v>1500.325</v>
      </c>
    </row>
    <row r="110" spans="1:5" x14ac:dyDescent="0.25">
      <c r="A110">
        <v>1059.43</v>
      </c>
      <c r="B110">
        <v>128.7971</v>
      </c>
      <c r="C110">
        <f t="shared" si="1"/>
        <v>1.2028999999999996</v>
      </c>
      <c r="D110">
        <v>24.9</v>
      </c>
      <c r="E110">
        <v>1500.75</v>
      </c>
    </row>
    <row r="111" spans="1:5" x14ac:dyDescent="0.25">
      <c r="A111">
        <v>1069.46</v>
      </c>
      <c r="B111">
        <v>128.7971</v>
      </c>
      <c r="C111">
        <f t="shared" si="1"/>
        <v>1.2028999999999996</v>
      </c>
      <c r="D111">
        <v>24.9</v>
      </c>
      <c r="E111">
        <v>1500.9760000000001</v>
      </c>
    </row>
    <row r="112" spans="1:5" x14ac:dyDescent="0.25">
      <c r="A112">
        <v>1079.4100000000001</v>
      </c>
      <c r="B112">
        <v>128.7971</v>
      </c>
      <c r="C112">
        <f t="shared" si="1"/>
        <v>1.2028999999999996</v>
      </c>
      <c r="D112">
        <v>24.9</v>
      </c>
      <c r="E112">
        <v>1500.7760000000001</v>
      </c>
    </row>
    <row r="113" spans="1:5" x14ac:dyDescent="0.25">
      <c r="A113">
        <v>1089.4100000000001</v>
      </c>
      <c r="B113">
        <v>128.7971</v>
      </c>
      <c r="C113">
        <f t="shared" si="1"/>
        <v>1.2028999999999996</v>
      </c>
      <c r="D113">
        <v>25</v>
      </c>
      <c r="E113">
        <v>1500.4</v>
      </c>
    </row>
    <row r="114" spans="1:5" x14ac:dyDescent="0.25">
      <c r="A114">
        <v>1099.44</v>
      </c>
      <c r="B114">
        <v>128.7971</v>
      </c>
      <c r="C114">
        <f t="shared" si="1"/>
        <v>1.2028999999999996</v>
      </c>
      <c r="D114">
        <v>25</v>
      </c>
      <c r="E114">
        <v>1500.5250000000001</v>
      </c>
    </row>
    <row r="115" spans="1:5" x14ac:dyDescent="0.25">
      <c r="A115">
        <v>1109.4000000000001</v>
      </c>
      <c r="B115">
        <v>128.7971</v>
      </c>
      <c r="C115">
        <f t="shared" si="1"/>
        <v>1.2028999999999996</v>
      </c>
      <c r="D115">
        <v>25</v>
      </c>
      <c r="E115">
        <v>1500.876</v>
      </c>
    </row>
    <row r="116" spans="1:5" x14ac:dyDescent="0.25">
      <c r="A116">
        <v>1119.43</v>
      </c>
      <c r="B116">
        <v>128.7971</v>
      </c>
      <c r="C116">
        <f t="shared" si="1"/>
        <v>1.2028999999999996</v>
      </c>
      <c r="D116">
        <v>25.1</v>
      </c>
      <c r="E116">
        <v>1500.9010000000001</v>
      </c>
    </row>
    <row r="117" spans="1:5" x14ac:dyDescent="0.25">
      <c r="A117">
        <v>1129.46</v>
      </c>
      <c r="B117">
        <v>128.7971</v>
      </c>
      <c r="C117">
        <f t="shared" si="1"/>
        <v>1.2028999999999996</v>
      </c>
      <c r="D117">
        <v>25.1</v>
      </c>
      <c r="E117">
        <v>1499.7750000000001</v>
      </c>
    </row>
    <row r="118" spans="1:5" x14ac:dyDescent="0.25">
      <c r="A118">
        <v>1139.46</v>
      </c>
      <c r="B118">
        <v>128.7971</v>
      </c>
      <c r="C118">
        <f t="shared" si="1"/>
        <v>1.2028999999999996</v>
      </c>
      <c r="D118">
        <v>25.1</v>
      </c>
      <c r="E118">
        <v>1500.8</v>
      </c>
    </row>
    <row r="119" spans="1:5" x14ac:dyDescent="0.25">
      <c r="A119">
        <v>1149.42</v>
      </c>
      <c r="B119">
        <v>128.7971</v>
      </c>
      <c r="C119">
        <f t="shared" si="1"/>
        <v>1.2028999999999996</v>
      </c>
      <c r="D119">
        <v>25</v>
      </c>
      <c r="E119">
        <v>1501.527</v>
      </c>
    </row>
    <row r="120" spans="1:5" x14ac:dyDescent="0.25">
      <c r="A120">
        <v>1159.4100000000001</v>
      </c>
      <c r="B120">
        <v>128.7971</v>
      </c>
      <c r="C120">
        <f t="shared" si="1"/>
        <v>1.2028999999999996</v>
      </c>
      <c r="D120">
        <v>25</v>
      </c>
      <c r="E120">
        <v>1501.201</v>
      </c>
    </row>
    <row r="121" spans="1:5" x14ac:dyDescent="0.25">
      <c r="A121">
        <v>1169.4000000000001</v>
      </c>
      <c r="B121">
        <v>128.7971</v>
      </c>
      <c r="C121">
        <f t="shared" si="1"/>
        <v>1.2028999999999996</v>
      </c>
      <c r="D121">
        <v>24.9</v>
      </c>
      <c r="E121">
        <v>1499.7</v>
      </c>
    </row>
    <row r="122" spans="1:5" x14ac:dyDescent="0.25">
      <c r="A122">
        <v>1179.44</v>
      </c>
      <c r="B122">
        <v>128.7971</v>
      </c>
      <c r="C122">
        <f t="shared" si="1"/>
        <v>1.2028999999999996</v>
      </c>
      <c r="D122">
        <v>24.9</v>
      </c>
      <c r="E122">
        <v>1499.65</v>
      </c>
    </row>
    <row r="123" spans="1:5" x14ac:dyDescent="0.25">
      <c r="A123">
        <v>1189.43</v>
      </c>
      <c r="B123">
        <v>128.7971</v>
      </c>
      <c r="C123">
        <f t="shared" si="1"/>
        <v>1.2028999999999996</v>
      </c>
      <c r="D123">
        <v>24.9</v>
      </c>
      <c r="E123">
        <v>1500.7</v>
      </c>
    </row>
    <row r="124" spans="1:5" x14ac:dyDescent="0.25">
      <c r="A124">
        <v>1199.43</v>
      </c>
      <c r="B124">
        <v>128.7971</v>
      </c>
      <c r="C124">
        <f t="shared" si="1"/>
        <v>1.2028999999999996</v>
      </c>
      <c r="D124">
        <v>24.8</v>
      </c>
      <c r="E124">
        <v>1501.376</v>
      </c>
    </row>
    <row r="125" spans="1:5" x14ac:dyDescent="0.25">
      <c r="A125">
        <v>1209.42</v>
      </c>
      <c r="B125">
        <v>128.7971</v>
      </c>
      <c r="C125">
        <f t="shared" si="1"/>
        <v>1.2028999999999996</v>
      </c>
      <c r="D125">
        <v>24.9</v>
      </c>
      <c r="E125">
        <v>1501.2260000000001</v>
      </c>
    </row>
    <row r="126" spans="1:5" x14ac:dyDescent="0.25">
      <c r="A126">
        <v>1219.46</v>
      </c>
      <c r="B126">
        <v>128.7971</v>
      </c>
      <c r="C126">
        <f t="shared" si="1"/>
        <v>1.2028999999999996</v>
      </c>
      <c r="D126">
        <v>24.9</v>
      </c>
      <c r="E126">
        <v>1499.75</v>
      </c>
    </row>
    <row r="127" spans="1:5" x14ac:dyDescent="0.25">
      <c r="A127">
        <v>1229.42</v>
      </c>
      <c r="B127">
        <v>128.7971</v>
      </c>
      <c r="C127">
        <f t="shared" si="1"/>
        <v>1.2028999999999996</v>
      </c>
      <c r="D127">
        <v>24.9</v>
      </c>
      <c r="E127">
        <v>1499.7750000000001</v>
      </c>
    </row>
    <row r="128" spans="1:5" x14ac:dyDescent="0.25">
      <c r="A128">
        <v>1239.45</v>
      </c>
      <c r="B128">
        <v>128.7971</v>
      </c>
      <c r="C128">
        <f t="shared" si="1"/>
        <v>1.2028999999999996</v>
      </c>
      <c r="D128">
        <v>25</v>
      </c>
      <c r="E128">
        <v>1500.876</v>
      </c>
    </row>
    <row r="129" spans="1:5" x14ac:dyDescent="0.25">
      <c r="A129">
        <v>1249.4000000000001</v>
      </c>
      <c r="B129">
        <v>128.7971</v>
      </c>
      <c r="C129">
        <f t="shared" si="1"/>
        <v>1.2028999999999996</v>
      </c>
      <c r="D129">
        <v>25</v>
      </c>
      <c r="E129">
        <v>1501.126</v>
      </c>
    </row>
    <row r="130" spans="1:5" x14ac:dyDescent="0.25">
      <c r="A130">
        <v>1259.44</v>
      </c>
      <c r="B130">
        <v>128.7971</v>
      </c>
      <c r="C130">
        <f t="shared" si="1"/>
        <v>1.2028999999999996</v>
      </c>
      <c r="D130">
        <v>25</v>
      </c>
      <c r="E130">
        <v>1501.0509999999999</v>
      </c>
    </row>
    <row r="131" spans="1:5" x14ac:dyDescent="0.25">
      <c r="A131">
        <v>1269.47</v>
      </c>
      <c r="B131">
        <v>128.7971</v>
      </c>
      <c r="C131">
        <f t="shared" si="1"/>
        <v>1.2028999999999996</v>
      </c>
      <c r="D131">
        <v>25.1</v>
      </c>
      <c r="E131">
        <v>1500.1</v>
      </c>
    </row>
    <row r="132" spans="1:5" x14ac:dyDescent="0.25">
      <c r="A132">
        <v>1279.43</v>
      </c>
      <c r="B132">
        <v>128.7971</v>
      </c>
      <c r="C132">
        <f t="shared" si="1"/>
        <v>1.2028999999999996</v>
      </c>
      <c r="D132">
        <v>25.1</v>
      </c>
      <c r="E132">
        <v>1500.425</v>
      </c>
    </row>
    <row r="133" spans="1:5" x14ac:dyDescent="0.25">
      <c r="A133">
        <v>1289.42</v>
      </c>
      <c r="B133">
        <v>128.7971</v>
      </c>
      <c r="C133">
        <f t="shared" si="1"/>
        <v>1.2028999999999996</v>
      </c>
      <c r="D133">
        <v>25.1</v>
      </c>
      <c r="E133">
        <v>1501.3510000000001</v>
      </c>
    </row>
    <row r="134" spans="1:5" x14ac:dyDescent="0.25">
      <c r="A134">
        <v>1299.45</v>
      </c>
      <c r="B134">
        <v>128.7971</v>
      </c>
      <c r="C134">
        <f t="shared" si="1"/>
        <v>1.2028999999999996</v>
      </c>
      <c r="D134">
        <v>25</v>
      </c>
      <c r="E134">
        <v>1500.75</v>
      </c>
    </row>
    <row r="135" spans="1:5" x14ac:dyDescent="0.25">
      <c r="A135">
        <v>1309.45</v>
      </c>
      <c r="B135">
        <v>128.7971</v>
      </c>
      <c r="C135">
        <f t="shared" si="1"/>
        <v>1.2028999999999996</v>
      </c>
      <c r="D135">
        <v>25</v>
      </c>
      <c r="E135">
        <v>1500.65</v>
      </c>
    </row>
    <row r="136" spans="1:5" x14ac:dyDescent="0.25">
      <c r="A136">
        <v>1319.48</v>
      </c>
      <c r="B136">
        <v>128.7971</v>
      </c>
      <c r="C136">
        <f t="shared" ref="C136:C199" si="2">$E$3-B136</f>
        <v>1.2028999999999996</v>
      </c>
      <c r="D136">
        <v>25</v>
      </c>
      <c r="E136">
        <v>1500.6</v>
      </c>
    </row>
    <row r="137" spans="1:5" x14ac:dyDescent="0.25">
      <c r="A137">
        <v>1329.44</v>
      </c>
      <c r="B137">
        <v>128.7971</v>
      </c>
      <c r="C137">
        <f t="shared" si="2"/>
        <v>1.2028999999999996</v>
      </c>
      <c r="D137">
        <v>24.9</v>
      </c>
      <c r="E137">
        <v>1501.2760000000001</v>
      </c>
    </row>
    <row r="138" spans="1:5" x14ac:dyDescent="0.25">
      <c r="A138">
        <v>1339.43</v>
      </c>
      <c r="B138">
        <v>128.7971</v>
      </c>
      <c r="C138">
        <f t="shared" si="2"/>
        <v>1.2028999999999996</v>
      </c>
      <c r="D138">
        <v>24.9</v>
      </c>
      <c r="E138">
        <v>1501.326</v>
      </c>
    </row>
    <row r="139" spans="1:5" x14ac:dyDescent="0.25">
      <c r="A139">
        <v>1349.47</v>
      </c>
      <c r="B139">
        <v>128.7971</v>
      </c>
      <c r="C139">
        <f t="shared" si="2"/>
        <v>1.2028999999999996</v>
      </c>
      <c r="D139">
        <v>24.9</v>
      </c>
      <c r="E139">
        <v>1500.325</v>
      </c>
    </row>
    <row r="140" spans="1:5" x14ac:dyDescent="0.25">
      <c r="A140">
        <v>1359.46</v>
      </c>
      <c r="B140">
        <v>128.7971</v>
      </c>
      <c r="C140">
        <f t="shared" si="2"/>
        <v>1.2028999999999996</v>
      </c>
      <c r="D140">
        <v>24.9</v>
      </c>
      <c r="E140">
        <v>1499.9749999999999</v>
      </c>
    </row>
    <row r="141" spans="1:5" x14ac:dyDescent="0.25">
      <c r="A141">
        <v>1369.42</v>
      </c>
      <c r="B141">
        <v>128.7971</v>
      </c>
      <c r="C141">
        <f t="shared" si="2"/>
        <v>1.2028999999999996</v>
      </c>
      <c r="D141">
        <v>25</v>
      </c>
      <c r="E141">
        <v>1500.25</v>
      </c>
    </row>
    <row r="142" spans="1:5" x14ac:dyDescent="0.25">
      <c r="A142">
        <v>1379.45</v>
      </c>
      <c r="B142">
        <v>128.7971</v>
      </c>
      <c r="C142">
        <f t="shared" si="2"/>
        <v>1.2028999999999996</v>
      </c>
      <c r="D142">
        <v>24.9</v>
      </c>
      <c r="E142">
        <v>1500</v>
      </c>
    </row>
    <row r="143" spans="1:5" x14ac:dyDescent="0.25">
      <c r="A143">
        <v>1389.4</v>
      </c>
      <c r="B143">
        <v>128.7971</v>
      </c>
      <c r="C143">
        <f t="shared" si="2"/>
        <v>1.2028999999999996</v>
      </c>
      <c r="D143">
        <v>25</v>
      </c>
      <c r="E143">
        <v>1500.675</v>
      </c>
    </row>
    <row r="144" spans="1:5" x14ac:dyDescent="0.25">
      <c r="A144">
        <v>1399.4</v>
      </c>
      <c r="B144">
        <v>128.7971</v>
      </c>
      <c r="C144">
        <f t="shared" si="2"/>
        <v>1.2028999999999996</v>
      </c>
      <c r="D144">
        <v>25</v>
      </c>
      <c r="E144">
        <v>1500.7</v>
      </c>
    </row>
    <row r="145" spans="1:5" x14ac:dyDescent="0.25">
      <c r="A145">
        <v>1409.43</v>
      </c>
      <c r="B145">
        <v>128.7971</v>
      </c>
      <c r="C145">
        <f t="shared" si="2"/>
        <v>1.2028999999999996</v>
      </c>
      <c r="D145">
        <v>25</v>
      </c>
      <c r="E145">
        <v>1500.9259999999999</v>
      </c>
    </row>
    <row r="146" spans="1:5" x14ac:dyDescent="0.25">
      <c r="A146">
        <v>1419.43</v>
      </c>
      <c r="B146">
        <v>128.7971</v>
      </c>
      <c r="C146">
        <f t="shared" si="2"/>
        <v>1.2028999999999996</v>
      </c>
      <c r="D146">
        <v>25.1</v>
      </c>
      <c r="E146">
        <v>1500.4749999999999</v>
      </c>
    </row>
    <row r="147" spans="1:5" x14ac:dyDescent="0.25">
      <c r="A147">
        <v>1429.42</v>
      </c>
      <c r="B147">
        <v>128.7971</v>
      </c>
      <c r="C147">
        <f t="shared" si="2"/>
        <v>1.2028999999999996</v>
      </c>
      <c r="D147">
        <v>25.1</v>
      </c>
      <c r="E147">
        <v>1501.201</v>
      </c>
    </row>
    <row r="148" spans="1:5" x14ac:dyDescent="0.25">
      <c r="A148">
        <v>1439.46</v>
      </c>
      <c r="B148">
        <v>128.7971</v>
      </c>
      <c r="C148">
        <f t="shared" si="2"/>
        <v>1.2028999999999996</v>
      </c>
      <c r="D148">
        <v>25.1</v>
      </c>
      <c r="E148">
        <v>1500.951</v>
      </c>
    </row>
    <row r="149" spans="1:5" x14ac:dyDescent="0.25">
      <c r="A149">
        <v>1449.41</v>
      </c>
      <c r="B149">
        <v>128.7971</v>
      </c>
      <c r="C149">
        <f t="shared" si="2"/>
        <v>1.2028999999999996</v>
      </c>
      <c r="D149">
        <v>25.1</v>
      </c>
      <c r="E149">
        <v>1500.4</v>
      </c>
    </row>
    <row r="150" spans="1:5" x14ac:dyDescent="0.25">
      <c r="A150">
        <v>1459.41</v>
      </c>
      <c r="B150">
        <v>128.7971</v>
      </c>
      <c r="C150">
        <f t="shared" si="2"/>
        <v>1.2028999999999996</v>
      </c>
      <c r="D150">
        <v>25</v>
      </c>
      <c r="E150">
        <v>1500.75</v>
      </c>
    </row>
    <row r="151" spans="1:5" x14ac:dyDescent="0.25">
      <c r="A151">
        <v>1469.44</v>
      </c>
      <c r="B151">
        <v>128.7971</v>
      </c>
      <c r="C151">
        <f t="shared" si="2"/>
        <v>1.2028999999999996</v>
      </c>
      <c r="D151">
        <v>25</v>
      </c>
      <c r="E151">
        <v>1500.9259999999999</v>
      </c>
    </row>
    <row r="152" spans="1:5" x14ac:dyDescent="0.25">
      <c r="A152">
        <v>1479.48</v>
      </c>
      <c r="B152">
        <v>128.7971</v>
      </c>
      <c r="C152">
        <f t="shared" si="2"/>
        <v>1.2028999999999996</v>
      </c>
      <c r="D152">
        <v>24.9</v>
      </c>
      <c r="E152">
        <v>1500.175</v>
      </c>
    </row>
    <row r="153" spans="1:5" x14ac:dyDescent="0.25">
      <c r="A153">
        <v>1489.4</v>
      </c>
      <c r="B153">
        <v>128.7971</v>
      </c>
      <c r="C153">
        <f t="shared" si="2"/>
        <v>1.2028999999999996</v>
      </c>
      <c r="D153">
        <v>24.9</v>
      </c>
      <c r="E153">
        <v>1500.876</v>
      </c>
    </row>
    <row r="154" spans="1:5" x14ac:dyDescent="0.25">
      <c r="A154">
        <v>1499.43</v>
      </c>
      <c r="B154">
        <v>128.7971</v>
      </c>
      <c r="C154">
        <f t="shared" si="2"/>
        <v>1.2028999999999996</v>
      </c>
      <c r="D154">
        <v>24.8</v>
      </c>
      <c r="E154">
        <v>1500.876</v>
      </c>
    </row>
    <row r="155" spans="1:5" x14ac:dyDescent="0.25">
      <c r="A155">
        <v>1509.44</v>
      </c>
      <c r="B155">
        <v>128.9521</v>
      </c>
      <c r="C155">
        <f t="shared" si="2"/>
        <v>1.0478999999999985</v>
      </c>
      <c r="D155">
        <v>24.9</v>
      </c>
      <c r="E155">
        <v>2011.758</v>
      </c>
    </row>
    <row r="156" spans="1:5" x14ac:dyDescent="0.25">
      <c r="A156">
        <v>1519.43</v>
      </c>
      <c r="B156">
        <v>129.0085</v>
      </c>
      <c r="C156">
        <f t="shared" si="2"/>
        <v>0.99150000000000205</v>
      </c>
      <c r="D156">
        <v>24.9</v>
      </c>
      <c r="E156">
        <v>2001.067</v>
      </c>
    </row>
    <row r="157" spans="1:5" x14ac:dyDescent="0.25">
      <c r="A157">
        <v>1529.42</v>
      </c>
      <c r="B157">
        <v>129.0085</v>
      </c>
      <c r="C157">
        <f t="shared" si="2"/>
        <v>0.99150000000000205</v>
      </c>
      <c r="D157">
        <v>25</v>
      </c>
      <c r="E157">
        <v>2000.489</v>
      </c>
    </row>
    <row r="158" spans="1:5" x14ac:dyDescent="0.25">
      <c r="A158">
        <v>1539.43</v>
      </c>
      <c r="B158">
        <v>129.0085</v>
      </c>
      <c r="C158">
        <f t="shared" si="2"/>
        <v>0.99150000000000205</v>
      </c>
      <c r="D158">
        <v>25</v>
      </c>
      <c r="E158">
        <v>2000.6220000000001</v>
      </c>
    </row>
    <row r="159" spans="1:5" x14ac:dyDescent="0.25">
      <c r="A159">
        <v>1549.45</v>
      </c>
      <c r="B159">
        <v>129.0085</v>
      </c>
      <c r="C159">
        <f t="shared" si="2"/>
        <v>0.99150000000000205</v>
      </c>
      <c r="D159">
        <v>25</v>
      </c>
      <c r="E159">
        <v>2000.6669999999999</v>
      </c>
    </row>
    <row r="160" spans="1:5" x14ac:dyDescent="0.25">
      <c r="A160">
        <v>1559.41</v>
      </c>
      <c r="B160">
        <v>129.0085</v>
      </c>
      <c r="C160">
        <f t="shared" si="2"/>
        <v>0.99150000000000205</v>
      </c>
      <c r="D160">
        <v>25.1</v>
      </c>
      <c r="E160">
        <v>2000.356</v>
      </c>
    </row>
    <row r="161" spans="1:5" x14ac:dyDescent="0.25">
      <c r="A161">
        <v>1569.43</v>
      </c>
      <c r="B161">
        <v>129.0085</v>
      </c>
      <c r="C161">
        <f t="shared" si="2"/>
        <v>0.99150000000000205</v>
      </c>
      <c r="D161">
        <v>25.1</v>
      </c>
      <c r="E161">
        <v>2000.133</v>
      </c>
    </row>
    <row r="162" spans="1:5" x14ac:dyDescent="0.25">
      <c r="A162">
        <v>1579.41</v>
      </c>
      <c r="B162">
        <v>129.0085</v>
      </c>
      <c r="C162">
        <f t="shared" si="2"/>
        <v>0.99150000000000205</v>
      </c>
      <c r="D162">
        <v>25.1</v>
      </c>
      <c r="E162">
        <v>2000.489</v>
      </c>
    </row>
    <row r="163" spans="1:5" x14ac:dyDescent="0.25">
      <c r="A163">
        <v>1589.43</v>
      </c>
      <c r="B163">
        <v>129.0085</v>
      </c>
      <c r="C163">
        <f t="shared" si="2"/>
        <v>0.99150000000000205</v>
      </c>
      <c r="D163">
        <v>25</v>
      </c>
      <c r="E163">
        <v>2000.6669999999999</v>
      </c>
    </row>
    <row r="164" spans="1:5" x14ac:dyDescent="0.25">
      <c r="A164">
        <v>1599.42</v>
      </c>
      <c r="B164">
        <v>129.0085</v>
      </c>
      <c r="C164">
        <f t="shared" si="2"/>
        <v>0.99150000000000205</v>
      </c>
      <c r="D164">
        <v>25</v>
      </c>
      <c r="E164">
        <v>2000.578</v>
      </c>
    </row>
    <row r="165" spans="1:5" x14ac:dyDescent="0.25">
      <c r="A165">
        <v>1609.43</v>
      </c>
      <c r="B165">
        <v>129.0085</v>
      </c>
      <c r="C165">
        <f t="shared" si="2"/>
        <v>0.99150000000000205</v>
      </c>
      <c r="D165">
        <v>24.9</v>
      </c>
      <c r="E165">
        <v>2000.6669999999999</v>
      </c>
    </row>
    <row r="166" spans="1:5" x14ac:dyDescent="0.25">
      <c r="A166">
        <v>1619.41</v>
      </c>
      <c r="B166">
        <v>129.0085</v>
      </c>
      <c r="C166">
        <f t="shared" si="2"/>
        <v>0.99150000000000205</v>
      </c>
      <c r="D166">
        <v>24.8</v>
      </c>
      <c r="E166">
        <v>2000.711</v>
      </c>
    </row>
    <row r="167" spans="1:5" x14ac:dyDescent="0.25">
      <c r="A167">
        <v>1629.41</v>
      </c>
      <c r="B167">
        <v>129.0085</v>
      </c>
      <c r="C167">
        <f t="shared" si="2"/>
        <v>0.99150000000000205</v>
      </c>
      <c r="D167">
        <v>24.8</v>
      </c>
      <c r="E167">
        <v>2000.489</v>
      </c>
    </row>
    <row r="168" spans="1:5" x14ac:dyDescent="0.25">
      <c r="A168">
        <v>1639.42</v>
      </c>
      <c r="B168">
        <v>129.0085</v>
      </c>
      <c r="C168">
        <f t="shared" si="2"/>
        <v>0.99150000000000205</v>
      </c>
      <c r="D168">
        <v>24.9</v>
      </c>
      <c r="E168">
        <v>2000.356</v>
      </c>
    </row>
    <row r="169" spans="1:5" x14ac:dyDescent="0.25">
      <c r="A169">
        <v>1649.43</v>
      </c>
      <c r="B169">
        <v>129.0085</v>
      </c>
      <c r="C169">
        <f t="shared" si="2"/>
        <v>0.99150000000000205</v>
      </c>
      <c r="D169">
        <v>24.9</v>
      </c>
      <c r="E169">
        <v>2000.489</v>
      </c>
    </row>
    <row r="170" spans="1:5" x14ac:dyDescent="0.25">
      <c r="A170">
        <v>1659.42</v>
      </c>
      <c r="B170">
        <v>129.0085</v>
      </c>
      <c r="C170">
        <f t="shared" si="2"/>
        <v>0.99150000000000205</v>
      </c>
      <c r="D170">
        <v>24.9</v>
      </c>
      <c r="E170">
        <v>2000.6220000000001</v>
      </c>
    </row>
    <row r="171" spans="1:5" x14ac:dyDescent="0.25">
      <c r="A171">
        <v>1669.44</v>
      </c>
      <c r="B171">
        <v>129.0085</v>
      </c>
      <c r="C171">
        <f t="shared" si="2"/>
        <v>0.99150000000000205</v>
      </c>
      <c r="D171">
        <v>25</v>
      </c>
      <c r="E171">
        <v>2000.444</v>
      </c>
    </row>
    <row r="172" spans="1:5" x14ac:dyDescent="0.25">
      <c r="A172">
        <v>1679.42</v>
      </c>
      <c r="B172">
        <v>129.0085</v>
      </c>
      <c r="C172">
        <f t="shared" si="2"/>
        <v>0.99150000000000205</v>
      </c>
      <c r="D172">
        <v>25</v>
      </c>
      <c r="E172">
        <v>2000.6220000000001</v>
      </c>
    </row>
    <row r="173" spans="1:5" x14ac:dyDescent="0.25">
      <c r="A173">
        <v>1689.41</v>
      </c>
      <c r="B173">
        <v>129.0085</v>
      </c>
      <c r="C173">
        <f t="shared" si="2"/>
        <v>0.99150000000000205</v>
      </c>
      <c r="D173">
        <v>25</v>
      </c>
      <c r="E173">
        <v>2000.0889999999999</v>
      </c>
    </row>
    <row r="174" spans="1:5" x14ac:dyDescent="0.25">
      <c r="A174">
        <v>1699.43</v>
      </c>
      <c r="B174">
        <v>129.0085</v>
      </c>
      <c r="C174">
        <f t="shared" si="2"/>
        <v>0.99150000000000205</v>
      </c>
      <c r="D174">
        <v>25.1</v>
      </c>
      <c r="E174">
        <v>2000.356</v>
      </c>
    </row>
    <row r="175" spans="1:5" x14ac:dyDescent="0.25">
      <c r="A175">
        <v>1709.42</v>
      </c>
      <c r="B175">
        <v>129.0085</v>
      </c>
      <c r="C175">
        <f t="shared" si="2"/>
        <v>0.99150000000000205</v>
      </c>
      <c r="D175">
        <v>25.1</v>
      </c>
      <c r="E175">
        <v>2000.4</v>
      </c>
    </row>
    <row r="176" spans="1:5" x14ac:dyDescent="0.25">
      <c r="A176">
        <v>1719.43</v>
      </c>
      <c r="B176">
        <v>129.0085</v>
      </c>
      <c r="C176">
        <f t="shared" si="2"/>
        <v>0.99150000000000205</v>
      </c>
      <c r="D176">
        <v>25</v>
      </c>
      <c r="E176">
        <v>2000.845</v>
      </c>
    </row>
    <row r="177" spans="1:5" x14ac:dyDescent="0.25">
      <c r="A177">
        <v>1729.42</v>
      </c>
      <c r="B177">
        <v>129.0085</v>
      </c>
      <c r="C177">
        <f t="shared" si="2"/>
        <v>0.99150000000000205</v>
      </c>
      <c r="D177">
        <v>25</v>
      </c>
      <c r="E177">
        <v>2000.6220000000001</v>
      </c>
    </row>
    <row r="178" spans="1:5" x14ac:dyDescent="0.25">
      <c r="A178">
        <v>1739.43</v>
      </c>
      <c r="B178">
        <v>129.0085</v>
      </c>
      <c r="C178">
        <f t="shared" si="2"/>
        <v>0.99150000000000205</v>
      </c>
      <c r="D178">
        <v>25</v>
      </c>
      <c r="E178">
        <v>2000.356</v>
      </c>
    </row>
    <row r="179" spans="1:5" x14ac:dyDescent="0.25">
      <c r="A179">
        <v>1749.42</v>
      </c>
      <c r="B179">
        <v>129.0085</v>
      </c>
      <c r="C179">
        <f t="shared" si="2"/>
        <v>0.99150000000000205</v>
      </c>
      <c r="D179">
        <v>24.9</v>
      </c>
      <c r="E179">
        <v>2000.222</v>
      </c>
    </row>
    <row r="180" spans="1:5" x14ac:dyDescent="0.25">
      <c r="A180">
        <v>1759.44</v>
      </c>
      <c r="B180">
        <v>129.0085</v>
      </c>
      <c r="C180">
        <f t="shared" si="2"/>
        <v>0.99150000000000205</v>
      </c>
      <c r="D180">
        <v>24.9</v>
      </c>
      <c r="E180">
        <v>2000.0889999999999</v>
      </c>
    </row>
    <row r="181" spans="1:5" x14ac:dyDescent="0.25">
      <c r="A181">
        <v>1769.42</v>
      </c>
      <c r="B181">
        <v>129.0085</v>
      </c>
      <c r="C181">
        <f t="shared" si="2"/>
        <v>0.99150000000000205</v>
      </c>
      <c r="D181">
        <v>24.8</v>
      </c>
      <c r="E181">
        <v>2000.4</v>
      </c>
    </row>
    <row r="182" spans="1:5" x14ac:dyDescent="0.25">
      <c r="A182">
        <v>1779.44</v>
      </c>
      <c r="B182">
        <v>129.0085</v>
      </c>
      <c r="C182">
        <f t="shared" si="2"/>
        <v>0.99150000000000205</v>
      </c>
      <c r="D182">
        <v>24.9</v>
      </c>
      <c r="E182">
        <v>2000.222</v>
      </c>
    </row>
    <row r="183" spans="1:5" x14ac:dyDescent="0.25">
      <c r="A183">
        <v>1789.43</v>
      </c>
      <c r="B183">
        <v>129.0085</v>
      </c>
      <c r="C183">
        <f t="shared" si="2"/>
        <v>0.99150000000000205</v>
      </c>
      <c r="D183">
        <v>24.9</v>
      </c>
      <c r="E183">
        <v>2000.4</v>
      </c>
    </row>
    <row r="184" spans="1:5" x14ac:dyDescent="0.25">
      <c r="A184">
        <v>1799.44</v>
      </c>
      <c r="B184">
        <v>129.0085</v>
      </c>
      <c r="C184">
        <f t="shared" si="2"/>
        <v>0.99150000000000205</v>
      </c>
      <c r="D184">
        <v>25</v>
      </c>
      <c r="E184">
        <v>2000.1780000000001</v>
      </c>
    </row>
    <row r="185" spans="1:5" x14ac:dyDescent="0.25">
      <c r="A185">
        <v>1809.42</v>
      </c>
      <c r="B185">
        <v>129.0085</v>
      </c>
      <c r="C185">
        <f t="shared" si="2"/>
        <v>0.99150000000000205</v>
      </c>
      <c r="D185">
        <v>25</v>
      </c>
      <c r="E185">
        <v>2000.489</v>
      </c>
    </row>
    <row r="186" spans="1:5" x14ac:dyDescent="0.25">
      <c r="A186">
        <v>1819.42</v>
      </c>
      <c r="B186">
        <v>129.0085</v>
      </c>
      <c r="C186">
        <f t="shared" si="2"/>
        <v>0.99150000000000205</v>
      </c>
      <c r="D186">
        <v>25</v>
      </c>
      <c r="E186">
        <v>2000.3109999999999</v>
      </c>
    </row>
    <row r="187" spans="1:5" x14ac:dyDescent="0.25">
      <c r="A187">
        <v>1829.43</v>
      </c>
      <c r="B187">
        <v>129.0085</v>
      </c>
      <c r="C187">
        <f t="shared" si="2"/>
        <v>0.99150000000000205</v>
      </c>
      <c r="D187">
        <v>25</v>
      </c>
      <c r="E187">
        <v>1999.9549999999999</v>
      </c>
    </row>
    <row r="188" spans="1:5" x14ac:dyDescent="0.25">
      <c r="A188">
        <v>1839.41</v>
      </c>
      <c r="B188">
        <v>129.0085</v>
      </c>
      <c r="C188">
        <f t="shared" si="2"/>
        <v>0.99150000000000205</v>
      </c>
      <c r="D188">
        <v>25.1</v>
      </c>
      <c r="E188">
        <v>2000.222</v>
      </c>
    </row>
    <row r="189" spans="1:5" x14ac:dyDescent="0.25">
      <c r="A189">
        <v>1849.43</v>
      </c>
      <c r="B189">
        <v>129.0085</v>
      </c>
      <c r="C189">
        <f t="shared" si="2"/>
        <v>0.99150000000000205</v>
      </c>
      <c r="D189">
        <v>25.1</v>
      </c>
      <c r="E189">
        <v>2000.0889999999999</v>
      </c>
    </row>
    <row r="190" spans="1:5" x14ac:dyDescent="0.25">
      <c r="A190">
        <v>1859.42</v>
      </c>
      <c r="B190">
        <v>129.0085</v>
      </c>
      <c r="C190">
        <f t="shared" si="2"/>
        <v>0.99150000000000205</v>
      </c>
      <c r="D190">
        <v>25</v>
      </c>
      <c r="E190">
        <v>2000.3109999999999</v>
      </c>
    </row>
    <row r="191" spans="1:5" x14ac:dyDescent="0.25">
      <c r="A191">
        <v>1869.43</v>
      </c>
      <c r="B191">
        <v>129.0085</v>
      </c>
      <c r="C191">
        <f t="shared" si="2"/>
        <v>0.99150000000000205</v>
      </c>
      <c r="D191">
        <v>25</v>
      </c>
      <c r="E191">
        <v>2000.444</v>
      </c>
    </row>
    <row r="192" spans="1:5" x14ac:dyDescent="0.25">
      <c r="A192">
        <v>1879.43</v>
      </c>
      <c r="B192">
        <v>129.0085</v>
      </c>
      <c r="C192">
        <f t="shared" si="2"/>
        <v>0.99150000000000205</v>
      </c>
      <c r="D192">
        <v>25</v>
      </c>
      <c r="E192">
        <v>2000.222</v>
      </c>
    </row>
    <row r="193" spans="1:5" x14ac:dyDescent="0.25">
      <c r="A193">
        <v>1889.45</v>
      </c>
      <c r="B193">
        <v>129.02260000000001</v>
      </c>
      <c r="C193">
        <f t="shared" si="2"/>
        <v>0.97739999999998872</v>
      </c>
      <c r="D193">
        <v>24.9</v>
      </c>
      <c r="E193">
        <v>2000.6669999999999</v>
      </c>
    </row>
    <row r="194" spans="1:5" x14ac:dyDescent="0.25">
      <c r="A194">
        <v>1919.43</v>
      </c>
      <c r="B194">
        <v>129.02260000000001</v>
      </c>
      <c r="C194">
        <f t="shared" si="2"/>
        <v>0.97739999999998872</v>
      </c>
      <c r="D194">
        <v>24.9</v>
      </c>
      <c r="E194">
        <v>1999.867</v>
      </c>
    </row>
    <row r="195" spans="1:5" x14ac:dyDescent="0.25">
      <c r="A195">
        <v>1949.41</v>
      </c>
      <c r="B195">
        <v>129.02260000000001</v>
      </c>
      <c r="C195">
        <f t="shared" si="2"/>
        <v>0.97739999999998872</v>
      </c>
      <c r="D195">
        <v>25</v>
      </c>
      <c r="E195">
        <v>2000.489</v>
      </c>
    </row>
    <row r="196" spans="1:5" x14ac:dyDescent="0.25">
      <c r="A196">
        <v>1979.41</v>
      </c>
      <c r="B196">
        <v>129.02260000000001</v>
      </c>
      <c r="C196">
        <f t="shared" si="2"/>
        <v>0.97739999999998872</v>
      </c>
      <c r="D196">
        <v>25.1</v>
      </c>
      <c r="E196">
        <v>2000.444</v>
      </c>
    </row>
    <row r="197" spans="1:5" x14ac:dyDescent="0.25">
      <c r="A197">
        <v>1989.42</v>
      </c>
      <c r="B197">
        <v>129.02260000000001</v>
      </c>
      <c r="C197">
        <f t="shared" si="2"/>
        <v>0.97739999999998872</v>
      </c>
      <c r="D197">
        <v>25.1</v>
      </c>
      <c r="E197">
        <v>2000.6669999999999</v>
      </c>
    </row>
    <row r="198" spans="1:5" x14ac:dyDescent="0.25">
      <c r="A198">
        <v>2009.41</v>
      </c>
      <c r="B198">
        <v>129.14949999999999</v>
      </c>
      <c r="C198">
        <f t="shared" si="2"/>
        <v>0.85050000000001091</v>
      </c>
      <c r="D198">
        <v>25</v>
      </c>
      <c r="E198">
        <v>2510.25</v>
      </c>
    </row>
    <row r="199" spans="1:5" x14ac:dyDescent="0.25">
      <c r="A199">
        <v>2019.41</v>
      </c>
      <c r="B199">
        <v>129.1636</v>
      </c>
      <c r="C199">
        <f t="shared" si="2"/>
        <v>0.83639999999999759</v>
      </c>
      <c r="D199">
        <v>25</v>
      </c>
      <c r="E199">
        <v>2500</v>
      </c>
    </row>
    <row r="200" spans="1:5" x14ac:dyDescent="0.25">
      <c r="A200">
        <v>2029.42</v>
      </c>
      <c r="B200">
        <v>129.1636</v>
      </c>
      <c r="C200">
        <f t="shared" ref="C200:C263" si="3">$E$3-B200</f>
        <v>0.83639999999999759</v>
      </c>
      <c r="D200">
        <v>24.9</v>
      </c>
      <c r="E200">
        <v>2499.0970000000002</v>
      </c>
    </row>
    <row r="201" spans="1:5" x14ac:dyDescent="0.25">
      <c r="A201">
        <v>2039.43</v>
      </c>
      <c r="B201">
        <v>129.1636</v>
      </c>
      <c r="C201">
        <f t="shared" si="3"/>
        <v>0.83639999999999759</v>
      </c>
      <c r="D201">
        <v>25</v>
      </c>
      <c r="E201">
        <v>2499.2359999999999</v>
      </c>
    </row>
    <row r="202" spans="1:5" x14ac:dyDescent="0.25">
      <c r="A202">
        <v>2049.38</v>
      </c>
      <c r="B202">
        <v>129.1636</v>
      </c>
      <c r="C202">
        <f t="shared" si="3"/>
        <v>0.83639999999999759</v>
      </c>
      <c r="D202">
        <v>25</v>
      </c>
      <c r="E202">
        <v>2499.306</v>
      </c>
    </row>
    <row r="203" spans="1:5" x14ac:dyDescent="0.25">
      <c r="A203">
        <v>2059.39</v>
      </c>
      <c r="B203">
        <v>129.1636</v>
      </c>
      <c r="C203">
        <f t="shared" si="3"/>
        <v>0.83639999999999759</v>
      </c>
      <c r="D203">
        <v>25</v>
      </c>
      <c r="E203">
        <v>2499.6529999999998</v>
      </c>
    </row>
    <row r="204" spans="1:5" x14ac:dyDescent="0.25">
      <c r="A204">
        <v>2069.4299999999998</v>
      </c>
      <c r="B204">
        <v>129.1636</v>
      </c>
      <c r="C204">
        <f t="shared" si="3"/>
        <v>0.83639999999999759</v>
      </c>
      <c r="D204">
        <v>25.1</v>
      </c>
      <c r="E204">
        <v>2499.1669999999999</v>
      </c>
    </row>
    <row r="205" spans="1:5" x14ac:dyDescent="0.25">
      <c r="A205">
        <v>2079.41</v>
      </c>
      <c r="B205">
        <v>129.1636</v>
      </c>
      <c r="C205">
        <f t="shared" si="3"/>
        <v>0.83639999999999759</v>
      </c>
      <c r="D205">
        <v>25.1</v>
      </c>
      <c r="E205">
        <v>2499.5140000000001</v>
      </c>
    </row>
    <row r="206" spans="1:5" x14ac:dyDescent="0.25">
      <c r="A206">
        <v>2089.41</v>
      </c>
      <c r="B206">
        <v>129.1636</v>
      </c>
      <c r="C206">
        <f t="shared" si="3"/>
        <v>0.83639999999999759</v>
      </c>
      <c r="D206">
        <v>25.1</v>
      </c>
      <c r="E206">
        <v>2499.2359999999999</v>
      </c>
    </row>
    <row r="207" spans="1:5" x14ac:dyDescent="0.25">
      <c r="A207">
        <v>2099.41</v>
      </c>
      <c r="B207">
        <v>129.1636</v>
      </c>
      <c r="C207">
        <f t="shared" si="3"/>
        <v>0.83639999999999759</v>
      </c>
      <c r="D207">
        <v>25</v>
      </c>
      <c r="E207">
        <v>2499.2359999999999</v>
      </c>
    </row>
    <row r="208" spans="1:5" x14ac:dyDescent="0.25">
      <c r="A208">
        <v>2109.4</v>
      </c>
      <c r="B208">
        <v>129.1636</v>
      </c>
      <c r="C208">
        <f t="shared" si="3"/>
        <v>0.83639999999999759</v>
      </c>
      <c r="D208">
        <v>25</v>
      </c>
      <c r="E208">
        <v>2499.375</v>
      </c>
    </row>
    <row r="209" spans="1:5" x14ac:dyDescent="0.25">
      <c r="A209">
        <v>2119.4299999999998</v>
      </c>
      <c r="B209">
        <v>129.1636</v>
      </c>
      <c r="C209">
        <f t="shared" si="3"/>
        <v>0.83639999999999759</v>
      </c>
      <c r="D209">
        <v>24.9</v>
      </c>
      <c r="E209">
        <v>2499.306</v>
      </c>
    </row>
    <row r="210" spans="1:5" x14ac:dyDescent="0.25">
      <c r="A210">
        <v>2129.39</v>
      </c>
      <c r="B210">
        <v>129.1636</v>
      </c>
      <c r="C210">
        <f t="shared" si="3"/>
        <v>0.83639999999999759</v>
      </c>
      <c r="D210">
        <v>24.9</v>
      </c>
      <c r="E210">
        <v>2499.375</v>
      </c>
    </row>
    <row r="211" spans="1:5" x14ac:dyDescent="0.25">
      <c r="A211">
        <v>2139.42</v>
      </c>
      <c r="B211">
        <v>129.1636</v>
      </c>
      <c r="C211">
        <f t="shared" si="3"/>
        <v>0.83639999999999759</v>
      </c>
      <c r="D211">
        <v>24.8</v>
      </c>
      <c r="E211">
        <v>2498.681</v>
      </c>
    </row>
    <row r="212" spans="1:5" x14ac:dyDescent="0.25">
      <c r="A212">
        <v>2149.4299999999998</v>
      </c>
      <c r="B212">
        <v>129.1636</v>
      </c>
      <c r="C212">
        <f t="shared" si="3"/>
        <v>0.83639999999999759</v>
      </c>
      <c r="D212">
        <v>24.8</v>
      </c>
      <c r="E212">
        <v>2499.5830000000001</v>
      </c>
    </row>
    <row r="213" spans="1:5" x14ac:dyDescent="0.25">
      <c r="A213">
        <v>2159.4</v>
      </c>
      <c r="B213">
        <v>129.1636</v>
      </c>
      <c r="C213">
        <f t="shared" si="3"/>
        <v>0.83639999999999759</v>
      </c>
      <c r="D213">
        <v>24.8</v>
      </c>
      <c r="E213">
        <v>2499.2359999999999</v>
      </c>
    </row>
    <row r="214" spans="1:5" x14ac:dyDescent="0.25">
      <c r="A214">
        <v>2169.41</v>
      </c>
      <c r="B214">
        <v>129.1636</v>
      </c>
      <c r="C214">
        <f t="shared" si="3"/>
        <v>0.83639999999999759</v>
      </c>
      <c r="D214">
        <v>24.9</v>
      </c>
      <c r="E214">
        <v>2499.5140000000001</v>
      </c>
    </row>
    <row r="215" spans="1:5" x14ac:dyDescent="0.25">
      <c r="A215">
        <v>2179.39</v>
      </c>
      <c r="B215">
        <v>129.1636</v>
      </c>
      <c r="C215">
        <f t="shared" si="3"/>
        <v>0.83639999999999759</v>
      </c>
      <c r="D215">
        <v>25</v>
      </c>
      <c r="E215">
        <v>2498.9589999999998</v>
      </c>
    </row>
    <row r="216" spans="1:5" x14ac:dyDescent="0.25">
      <c r="A216">
        <v>2189.42</v>
      </c>
      <c r="B216">
        <v>129.1636</v>
      </c>
      <c r="C216">
        <f t="shared" si="3"/>
        <v>0.83639999999999759</v>
      </c>
      <c r="D216">
        <v>25</v>
      </c>
      <c r="E216">
        <v>2499.5830000000001</v>
      </c>
    </row>
    <row r="217" spans="1:5" x14ac:dyDescent="0.25">
      <c r="A217">
        <v>2199.41</v>
      </c>
      <c r="B217">
        <v>129.1636</v>
      </c>
      <c r="C217">
        <f t="shared" si="3"/>
        <v>0.83639999999999759</v>
      </c>
      <c r="D217">
        <v>25</v>
      </c>
      <c r="E217">
        <v>2499.2359999999999</v>
      </c>
    </row>
    <row r="218" spans="1:5" x14ac:dyDescent="0.25">
      <c r="A218">
        <v>2209.4</v>
      </c>
      <c r="B218">
        <v>129.1636</v>
      </c>
      <c r="C218">
        <f t="shared" si="3"/>
        <v>0.83639999999999759</v>
      </c>
      <c r="D218">
        <v>25.1</v>
      </c>
      <c r="E218">
        <v>2499.2359999999999</v>
      </c>
    </row>
    <row r="219" spans="1:5" x14ac:dyDescent="0.25">
      <c r="A219">
        <v>2219.4</v>
      </c>
      <c r="B219">
        <v>129.1636</v>
      </c>
      <c r="C219">
        <f t="shared" si="3"/>
        <v>0.83639999999999759</v>
      </c>
      <c r="D219">
        <v>25.1</v>
      </c>
      <c r="E219">
        <v>2498.9589999999998</v>
      </c>
    </row>
    <row r="220" spans="1:5" x14ac:dyDescent="0.25">
      <c r="A220">
        <v>2229.39</v>
      </c>
      <c r="B220">
        <v>129.1636</v>
      </c>
      <c r="C220">
        <f t="shared" si="3"/>
        <v>0.83639999999999759</v>
      </c>
      <c r="D220">
        <v>25.1</v>
      </c>
      <c r="E220">
        <v>2499.375</v>
      </c>
    </row>
    <row r="221" spans="1:5" x14ac:dyDescent="0.25">
      <c r="A221">
        <v>2239.42</v>
      </c>
      <c r="B221">
        <v>129.1636</v>
      </c>
      <c r="C221">
        <f t="shared" si="3"/>
        <v>0.83639999999999759</v>
      </c>
      <c r="D221">
        <v>25</v>
      </c>
      <c r="E221">
        <v>2499.0970000000002</v>
      </c>
    </row>
    <row r="222" spans="1:5" x14ac:dyDescent="0.25">
      <c r="A222">
        <v>2249.39</v>
      </c>
      <c r="B222">
        <v>129.1636</v>
      </c>
      <c r="C222">
        <f t="shared" si="3"/>
        <v>0.83639999999999759</v>
      </c>
      <c r="D222">
        <v>24.9</v>
      </c>
      <c r="E222">
        <v>2499.306</v>
      </c>
    </row>
    <row r="223" spans="1:5" x14ac:dyDescent="0.25">
      <c r="A223">
        <v>2259.42</v>
      </c>
      <c r="B223">
        <v>129.1636</v>
      </c>
      <c r="C223">
        <f t="shared" si="3"/>
        <v>0.83639999999999759</v>
      </c>
      <c r="D223">
        <v>24.9</v>
      </c>
      <c r="E223">
        <v>2499.1669999999999</v>
      </c>
    </row>
    <row r="224" spans="1:5" x14ac:dyDescent="0.25">
      <c r="A224">
        <v>2269.4</v>
      </c>
      <c r="B224">
        <v>129.1636</v>
      </c>
      <c r="C224">
        <f t="shared" si="3"/>
        <v>0.83639999999999759</v>
      </c>
      <c r="D224">
        <v>24.8</v>
      </c>
      <c r="E224">
        <v>2499.2359999999999</v>
      </c>
    </row>
    <row r="225" spans="1:5" x14ac:dyDescent="0.25">
      <c r="A225">
        <v>2279.41</v>
      </c>
      <c r="B225">
        <v>129.1636</v>
      </c>
      <c r="C225">
        <f t="shared" si="3"/>
        <v>0.83639999999999759</v>
      </c>
      <c r="D225">
        <v>24.8</v>
      </c>
      <c r="E225">
        <v>2499.0970000000002</v>
      </c>
    </row>
    <row r="226" spans="1:5" x14ac:dyDescent="0.25">
      <c r="A226">
        <v>2289.4</v>
      </c>
      <c r="B226">
        <v>129.1636</v>
      </c>
      <c r="C226">
        <f t="shared" si="3"/>
        <v>0.83639999999999759</v>
      </c>
      <c r="D226">
        <v>24.8</v>
      </c>
      <c r="E226">
        <v>2499.6529999999998</v>
      </c>
    </row>
    <row r="227" spans="1:5" x14ac:dyDescent="0.25">
      <c r="A227">
        <v>2299.41</v>
      </c>
      <c r="B227">
        <v>129.1636</v>
      </c>
      <c r="C227">
        <f t="shared" si="3"/>
        <v>0.83639999999999759</v>
      </c>
      <c r="D227">
        <v>24.9</v>
      </c>
      <c r="E227">
        <v>2499.375</v>
      </c>
    </row>
    <row r="228" spans="1:5" x14ac:dyDescent="0.25">
      <c r="A228">
        <v>2309.39</v>
      </c>
      <c r="B228">
        <v>129.1636</v>
      </c>
      <c r="C228">
        <f t="shared" si="3"/>
        <v>0.83639999999999759</v>
      </c>
      <c r="D228">
        <v>24.9</v>
      </c>
      <c r="E228">
        <v>2499.0279999999998</v>
      </c>
    </row>
    <row r="229" spans="1:5" x14ac:dyDescent="0.25">
      <c r="A229">
        <v>2319.4</v>
      </c>
      <c r="B229">
        <v>129.1636</v>
      </c>
      <c r="C229">
        <f t="shared" si="3"/>
        <v>0.83639999999999759</v>
      </c>
      <c r="D229">
        <v>25</v>
      </c>
      <c r="E229">
        <v>2499.375</v>
      </c>
    </row>
    <row r="230" spans="1:5" x14ac:dyDescent="0.25">
      <c r="A230">
        <v>2329.39</v>
      </c>
      <c r="B230">
        <v>129.1636</v>
      </c>
      <c r="C230">
        <f t="shared" si="3"/>
        <v>0.83639999999999759</v>
      </c>
      <c r="D230">
        <v>25</v>
      </c>
      <c r="E230">
        <v>2499.1669999999999</v>
      </c>
    </row>
    <row r="231" spans="1:5" x14ac:dyDescent="0.25">
      <c r="A231">
        <v>2339.42</v>
      </c>
      <c r="B231">
        <v>129.1636</v>
      </c>
      <c r="C231">
        <f t="shared" si="3"/>
        <v>0.83639999999999759</v>
      </c>
      <c r="D231">
        <v>25</v>
      </c>
      <c r="E231">
        <v>2499.5140000000001</v>
      </c>
    </row>
    <row r="232" spans="1:5" x14ac:dyDescent="0.25">
      <c r="A232">
        <v>2349.41</v>
      </c>
      <c r="B232">
        <v>129.1636</v>
      </c>
      <c r="C232">
        <f t="shared" si="3"/>
        <v>0.83639999999999759</v>
      </c>
      <c r="D232">
        <v>25.1</v>
      </c>
      <c r="E232">
        <v>2498.8890000000001</v>
      </c>
    </row>
    <row r="233" spans="1:5" x14ac:dyDescent="0.25">
      <c r="A233">
        <v>2359.42</v>
      </c>
      <c r="B233">
        <v>129.1636</v>
      </c>
      <c r="C233">
        <f t="shared" si="3"/>
        <v>0.83639999999999759</v>
      </c>
      <c r="D233">
        <v>25.1</v>
      </c>
      <c r="E233">
        <v>2499.375</v>
      </c>
    </row>
    <row r="234" spans="1:5" x14ac:dyDescent="0.25">
      <c r="A234">
        <v>2369.4</v>
      </c>
      <c r="B234">
        <v>129.1636</v>
      </c>
      <c r="C234">
        <f t="shared" si="3"/>
        <v>0.83639999999999759</v>
      </c>
      <c r="D234">
        <v>25.1</v>
      </c>
      <c r="E234">
        <v>2499.5140000000001</v>
      </c>
    </row>
    <row r="235" spans="1:5" x14ac:dyDescent="0.25">
      <c r="A235">
        <v>2379.39</v>
      </c>
      <c r="B235">
        <v>129.1636</v>
      </c>
      <c r="C235">
        <f t="shared" si="3"/>
        <v>0.83639999999999759</v>
      </c>
      <c r="D235">
        <v>25</v>
      </c>
      <c r="E235">
        <v>2499.4450000000002</v>
      </c>
    </row>
    <row r="236" spans="1:5" x14ac:dyDescent="0.25">
      <c r="A236">
        <v>2389.39</v>
      </c>
      <c r="B236">
        <v>129.1636</v>
      </c>
      <c r="C236">
        <f t="shared" si="3"/>
        <v>0.83639999999999759</v>
      </c>
      <c r="D236">
        <v>25</v>
      </c>
      <c r="E236">
        <v>2499.375</v>
      </c>
    </row>
    <row r="237" spans="1:5" x14ac:dyDescent="0.25">
      <c r="A237">
        <v>2399.4299999999998</v>
      </c>
      <c r="B237">
        <v>129.1636</v>
      </c>
      <c r="C237">
        <f t="shared" si="3"/>
        <v>0.83639999999999759</v>
      </c>
      <c r="D237">
        <v>24.9</v>
      </c>
      <c r="E237">
        <v>2498.8200000000002</v>
      </c>
    </row>
    <row r="238" spans="1:5" x14ac:dyDescent="0.25">
      <c r="A238">
        <v>2409.41</v>
      </c>
      <c r="B238">
        <v>129.1636</v>
      </c>
      <c r="C238">
        <f t="shared" si="3"/>
        <v>0.83639999999999759</v>
      </c>
      <c r="D238">
        <v>24.9</v>
      </c>
      <c r="E238">
        <v>2499.0970000000002</v>
      </c>
    </row>
    <row r="239" spans="1:5" x14ac:dyDescent="0.25">
      <c r="A239">
        <v>2419.4</v>
      </c>
      <c r="B239">
        <v>129.1636</v>
      </c>
      <c r="C239">
        <f t="shared" si="3"/>
        <v>0.83639999999999759</v>
      </c>
      <c r="D239">
        <v>24.8</v>
      </c>
      <c r="E239">
        <v>2499.0279999999998</v>
      </c>
    </row>
    <row r="240" spans="1:5" x14ac:dyDescent="0.25">
      <c r="A240">
        <v>2429.39</v>
      </c>
      <c r="B240">
        <v>129.1636</v>
      </c>
      <c r="C240">
        <f t="shared" si="3"/>
        <v>0.83639999999999759</v>
      </c>
      <c r="D240">
        <v>24.9</v>
      </c>
      <c r="E240">
        <v>2499.306</v>
      </c>
    </row>
    <row r="241" spans="1:5" x14ac:dyDescent="0.25">
      <c r="A241">
        <v>2439.42</v>
      </c>
      <c r="B241">
        <v>129.1636</v>
      </c>
      <c r="C241">
        <f t="shared" si="3"/>
        <v>0.83639999999999759</v>
      </c>
      <c r="D241">
        <v>24.9</v>
      </c>
      <c r="E241">
        <v>2499.0970000000002</v>
      </c>
    </row>
    <row r="242" spans="1:5" x14ac:dyDescent="0.25">
      <c r="A242">
        <v>2449.4299999999998</v>
      </c>
      <c r="B242">
        <v>129.1636</v>
      </c>
      <c r="C242">
        <f t="shared" si="3"/>
        <v>0.83639999999999759</v>
      </c>
      <c r="D242">
        <v>25</v>
      </c>
      <c r="E242">
        <v>2498.7510000000002</v>
      </c>
    </row>
    <row r="243" spans="1:5" x14ac:dyDescent="0.25">
      <c r="A243">
        <v>2459.42</v>
      </c>
      <c r="B243">
        <v>129.1636</v>
      </c>
      <c r="C243">
        <f t="shared" si="3"/>
        <v>0.83639999999999759</v>
      </c>
      <c r="D243">
        <v>25</v>
      </c>
      <c r="E243">
        <v>2499.375</v>
      </c>
    </row>
    <row r="244" spans="1:5" x14ac:dyDescent="0.25">
      <c r="A244">
        <v>2469.4</v>
      </c>
      <c r="B244">
        <v>129.1636</v>
      </c>
      <c r="C244">
        <f t="shared" si="3"/>
        <v>0.83639999999999759</v>
      </c>
      <c r="D244">
        <v>25</v>
      </c>
      <c r="E244">
        <v>2499.1669999999999</v>
      </c>
    </row>
    <row r="245" spans="1:5" x14ac:dyDescent="0.25">
      <c r="A245">
        <v>2479.41</v>
      </c>
      <c r="B245">
        <v>129.17769999999999</v>
      </c>
      <c r="C245">
        <f t="shared" si="3"/>
        <v>0.82230000000001269</v>
      </c>
      <c r="D245">
        <v>25.1</v>
      </c>
      <c r="E245">
        <v>2499.4450000000002</v>
      </c>
    </row>
    <row r="246" spans="1:5" x14ac:dyDescent="0.25">
      <c r="A246">
        <v>2499.38</v>
      </c>
      <c r="B246">
        <v>129.17769999999999</v>
      </c>
      <c r="C246">
        <f t="shared" si="3"/>
        <v>0.82230000000001269</v>
      </c>
      <c r="D246">
        <v>25.1</v>
      </c>
      <c r="E246">
        <v>2499.2359999999999</v>
      </c>
    </row>
    <row r="247" spans="1:5" x14ac:dyDescent="0.25">
      <c r="A247">
        <v>2509.4</v>
      </c>
      <c r="B247">
        <v>129.29050000000001</v>
      </c>
      <c r="C247">
        <f t="shared" si="3"/>
        <v>0.70949999999999136</v>
      </c>
      <c r="D247">
        <v>25.1</v>
      </c>
      <c r="E247">
        <v>3007.72</v>
      </c>
    </row>
    <row r="248" spans="1:5" x14ac:dyDescent="0.25">
      <c r="A248">
        <v>2519.42</v>
      </c>
      <c r="B248">
        <v>129.30459999999999</v>
      </c>
      <c r="C248">
        <f t="shared" si="3"/>
        <v>0.69540000000000646</v>
      </c>
      <c r="D248">
        <v>25</v>
      </c>
      <c r="E248">
        <v>2999.5</v>
      </c>
    </row>
    <row r="249" spans="1:5" x14ac:dyDescent="0.25">
      <c r="A249">
        <v>2529.39</v>
      </c>
      <c r="B249">
        <v>129.30459999999999</v>
      </c>
      <c r="C249">
        <f t="shared" si="3"/>
        <v>0.69540000000000646</v>
      </c>
      <c r="D249">
        <v>25</v>
      </c>
      <c r="E249">
        <v>2999.2</v>
      </c>
    </row>
    <row r="250" spans="1:5" x14ac:dyDescent="0.25">
      <c r="A250">
        <v>2549.42</v>
      </c>
      <c r="B250">
        <v>129.30459999999999</v>
      </c>
      <c r="C250">
        <f t="shared" si="3"/>
        <v>0.69540000000000646</v>
      </c>
      <c r="D250">
        <v>25</v>
      </c>
      <c r="E250">
        <v>2998.9</v>
      </c>
    </row>
    <row r="251" spans="1:5" x14ac:dyDescent="0.25">
      <c r="A251">
        <v>2559.41</v>
      </c>
      <c r="B251">
        <v>129.30459999999999</v>
      </c>
      <c r="C251">
        <f t="shared" si="3"/>
        <v>0.69540000000000646</v>
      </c>
      <c r="D251">
        <v>25.1</v>
      </c>
      <c r="E251">
        <v>2999</v>
      </c>
    </row>
    <row r="252" spans="1:5" x14ac:dyDescent="0.25">
      <c r="A252">
        <v>2569.4</v>
      </c>
      <c r="B252">
        <v>129.30459999999999</v>
      </c>
      <c r="C252">
        <f t="shared" si="3"/>
        <v>0.69540000000000646</v>
      </c>
      <c r="D252">
        <v>25</v>
      </c>
      <c r="E252">
        <v>2998.9</v>
      </c>
    </row>
    <row r="253" spans="1:5" x14ac:dyDescent="0.25">
      <c r="A253">
        <v>2579.39</v>
      </c>
      <c r="B253">
        <v>129.30459999999999</v>
      </c>
      <c r="C253">
        <f t="shared" si="3"/>
        <v>0.69540000000000646</v>
      </c>
      <c r="D253">
        <v>25</v>
      </c>
      <c r="E253">
        <v>2999.1</v>
      </c>
    </row>
    <row r="254" spans="1:5" x14ac:dyDescent="0.25">
      <c r="A254">
        <v>2589.4</v>
      </c>
      <c r="B254">
        <v>129.30459999999999</v>
      </c>
      <c r="C254">
        <f t="shared" si="3"/>
        <v>0.69540000000000646</v>
      </c>
      <c r="D254">
        <v>25</v>
      </c>
      <c r="E254">
        <v>2999.1</v>
      </c>
    </row>
    <row r="255" spans="1:5" x14ac:dyDescent="0.25">
      <c r="A255">
        <v>2599.4</v>
      </c>
      <c r="B255">
        <v>129.30459999999999</v>
      </c>
      <c r="C255">
        <f t="shared" si="3"/>
        <v>0.69540000000000646</v>
      </c>
      <c r="D255">
        <v>24.9</v>
      </c>
      <c r="E255">
        <v>2998.5010000000002</v>
      </c>
    </row>
    <row r="256" spans="1:5" x14ac:dyDescent="0.25">
      <c r="A256">
        <v>2609.4</v>
      </c>
      <c r="B256">
        <v>129.30459999999999</v>
      </c>
      <c r="C256">
        <f t="shared" si="3"/>
        <v>0.69540000000000646</v>
      </c>
      <c r="D256">
        <v>25</v>
      </c>
      <c r="E256">
        <v>2998.8009999999999</v>
      </c>
    </row>
    <row r="257" spans="1:5" x14ac:dyDescent="0.25">
      <c r="A257">
        <v>2619.4</v>
      </c>
      <c r="B257">
        <v>129.30459999999999</v>
      </c>
      <c r="C257">
        <f t="shared" si="3"/>
        <v>0.69540000000000646</v>
      </c>
      <c r="D257">
        <v>25</v>
      </c>
      <c r="E257">
        <v>2999.2</v>
      </c>
    </row>
    <row r="258" spans="1:5" x14ac:dyDescent="0.25">
      <c r="A258">
        <v>2629.4</v>
      </c>
      <c r="B258">
        <v>129.30459999999999</v>
      </c>
      <c r="C258">
        <f t="shared" si="3"/>
        <v>0.69540000000000646</v>
      </c>
      <c r="D258">
        <v>25</v>
      </c>
      <c r="E258">
        <v>2998.6010000000001</v>
      </c>
    </row>
    <row r="259" spans="1:5" x14ac:dyDescent="0.25">
      <c r="A259">
        <v>2639.39</v>
      </c>
      <c r="B259">
        <v>129.30459999999999</v>
      </c>
      <c r="C259">
        <f t="shared" si="3"/>
        <v>0.69540000000000646</v>
      </c>
      <c r="D259">
        <v>25</v>
      </c>
      <c r="E259">
        <v>2999.2</v>
      </c>
    </row>
    <row r="260" spans="1:5" x14ac:dyDescent="0.25">
      <c r="A260">
        <v>2649.38</v>
      </c>
      <c r="B260">
        <v>129.30459999999999</v>
      </c>
      <c r="C260">
        <f t="shared" si="3"/>
        <v>0.69540000000000646</v>
      </c>
      <c r="D260">
        <v>25.1</v>
      </c>
      <c r="E260">
        <v>2998.9</v>
      </c>
    </row>
    <row r="261" spans="1:5" x14ac:dyDescent="0.25">
      <c r="A261">
        <v>2659.4</v>
      </c>
      <c r="B261">
        <v>129.30459999999999</v>
      </c>
      <c r="C261">
        <f t="shared" si="3"/>
        <v>0.69540000000000646</v>
      </c>
      <c r="D261">
        <v>25.1</v>
      </c>
      <c r="E261">
        <v>2999.1</v>
      </c>
    </row>
    <row r="262" spans="1:5" x14ac:dyDescent="0.25">
      <c r="A262">
        <v>2669.41</v>
      </c>
      <c r="B262">
        <v>129.30459999999999</v>
      </c>
      <c r="C262">
        <f t="shared" si="3"/>
        <v>0.69540000000000646</v>
      </c>
      <c r="D262">
        <v>25.1</v>
      </c>
      <c r="E262">
        <v>2998.7</v>
      </c>
    </row>
    <row r="263" spans="1:5" x14ac:dyDescent="0.25">
      <c r="A263">
        <v>2679.41</v>
      </c>
      <c r="B263">
        <v>129.30459999999999</v>
      </c>
      <c r="C263">
        <f t="shared" si="3"/>
        <v>0.69540000000000646</v>
      </c>
      <c r="D263">
        <v>25.1</v>
      </c>
      <c r="E263">
        <v>2999.2</v>
      </c>
    </row>
    <row r="264" spans="1:5" x14ac:dyDescent="0.25">
      <c r="A264">
        <v>2689.39</v>
      </c>
      <c r="B264">
        <v>129.30459999999999</v>
      </c>
      <c r="C264">
        <f t="shared" ref="C264:C283" si="4">$E$3-B264</f>
        <v>0.69540000000000646</v>
      </c>
      <c r="D264">
        <v>25</v>
      </c>
      <c r="E264">
        <v>2998.4009999999998</v>
      </c>
    </row>
    <row r="265" spans="1:5" x14ac:dyDescent="0.25">
      <c r="A265">
        <v>2699.41</v>
      </c>
      <c r="B265">
        <v>129.30459999999999</v>
      </c>
      <c r="C265">
        <f t="shared" si="4"/>
        <v>0.69540000000000646</v>
      </c>
      <c r="D265">
        <v>25</v>
      </c>
      <c r="E265">
        <v>2998.9</v>
      </c>
    </row>
    <row r="266" spans="1:5" x14ac:dyDescent="0.25">
      <c r="A266">
        <v>2709.4</v>
      </c>
      <c r="B266">
        <v>129.30459999999999</v>
      </c>
      <c r="C266">
        <f t="shared" si="4"/>
        <v>0.69540000000000646</v>
      </c>
      <c r="D266">
        <v>24.9</v>
      </c>
      <c r="E266">
        <v>2998.8009999999999</v>
      </c>
    </row>
    <row r="267" spans="1:5" x14ac:dyDescent="0.25">
      <c r="A267">
        <v>2719.4</v>
      </c>
      <c r="B267">
        <v>129.30459999999999</v>
      </c>
      <c r="C267">
        <f t="shared" si="4"/>
        <v>0.69540000000000646</v>
      </c>
      <c r="D267">
        <v>24.9</v>
      </c>
      <c r="E267">
        <v>2998.4009999999998</v>
      </c>
    </row>
    <row r="268" spans="1:5" x14ac:dyDescent="0.25">
      <c r="A268">
        <v>2729.4</v>
      </c>
      <c r="B268">
        <v>129.30459999999999</v>
      </c>
      <c r="C268">
        <f t="shared" si="4"/>
        <v>0.69540000000000646</v>
      </c>
      <c r="D268">
        <v>24.9</v>
      </c>
      <c r="E268">
        <v>2999.1</v>
      </c>
    </row>
    <row r="269" spans="1:5" x14ac:dyDescent="0.25">
      <c r="A269">
        <v>2739.4</v>
      </c>
      <c r="B269">
        <v>129.30459999999999</v>
      </c>
      <c r="C269">
        <f t="shared" si="4"/>
        <v>0.69540000000000646</v>
      </c>
      <c r="D269">
        <v>24.9</v>
      </c>
      <c r="E269">
        <v>2999</v>
      </c>
    </row>
    <row r="270" spans="1:5" x14ac:dyDescent="0.25">
      <c r="A270">
        <v>2749.41</v>
      </c>
      <c r="B270">
        <v>129.30459999999999</v>
      </c>
      <c r="C270">
        <f t="shared" si="4"/>
        <v>0.69540000000000646</v>
      </c>
      <c r="D270">
        <v>24.9</v>
      </c>
      <c r="E270">
        <v>2998.7</v>
      </c>
    </row>
    <row r="271" spans="1:5" x14ac:dyDescent="0.25">
      <c r="A271">
        <v>2759.4</v>
      </c>
      <c r="B271">
        <v>129.30459999999999</v>
      </c>
      <c r="C271">
        <f t="shared" si="4"/>
        <v>0.69540000000000646</v>
      </c>
      <c r="D271">
        <v>25</v>
      </c>
      <c r="E271">
        <v>2999.5</v>
      </c>
    </row>
    <row r="272" spans="1:5" x14ac:dyDescent="0.25">
      <c r="A272">
        <v>2769.4</v>
      </c>
      <c r="B272">
        <v>129.30459999999999</v>
      </c>
      <c r="C272">
        <f t="shared" si="4"/>
        <v>0.69540000000000646</v>
      </c>
      <c r="D272">
        <v>25</v>
      </c>
      <c r="E272">
        <v>2999.2</v>
      </c>
    </row>
    <row r="273" spans="1:5" x14ac:dyDescent="0.25">
      <c r="A273">
        <v>2779.39</v>
      </c>
      <c r="B273">
        <v>129.30459999999999</v>
      </c>
      <c r="C273">
        <f t="shared" si="4"/>
        <v>0.69540000000000646</v>
      </c>
      <c r="D273">
        <v>25.1</v>
      </c>
      <c r="E273">
        <v>2998.6010000000001</v>
      </c>
    </row>
    <row r="274" spans="1:5" x14ac:dyDescent="0.25">
      <c r="A274">
        <v>2789.41</v>
      </c>
      <c r="B274">
        <v>129.30459999999999</v>
      </c>
      <c r="C274">
        <f t="shared" si="4"/>
        <v>0.69540000000000646</v>
      </c>
      <c r="D274">
        <v>25.1</v>
      </c>
      <c r="E274">
        <v>2999.3</v>
      </c>
    </row>
    <row r="275" spans="1:5" x14ac:dyDescent="0.25">
      <c r="A275">
        <v>2799.42</v>
      </c>
      <c r="B275">
        <v>129.30459999999999</v>
      </c>
      <c r="C275">
        <f t="shared" si="4"/>
        <v>0.69540000000000646</v>
      </c>
      <c r="D275">
        <v>25.1</v>
      </c>
      <c r="E275">
        <v>2998.9</v>
      </c>
    </row>
    <row r="276" spans="1:5" x14ac:dyDescent="0.25">
      <c r="A276">
        <v>2809.41</v>
      </c>
      <c r="B276">
        <v>129.30459999999999</v>
      </c>
      <c r="C276">
        <f t="shared" si="4"/>
        <v>0.69540000000000646</v>
      </c>
      <c r="D276">
        <v>25.1</v>
      </c>
      <c r="E276">
        <v>2998.9</v>
      </c>
    </row>
    <row r="277" spans="1:5" x14ac:dyDescent="0.25">
      <c r="A277">
        <v>2819.4</v>
      </c>
      <c r="B277">
        <v>129.30459999999999</v>
      </c>
      <c r="C277">
        <f t="shared" si="4"/>
        <v>0.69540000000000646</v>
      </c>
      <c r="D277">
        <v>25</v>
      </c>
      <c r="E277">
        <v>2998.7</v>
      </c>
    </row>
    <row r="278" spans="1:5" x14ac:dyDescent="0.25">
      <c r="A278">
        <v>2829.39</v>
      </c>
      <c r="B278">
        <v>129.30459999999999</v>
      </c>
      <c r="C278">
        <f t="shared" si="4"/>
        <v>0.69540000000000646</v>
      </c>
      <c r="D278">
        <v>25</v>
      </c>
      <c r="E278">
        <v>2998.8009999999999</v>
      </c>
    </row>
    <row r="279" spans="1:5" x14ac:dyDescent="0.25">
      <c r="A279">
        <v>2839.41</v>
      </c>
      <c r="B279">
        <v>129.30459999999999</v>
      </c>
      <c r="C279">
        <f t="shared" si="4"/>
        <v>0.69540000000000646</v>
      </c>
      <c r="D279">
        <v>24.9</v>
      </c>
      <c r="E279">
        <v>2999.2</v>
      </c>
    </row>
    <row r="280" spans="1:5" x14ac:dyDescent="0.25">
      <c r="A280">
        <v>2849.4</v>
      </c>
      <c r="B280">
        <v>129.30459999999999</v>
      </c>
      <c r="C280">
        <f t="shared" si="4"/>
        <v>0.69540000000000646</v>
      </c>
      <c r="D280">
        <v>24.9</v>
      </c>
      <c r="E280">
        <v>2998.9</v>
      </c>
    </row>
    <row r="281" spans="1:5" x14ac:dyDescent="0.25">
      <c r="A281">
        <v>2859.4</v>
      </c>
      <c r="B281">
        <v>129.31870000000001</v>
      </c>
      <c r="C281">
        <f t="shared" si="4"/>
        <v>0.68129999999999313</v>
      </c>
      <c r="D281">
        <v>24.9</v>
      </c>
      <c r="E281">
        <v>2999.2</v>
      </c>
    </row>
    <row r="282" spans="1:5" x14ac:dyDescent="0.25">
      <c r="A282">
        <v>2909.41</v>
      </c>
      <c r="B282">
        <v>129.31870000000001</v>
      </c>
      <c r="C282">
        <f t="shared" si="4"/>
        <v>0.68129999999999313</v>
      </c>
      <c r="D282">
        <v>25.1</v>
      </c>
      <c r="E282">
        <v>2999</v>
      </c>
    </row>
    <row r="283" spans="1:5" x14ac:dyDescent="0.25">
      <c r="A283">
        <v>2989.4</v>
      </c>
      <c r="B283">
        <v>129.31870000000001</v>
      </c>
      <c r="C283">
        <f t="shared" si="4"/>
        <v>0.68129999999999313</v>
      </c>
      <c r="D283">
        <v>25</v>
      </c>
      <c r="E283">
        <v>2998.8009999999999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61"/>
  <sheetViews>
    <sheetView zoomScale="80" zoomScaleNormal="80" workbookViewId="0">
      <selection activeCell="AD26" sqref="AD26"/>
    </sheetView>
  </sheetViews>
  <sheetFormatPr defaultRowHeight="15" x14ac:dyDescent="0.25"/>
  <cols>
    <col min="2" max="2" width="17.85546875" customWidth="1"/>
    <col min="3" max="3" width="11.42578125" customWidth="1"/>
    <col min="4" max="4" width="11.140625" customWidth="1"/>
    <col min="5" max="5" width="26.7109375" bestFit="1" customWidth="1"/>
    <col min="6" max="6" width="13.28515625" customWidth="1"/>
    <col min="7" max="7" width="10.85546875" customWidth="1"/>
    <col min="20" max="20" width="13.85546875" customWidth="1"/>
    <col min="24" max="24" width="14.5703125" customWidth="1"/>
  </cols>
  <sheetData>
    <row r="1" spans="1:25" x14ac:dyDescent="0.25">
      <c r="A1" t="s">
        <v>10</v>
      </c>
      <c r="D1">
        <v>13</v>
      </c>
      <c r="E1" t="s">
        <v>11</v>
      </c>
    </row>
    <row r="2" spans="1:25" x14ac:dyDescent="0.25">
      <c r="A2" t="s">
        <v>12</v>
      </c>
      <c r="B2" t="s">
        <v>13</v>
      </c>
      <c r="C2" s="7" t="s">
        <v>32</v>
      </c>
      <c r="J2" t="s">
        <v>14</v>
      </c>
    </row>
    <row r="3" spans="1:25" x14ac:dyDescent="0.25">
      <c r="A3">
        <v>500</v>
      </c>
      <c r="B3">
        <f>(1.118*(10^-5))*$D$1*(A3^2)</f>
        <v>36.335000000000001</v>
      </c>
      <c r="C3">
        <f>0.0074*(-0.323*B3^-1.323)</f>
        <v>-2.0612185838713174E-5</v>
      </c>
    </row>
    <row r="4" spans="1:25" x14ac:dyDescent="0.25">
      <c r="A4">
        <v>1000</v>
      </c>
      <c r="B4">
        <f t="shared" ref="B4:B7" si="0">(1.118*(10^-5))*$D$1*(A4^2)</f>
        <v>145.34</v>
      </c>
      <c r="C4">
        <f t="shared" ref="C4:C8" si="1">0.0074*(-0.323*B4^-1.323)</f>
        <v>-3.2930526993352818E-6</v>
      </c>
      <c r="W4" s="7" t="s">
        <v>36</v>
      </c>
    </row>
    <row r="5" spans="1:25" x14ac:dyDescent="0.25">
      <c r="A5">
        <v>1500</v>
      </c>
      <c r="B5">
        <f t="shared" si="0"/>
        <v>327.01500000000004</v>
      </c>
      <c r="C5">
        <f t="shared" si="1"/>
        <v>-1.1263184788856723E-6</v>
      </c>
      <c r="W5" t="s">
        <v>31</v>
      </c>
      <c r="X5" t="s">
        <v>26</v>
      </c>
    </row>
    <row r="6" spans="1:25" ht="12.6" customHeight="1" x14ac:dyDescent="0.25">
      <c r="A6">
        <v>2000</v>
      </c>
      <c r="B6">
        <f t="shared" si="0"/>
        <v>581.36</v>
      </c>
      <c r="C6">
        <f t="shared" si="1"/>
        <v>-5.2610606975181429E-7</v>
      </c>
      <c r="W6">
        <v>36.335000000000001</v>
      </c>
      <c r="X6">
        <v>2.2181000000000002E-3</v>
      </c>
    </row>
    <row r="7" spans="1:25" ht="12.6" customHeight="1" x14ac:dyDescent="0.25">
      <c r="A7">
        <v>2500</v>
      </c>
      <c r="B7">
        <f t="shared" si="0"/>
        <v>908.37500000000011</v>
      </c>
      <c r="C7">
        <f t="shared" si="1"/>
        <v>-2.9150728857084616E-7</v>
      </c>
      <c r="W7">
        <v>145.34</v>
      </c>
      <c r="X7">
        <v>1.5271999999999998E-3</v>
      </c>
    </row>
    <row r="8" spans="1:25" x14ac:dyDescent="0.25">
      <c r="A8">
        <v>3000</v>
      </c>
      <c r="B8">
        <f>(1.118*(10^-5))*$D$1*(A8^2)</f>
        <v>1308.0600000000002</v>
      </c>
      <c r="C8">
        <f t="shared" si="1"/>
        <v>-1.7994336632845118E-7</v>
      </c>
      <c r="W8">
        <v>327.01500000000004</v>
      </c>
      <c r="X8">
        <v>1.2029E-3</v>
      </c>
    </row>
    <row r="9" spans="1:25" x14ac:dyDescent="0.25">
      <c r="W9">
        <v>581.36</v>
      </c>
      <c r="X9">
        <v>9.7740000000000001E-4</v>
      </c>
    </row>
    <row r="10" spans="1:25" x14ac:dyDescent="0.25">
      <c r="A10" t="s">
        <v>15</v>
      </c>
      <c r="B10">
        <v>4500</v>
      </c>
      <c r="C10" t="s">
        <v>16</v>
      </c>
      <c r="D10" t="s">
        <v>17</v>
      </c>
      <c r="W10">
        <v>908.37500000000011</v>
      </c>
      <c r="X10">
        <v>8.2230000000000009E-4</v>
      </c>
    </row>
    <row r="11" spans="1:25" x14ac:dyDescent="0.25">
      <c r="B11">
        <v>1000</v>
      </c>
      <c r="C11" t="s">
        <v>18</v>
      </c>
      <c r="D11" t="s">
        <v>17</v>
      </c>
      <c r="W11">
        <v>1308.0600000000002</v>
      </c>
      <c r="X11">
        <v>6.8130000000000003E-4</v>
      </c>
    </row>
    <row r="12" spans="1:25" x14ac:dyDescent="0.25">
      <c r="F12" t="s">
        <v>16</v>
      </c>
    </row>
    <row r="13" spans="1:25" x14ac:dyDescent="0.25">
      <c r="A13" s="2" t="s">
        <v>19</v>
      </c>
      <c r="E13" s="11" t="s">
        <v>22</v>
      </c>
      <c r="F13" s="1">
        <v>3.4485343728915215E-3</v>
      </c>
    </row>
    <row r="15" spans="1:25" ht="14.45" customHeight="1" x14ac:dyDescent="0.25">
      <c r="A15" t="s">
        <v>20</v>
      </c>
      <c r="B15" s="1">
        <f>20*10^-3</f>
        <v>0.02</v>
      </c>
      <c r="C15" t="s">
        <v>21</v>
      </c>
      <c r="E15" s="3"/>
      <c r="F15" s="3"/>
      <c r="G15" s="4"/>
      <c r="T15" s="18"/>
      <c r="U15" s="18"/>
      <c r="V15" s="18"/>
      <c r="W15" s="18"/>
      <c r="X15" s="18"/>
      <c r="Y15" s="18"/>
    </row>
    <row r="16" spans="1:25" ht="16.5" customHeight="1" x14ac:dyDescent="0.25">
      <c r="A16" t="s">
        <v>12</v>
      </c>
      <c r="B16" t="s">
        <v>26</v>
      </c>
      <c r="C16" t="s">
        <v>38</v>
      </c>
      <c r="T16" s="18"/>
      <c r="U16" s="18"/>
      <c r="V16" s="18"/>
      <c r="W16" s="18"/>
      <c r="X16" s="18"/>
      <c r="Y16" s="18"/>
    </row>
    <row r="17" spans="1:25" x14ac:dyDescent="0.25">
      <c r="A17">
        <v>500</v>
      </c>
      <c r="B17" s="5">
        <f>2.2181*10^-3</f>
        <v>2.2181000000000002E-3</v>
      </c>
      <c r="C17">
        <f>($B$15/B17)*$F$13</f>
        <v>3.109448963429531E-2</v>
      </c>
      <c r="E17" s="8" t="s">
        <v>23</v>
      </c>
      <c r="F17">
        <f>B10-B11</f>
        <v>3500</v>
      </c>
    </row>
    <row r="18" spans="1:25" ht="14.45" customHeight="1" x14ac:dyDescent="0.25">
      <c r="A18">
        <v>1000</v>
      </c>
      <c r="B18" s="5">
        <f>1.5272*10^-3</f>
        <v>1.5271999999999998E-3</v>
      </c>
      <c r="C18" s="1">
        <f t="shared" ref="C18:C22" si="2">($B$15/B18)*$F$13</f>
        <v>4.5161529241638583E-2</v>
      </c>
      <c r="T18" s="18"/>
      <c r="U18" s="18"/>
      <c r="V18" s="18"/>
      <c r="W18" s="18"/>
      <c r="X18" s="18"/>
      <c r="Y18" s="18"/>
    </row>
    <row r="19" spans="1:25" x14ac:dyDescent="0.25">
      <c r="A19">
        <v>1500</v>
      </c>
      <c r="B19" s="5">
        <f>1.2029*10^-3</f>
        <v>1.2029E-3</v>
      </c>
      <c r="C19">
        <f>($B$15/B19)*$F$13</f>
        <v>5.7337008444451262E-2</v>
      </c>
      <c r="T19" s="18"/>
      <c r="U19" s="18"/>
      <c r="V19" s="18"/>
      <c r="W19" s="18"/>
      <c r="X19" s="18"/>
      <c r="Y19" s="18"/>
    </row>
    <row r="20" spans="1:25" x14ac:dyDescent="0.25">
      <c r="A20">
        <v>2000</v>
      </c>
      <c r="B20" s="5">
        <f>0.9774*10^-3</f>
        <v>9.7740000000000001E-4</v>
      </c>
      <c r="C20">
        <f t="shared" si="2"/>
        <v>7.0565467012308605E-2</v>
      </c>
      <c r="T20" s="18"/>
      <c r="U20" s="18"/>
      <c r="V20" s="18"/>
      <c r="W20" s="18"/>
      <c r="X20" s="18"/>
      <c r="Y20" s="18"/>
    </row>
    <row r="21" spans="1:25" x14ac:dyDescent="0.25">
      <c r="A21">
        <v>2500</v>
      </c>
      <c r="B21" s="5">
        <f>0.8223*10^-3</f>
        <v>8.2230000000000009E-4</v>
      </c>
      <c r="C21">
        <f t="shared" si="2"/>
        <v>8.3875334376541918E-2</v>
      </c>
      <c r="T21" s="18"/>
      <c r="U21" s="18"/>
      <c r="V21" s="18"/>
      <c r="W21" s="18"/>
      <c r="X21" s="18"/>
      <c r="Y21" s="18"/>
    </row>
    <row r="22" spans="1:25" x14ac:dyDescent="0.25">
      <c r="A22">
        <v>3000</v>
      </c>
      <c r="B22" s="5">
        <f>0.6813*10^-3</f>
        <v>6.8130000000000003E-4</v>
      </c>
      <c r="C22">
        <f t="shared" si="2"/>
        <v>0.10123394607049821</v>
      </c>
    </row>
    <row r="24" spans="1:25" ht="12.6" customHeight="1" x14ac:dyDescent="0.25">
      <c r="A24" t="s">
        <v>24</v>
      </c>
      <c r="B24">
        <f>13*10^-2</f>
        <v>0.13</v>
      </c>
      <c r="C24" t="s">
        <v>21</v>
      </c>
    </row>
    <row r="28" spans="1:25" x14ac:dyDescent="0.25">
      <c r="A28" s="17" t="s">
        <v>28</v>
      </c>
      <c r="B28" s="17"/>
      <c r="C28" s="17"/>
      <c r="D28" s="17"/>
      <c r="U28" t="s">
        <v>30</v>
      </c>
    </row>
    <row r="30" spans="1:25" x14ac:dyDescent="0.25">
      <c r="A30" s="5" t="s">
        <v>25</v>
      </c>
      <c r="B30" s="5" t="s">
        <v>12</v>
      </c>
      <c r="C30" s="10"/>
      <c r="D30" s="5" t="s">
        <v>37</v>
      </c>
      <c r="F30" s="12" t="s">
        <v>29</v>
      </c>
      <c r="G30" s="12"/>
      <c r="H30" s="12"/>
    </row>
    <row r="31" spans="1:25" x14ac:dyDescent="0.25">
      <c r="A31" s="5">
        <f>($F$17*B3*9.8*$F$13*$B$15)*(1-(B17/(2*$B$24)))</f>
        <v>85.224195793305356</v>
      </c>
      <c r="B31" s="5">
        <v>500</v>
      </c>
      <c r="C31" s="10"/>
      <c r="D31" s="5">
        <f t="shared" ref="D31:D36" si="3">($F$13*$B$15)*(1-((1/(2*$B$24))*(B17+(B3*C3))))/((B17+(B3*C3))*(1-(B17/$B$24))+((B17^2)/(2*$B$24)))</f>
        <v>4.6876554920371655E-2</v>
      </c>
      <c r="F31" s="12"/>
      <c r="G31" s="12"/>
      <c r="H31" s="12"/>
    </row>
    <row r="32" spans="1:25" x14ac:dyDescent="0.25">
      <c r="A32" s="5">
        <f t="shared" ref="A32:A35" si="4">($F$17*B4*9.8*$F$13*$B$15)*(1-(B18/(2*$B$24)))</f>
        <v>341.81044541054058</v>
      </c>
      <c r="B32" s="5">
        <v>1000</v>
      </c>
      <c r="C32" s="10"/>
      <c r="D32" s="5">
        <f t="shared" si="3"/>
        <v>6.5719396091048599E-2</v>
      </c>
      <c r="F32" s="12">
        <v>2E-3</v>
      </c>
      <c r="G32" s="13">
        <f>($C$17*$B$17)*(1-((1/(2*$B$24))*(F32+($B$4*$C$4))))/((F32+($B$4*$C$4))*(1-(F32/$B$24))+((F32^2)/(2*$B$24)))</f>
        <v>4.530767129021529E-2</v>
      </c>
      <c r="H32" s="12"/>
    </row>
    <row r="33" spans="1:31" x14ac:dyDescent="0.25">
      <c r="A33" s="5">
        <f t="shared" si="4"/>
        <v>770.03844137333419</v>
      </c>
      <c r="B33" s="5">
        <v>1500</v>
      </c>
      <c r="C33" s="10"/>
      <c r="D33" s="5">
        <f t="shared" si="3"/>
        <v>8.2589693247777152E-2</v>
      </c>
      <c r="F33" s="12">
        <f>F32-0.0001</f>
        <v>1.9E-3</v>
      </c>
      <c r="G33" s="13">
        <f t="shared" ref="G33:G45" si="5">($C$17*$B$17)*(1-((1/(2*$B$24))*(F33+($B$4*$C$4))))/((F33+($B$4*$C$4))*(1-(F33/$B$24))+((F33^2)/(2*$B$24)))</f>
        <v>4.8493262764284971E-2</v>
      </c>
      <c r="H33" s="12"/>
    </row>
    <row r="34" spans="1:31" x14ac:dyDescent="0.25">
      <c r="A34" s="5">
        <f t="shared" si="4"/>
        <v>1370.1500548977886</v>
      </c>
      <c r="B34" s="5">
        <v>2000</v>
      </c>
      <c r="C34" s="10"/>
      <c r="D34" s="5">
        <f>($F$13*$B$15)*(1-((1/(2*$B$24))*(B20+(B6*C6))))/((B20+(B6*C6))*(1-(B20/$B$24))+((B20^2)/(2*$B$24)))</f>
        <v>0.10264966026058346</v>
      </c>
      <c r="F34" s="12">
        <f t="shared" ref="F34:F45" si="6">F33-0.0001</f>
        <v>1.8E-3</v>
      </c>
      <c r="G34" s="13">
        <f t="shared" si="5"/>
        <v>5.2160691453601769E-2</v>
      </c>
      <c r="H34" s="12"/>
    </row>
    <row r="35" spans="1:31" ht="21" x14ac:dyDescent="0.35">
      <c r="A35" s="5">
        <f t="shared" si="4"/>
        <v>2142.1413848352586</v>
      </c>
      <c r="B35" s="5">
        <v>2500</v>
      </c>
      <c r="C35" s="10"/>
      <c r="D35" s="5">
        <f t="shared" si="3"/>
        <v>0.12365383448864874</v>
      </c>
      <c r="F35" s="12">
        <f t="shared" si="6"/>
        <v>1.6999999999999999E-3</v>
      </c>
      <c r="G35" s="13">
        <f t="shared" si="5"/>
        <v>5.64282219902087E-2</v>
      </c>
      <c r="H35" s="12"/>
      <c r="S35" s="9" t="s">
        <v>34</v>
      </c>
      <c r="W35" s="6"/>
    </row>
    <row r="36" spans="1:31" x14ac:dyDescent="0.25">
      <c r="A36" s="5">
        <f>($F$17*B8*9.8*$F$13*$B$15)*(1-(B22/(2*$B$24)))</f>
        <v>3086.3617492925423</v>
      </c>
      <c r="B36" s="5">
        <v>3000</v>
      </c>
      <c r="C36" s="10"/>
      <c r="D36" s="5">
        <f t="shared" si="3"/>
        <v>0.154595402160282</v>
      </c>
      <c r="F36" s="12">
        <f t="shared" si="6"/>
        <v>1.5999999999999999E-3</v>
      </c>
      <c r="G36" s="13">
        <f t="shared" si="5"/>
        <v>6.1456270988554253E-2</v>
      </c>
      <c r="H36" s="12"/>
      <c r="S36" s="7" t="s">
        <v>35</v>
      </c>
    </row>
    <row r="37" spans="1:31" x14ac:dyDescent="0.25">
      <c r="F37" s="14">
        <f t="shared" si="6"/>
        <v>1.4999999999999998E-3</v>
      </c>
      <c r="G37" s="14">
        <f t="shared" si="5"/>
        <v>6.7468023924467158E-2</v>
      </c>
      <c r="H37" s="12"/>
    </row>
    <row r="38" spans="1:31" x14ac:dyDescent="0.25">
      <c r="A38" s="17"/>
      <c r="B38" s="17"/>
      <c r="C38" s="17"/>
      <c r="D38" s="17"/>
      <c r="F38" s="12">
        <f t="shared" si="6"/>
        <v>1.3999999999999998E-3</v>
      </c>
      <c r="G38" s="13">
        <f t="shared" si="5"/>
        <v>7.4783464728502363E-2</v>
      </c>
      <c r="H38" s="12"/>
      <c r="AA38" s="16"/>
      <c r="AB38" s="16"/>
      <c r="AC38" s="16"/>
      <c r="AD38" s="16"/>
      <c r="AE38" s="16"/>
    </row>
    <row r="39" spans="1:31" x14ac:dyDescent="0.25">
      <c r="F39" s="12">
        <f t="shared" si="6"/>
        <v>1.2999999999999997E-3</v>
      </c>
      <c r="G39" s="13">
        <f t="shared" si="5"/>
        <v>8.38782363799567E-2</v>
      </c>
      <c r="H39" s="12"/>
      <c r="L39" s="7" t="s">
        <v>33</v>
      </c>
      <c r="AA39" s="16"/>
      <c r="AB39" s="16"/>
      <c r="AC39" s="16"/>
      <c r="AD39" s="16"/>
      <c r="AE39" s="16"/>
    </row>
    <row r="40" spans="1:31" x14ac:dyDescent="0.25">
      <c r="F40" s="12">
        <f t="shared" si="6"/>
        <v>1.1999999999999997E-3</v>
      </c>
      <c r="G40" s="13">
        <f t="shared" si="5"/>
        <v>9.5491397920897753E-2</v>
      </c>
      <c r="H40" s="12"/>
      <c r="AA40" s="16"/>
      <c r="AB40" s="16"/>
      <c r="AC40" s="16"/>
      <c r="AD40" s="16"/>
      <c r="AE40" s="16"/>
    </row>
    <row r="41" spans="1:31" x14ac:dyDescent="0.25">
      <c r="F41" s="12">
        <f t="shared" si="6"/>
        <v>1.0999999999999996E-3</v>
      </c>
      <c r="G41" s="13">
        <f t="shared" si="5"/>
        <v>0.11083708224922441</v>
      </c>
      <c r="H41" s="12"/>
    </row>
    <row r="42" spans="1:31" x14ac:dyDescent="0.25">
      <c r="F42" s="12">
        <f t="shared" si="6"/>
        <v>9.9999999999999959E-4</v>
      </c>
      <c r="G42" s="13">
        <f t="shared" si="5"/>
        <v>0.13205931353904074</v>
      </c>
      <c r="H42" s="12"/>
    </row>
    <row r="43" spans="1:31" x14ac:dyDescent="0.25">
      <c r="F43" s="12">
        <f t="shared" si="6"/>
        <v>8.9999999999999954E-4</v>
      </c>
      <c r="G43" s="13">
        <f t="shared" si="5"/>
        <v>0.16333307293054497</v>
      </c>
      <c r="H43" s="12"/>
    </row>
    <row r="44" spans="1:31" x14ac:dyDescent="0.25">
      <c r="F44" s="12">
        <f t="shared" si="6"/>
        <v>7.999999999999995E-4</v>
      </c>
      <c r="G44" s="13">
        <f t="shared" si="5"/>
        <v>0.21401532843013851</v>
      </c>
      <c r="H44" s="12"/>
    </row>
    <row r="45" spans="1:31" x14ac:dyDescent="0.25">
      <c r="F45" s="12">
        <f t="shared" si="6"/>
        <v>6.9999999999999945E-4</v>
      </c>
      <c r="G45" s="13">
        <f t="shared" si="5"/>
        <v>0.31030206440369773</v>
      </c>
      <c r="H45" s="12"/>
      <c r="I45" s="7"/>
    </row>
    <row r="46" spans="1:31" x14ac:dyDescent="0.25">
      <c r="F46" s="12"/>
      <c r="G46" s="12"/>
      <c r="H46" s="12"/>
    </row>
    <row r="49" spans="1:31" x14ac:dyDescent="0.25">
      <c r="A49" s="17"/>
      <c r="B49" s="17"/>
      <c r="C49" s="17"/>
      <c r="D49" s="17"/>
    </row>
    <row r="53" spans="1:31" ht="21" x14ac:dyDescent="0.35">
      <c r="W53" s="6"/>
    </row>
    <row r="55" spans="1:31" x14ac:dyDescent="0.25">
      <c r="AA55" s="19"/>
      <c r="AB55" s="19"/>
      <c r="AC55" s="19"/>
      <c r="AD55" s="19"/>
      <c r="AE55" s="19"/>
    </row>
    <row r="56" spans="1:31" x14ac:dyDescent="0.25">
      <c r="W56" s="17"/>
      <c r="X56" s="17"/>
      <c r="AA56" s="19"/>
      <c r="AB56" s="19"/>
      <c r="AC56" s="19"/>
      <c r="AD56" s="19"/>
      <c r="AE56" s="19"/>
    </row>
    <row r="57" spans="1:31" x14ac:dyDescent="0.25">
      <c r="W57" s="17"/>
      <c r="X57" s="17"/>
      <c r="AA57" s="19"/>
      <c r="AB57" s="19"/>
      <c r="AC57" s="19"/>
      <c r="AD57" s="19"/>
      <c r="AE57" s="19"/>
    </row>
    <row r="58" spans="1:31" x14ac:dyDescent="0.25">
      <c r="W58" s="17"/>
      <c r="X58" s="17"/>
    </row>
    <row r="60" spans="1:31" x14ac:dyDescent="0.25">
      <c r="W60" s="17"/>
      <c r="X60" s="17"/>
    </row>
    <row r="61" spans="1:31" x14ac:dyDescent="0.25">
      <c r="W61" s="17"/>
      <c r="X61" s="17"/>
    </row>
  </sheetData>
  <mergeCells count="12">
    <mergeCell ref="AA38:AE40"/>
    <mergeCell ref="A49:D49"/>
    <mergeCell ref="W61:X61"/>
    <mergeCell ref="T15:Y16"/>
    <mergeCell ref="T18:Y21"/>
    <mergeCell ref="A28:D28"/>
    <mergeCell ref="A38:D38"/>
    <mergeCell ref="AA55:AE57"/>
    <mergeCell ref="W56:X56"/>
    <mergeCell ref="W57:X57"/>
    <mergeCell ref="W58:X58"/>
    <mergeCell ref="W60:X60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3CEE9-C0D7-4A19-874A-C7BB2C358210}">
  <dimension ref="A1:E266"/>
  <sheetViews>
    <sheetView workbookViewId="0">
      <selection activeCell="R24" sqref="R24"/>
    </sheetView>
  </sheetViews>
  <sheetFormatPr defaultRowHeight="15" x14ac:dyDescent="0.25"/>
  <cols>
    <col min="2" max="3" width="14.140625" customWidth="1"/>
  </cols>
  <sheetData>
    <row r="1" spans="1:5" x14ac:dyDescent="0.25">
      <c r="A1" t="s">
        <v>0</v>
      </c>
      <c r="E1" t="s">
        <v>27</v>
      </c>
    </row>
    <row r="3" spans="1:5" x14ac:dyDescent="0.25">
      <c r="A3" t="s">
        <v>39</v>
      </c>
      <c r="E3">
        <v>130</v>
      </c>
    </row>
    <row r="4" spans="1:5" x14ac:dyDescent="0.25">
      <c r="A4" t="s">
        <v>1</v>
      </c>
      <c r="B4">
        <v>103.26</v>
      </c>
      <c r="D4" t="s">
        <v>2</v>
      </c>
      <c r="E4">
        <v>130.30000000000001</v>
      </c>
    </row>
    <row r="5" spans="1:5" x14ac:dyDescent="0.25">
      <c r="A5" t="s">
        <v>3</v>
      </c>
      <c r="B5">
        <v>37.9</v>
      </c>
    </row>
    <row r="6" spans="1:5" x14ac:dyDescent="0.25">
      <c r="A6" t="s">
        <v>4</v>
      </c>
      <c r="B6" t="s">
        <v>5</v>
      </c>
      <c r="C6" t="s">
        <v>9</v>
      </c>
      <c r="D6" t="s">
        <v>6</v>
      </c>
      <c r="E6" t="s">
        <v>7</v>
      </c>
    </row>
    <row r="7" spans="1:5" x14ac:dyDescent="0.25">
      <c r="A7">
        <v>9.49</v>
      </c>
      <c r="B7">
        <v>126.51300000000001</v>
      </c>
      <c r="C7">
        <f>$E$3-B7</f>
        <v>3.4869999999999948</v>
      </c>
      <c r="D7">
        <v>26.7</v>
      </c>
      <c r="E7">
        <v>502.65010000000001</v>
      </c>
    </row>
    <row r="8" spans="1:5" x14ac:dyDescent="0.25">
      <c r="A8">
        <v>19.54</v>
      </c>
      <c r="B8">
        <v>127.218</v>
      </c>
      <c r="C8">
        <f t="shared" ref="C8:C71" si="0">$E$3-B8</f>
        <v>2.7819999999999965</v>
      </c>
      <c r="D8">
        <v>26.2</v>
      </c>
      <c r="E8">
        <v>500.00279999999998</v>
      </c>
    </row>
    <row r="9" spans="1:5" x14ac:dyDescent="0.25">
      <c r="A9">
        <v>29.48</v>
      </c>
      <c r="B9">
        <v>127.4436</v>
      </c>
      <c r="C9">
        <f t="shared" si="0"/>
        <v>2.5563999999999965</v>
      </c>
      <c r="D9">
        <v>25.8</v>
      </c>
      <c r="E9">
        <v>500.47269999999997</v>
      </c>
    </row>
    <row r="10" spans="1:5" x14ac:dyDescent="0.25">
      <c r="A10">
        <v>39.42</v>
      </c>
      <c r="B10">
        <v>127.5564</v>
      </c>
      <c r="C10">
        <f t="shared" si="0"/>
        <v>2.4436000000000035</v>
      </c>
      <c r="D10">
        <v>25.5</v>
      </c>
      <c r="E10">
        <v>500.69260000000003</v>
      </c>
    </row>
    <row r="11" spans="1:5" x14ac:dyDescent="0.25">
      <c r="A11">
        <v>49.49</v>
      </c>
      <c r="B11">
        <v>127.6127</v>
      </c>
      <c r="C11">
        <f t="shared" si="0"/>
        <v>2.3872999999999962</v>
      </c>
      <c r="D11">
        <v>25.3</v>
      </c>
      <c r="E11">
        <v>500.37810000000002</v>
      </c>
    </row>
    <row r="12" spans="1:5" x14ac:dyDescent="0.25">
      <c r="A12">
        <v>59.43</v>
      </c>
      <c r="B12">
        <v>127.6409</v>
      </c>
      <c r="C12">
        <f t="shared" si="0"/>
        <v>2.359099999999998</v>
      </c>
      <c r="D12">
        <v>25.1</v>
      </c>
      <c r="E12">
        <v>500.41419999999999</v>
      </c>
    </row>
    <row r="13" spans="1:5" x14ac:dyDescent="0.25">
      <c r="A13">
        <v>69.489999999999995</v>
      </c>
      <c r="B13">
        <v>127.655</v>
      </c>
      <c r="C13">
        <f t="shared" si="0"/>
        <v>2.3449999999999989</v>
      </c>
      <c r="D13">
        <v>24.9</v>
      </c>
      <c r="E13">
        <v>500.91</v>
      </c>
    </row>
    <row r="14" spans="1:5" x14ac:dyDescent="0.25">
      <c r="A14">
        <v>79.430000000000007</v>
      </c>
      <c r="B14">
        <v>127.6691</v>
      </c>
      <c r="C14">
        <f t="shared" si="0"/>
        <v>2.3308999999999997</v>
      </c>
      <c r="D14">
        <v>24.8</v>
      </c>
      <c r="E14">
        <v>500.7149</v>
      </c>
    </row>
    <row r="15" spans="1:5" x14ac:dyDescent="0.25">
      <c r="A15">
        <v>89.5</v>
      </c>
      <c r="B15">
        <v>127.6832</v>
      </c>
      <c r="C15">
        <f t="shared" si="0"/>
        <v>2.3168000000000006</v>
      </c>
      <c r="D15">
        <v>24.7</v>
      </c>
      <c r="E15">
        <v>500.51440000000002</v>
      </c>
    </row>
    <row r="16" spans="1:5" x14ac:dyDescent="0.25">
      <c r="A16">
        <v>99.43</v>
      </c>
      <c r="B16">
        <v>127.6832</v>
      </c>
      <c r="C16">
        <f t="shared" si="0"/>
        <v>2.3168000000000006</v>
      </c>
      <c r="D16">
        <v>24.6</v>
      </c>
      <c r="E16">
        <v>500.3836</v>
      </c>
    </row>
    <row r="17" spans="1:5" x14ac:dyDescent="0.25">
      <c r="A17">
        <v>109.5</v>
      </c>
      <c r="B17">
        <v>127.6832</v>
      </c>
      <c r="C17">
        <f t="shared" si="0"/>
        <v>2.3168000000000006</v>
      </c>
      <c r="D17">
        <v>24.6</v>
      </c>
      <c r="E17">
        <v>501.27550000000002</v>
      </c>
    </row>
    <row r="18" spans="1:5" x14ac:dyDescent="0.25">
      <c r="A18">
        <v>119.44</v>
      </c>
      <c r="B18">
        <v>127.6973</v>
      </c>
      <c r="C18">
        <f t="shared" si="0"/>
        <v>2.3027000000000015</v>
      </c>
      <c r="D18">
        <v>24.6</v>
      </c>
      <c r="E18">
        <v>500.49770000000001</v>
      </c>
    </row>
    <row r="19" spans="1:5" x14ac:dyDescent="0.25">
      <c r="A19">
        <v>129.51</v>
      </c>
      <c r="B19">
        <v>127.6973</v>
      </c>
      <c r="C19">
        <f t="shared" si="0"/>
        <v>2.3027000000000015</v>
      </c>
      <c r="D19">
        <v>24.6</v>
      </c>
      <c r="E19">
        <v>500.35579999999999</v>
      </c>
    </row>
    <row r="20" spans="1:5" x14ac:dyDescent="0.25">
      <c r="A20">
        <v>139.44999999999999</v>
      </c>
      <c r="B20">
        <v>127.6973</v>
      </c>
      <c r="C20">
        <f t="shared" si="0"/>
        <v>2.3027000000000015</v>
      </c>
      <c r="D20">
        <v>24.6</v>
      </c>
      <c r="E20">
        <v>500.53109999999998</v>
      </c>
    </row>
    <row r="21" spans="1:5" x14ac:dyDescent="0.25">
      <c r="A21">
        <v>149.52000000000001</v>
      </c>
      <c r="B21">
        <v>127.6973</v>
      </c>
      <c r="C21">
        <f t="shared" si="0"/>
        <v>2.3027000000000015</v>
      </c>
      <c r="D21">
        <v>24.6</v>
      </c>
      <c r="E21">
        <v>500.54219999999998</v>
      </c>
    </row>
    <row r="22" spans="1:5" x14ac:dyDescent="0.25">
      <c r="A22">
        <v>159.44999999999999</v>
      </c>
      <c r="B22">
        <v>127.7114</v>
      </c>
      <c r="C22">
        <f t="shared" si="0"/>
        <v>2.2886000000000024</v>
      </c>
      <c r="D22">
        <v>24.6</v>
      </c>
      <c r="E22">
        <v>501.31740000000002</v>
      </c>
    </row>
    <row r="23" spans="1:5" x14ac:dyDescent="0.25">
      <c r="A23">
        <v>169.51</v>
      </c>
      <c r="B23">
        <v>127.7114</v>
      </c>
      <c r="C23">
        <f t="shared" si="0"/>
        <v>2.2886000000000024</v>
      </c>
      <c r="D23">
        <v>24.6</v>
      </c>
      <c r="E23">
        <v>498.85820000000001</v>
      </c>
    </row>
    <row r="24" spans="1:5" x14ac:dyDescent="0.25">
      <c r="A24">
        <v>179.45</v>
      </c>
      <c r="B24">
        <v>127.7114</v>
      </c>
      <c r="C24">
        <f t="shared" si="0"/>
        <v>2.2886000000000024</v>
      </c>
      <c r="D24">
        <v>24.6</v>
      </c>
      <c r="E24">
        <v>501.68340000000001</v>
      </c>
    </row>
    <row r="25" spans="1:5" x14ac:dyDescent="0.25">
      <c r="A25">
        <v>189.52</v>
      </c>
      <c r="B25">
        <v>127.7114</v>
      </c>
      <c r="C25">
        <f t="shared" si="0"/>
        <v>2.2886000000000024</v>
      </c>
      <c r="D25">
        <v>24.6</v>
      </c>
      <c r="E25">
        <v>498.88310000000001</v>
      </c>
    </row>
    <row r="26" spans="1:5" x14ac:dyDescent="0.25">
      <c r="A26">
        <v>199.45</v>
      </c>
      <c r="B26">
        <v>127.7114</v>
      </c>
      <c r="C26">
        <f t="shared" si="0"/>
        <v>2.2886000000000024</v>
      </c>
      <c r="D26">
        <v>24.8</v>
      </c>
      <c r="E26">
        <v>502.82139999999998</v>
      </c>
    </row>
    <row r="27" spans="1:5" x14ac:dyDescent="0.25">
      <c r="A27">
        <v>209.52</v>
      </c>
      <c r="B27">
        <v>127.7114</v>
      </c>
      <c r="C27">
        <f t="shared" si="0"/>
        <v>2.2886000000000024</v>
      </c>
      <c r="D27">
        <v>24.8</v>
      </c>
      <c r="E27">
        <v>499.02140000000003</v>
      </c>
    </row>
    <row r="28" spans="1:5" x14ac:dyDescent="0.25">
      <c r="A28">
        <v>219.46</v>
      </c>
      <c r="B28">
        <v>127.7114</v>
      </c>
      <c r="C28">
        <f t="shared" si="0"/>
        <v>2.2886000000000024</v>
      </c>
      <c r="D28">
        <v>24.8</v>
      </c>
      <c r="E28">
        <v>503.09120000000001</v>
      </c>
    </row>
    <row r="29" spans="1:5" x14ac:dyDescent="0.25">
      <c r="A29">
        <v>229.52</v>
      </c>
      <c r="B29">
        <v>127.7114</v>
      </c>
      <c r="C29">
        <f t="shared" si="0"/>
        <v>2.2886000000000024</v>
      </c>
      <c r="D29">
        <v>24.9</v>
      </c>
      <c r="E29">
        <v>499.33420000000001</v>
      </c>
    </row>
    <row r="30" spans="1:5" x14ac:dyDescent="0.25">
      <c r="A30">
        <v>239.46</v>
      </c>
      <c r="B30">
        <v>127.7114</v>
      </c>
      <c r="C30">
        <f t="shared" si="0"/>
        <v>2.2886000000000024</v>
      </c>
      <c r="D30">
        <v>24.9</v>
      </c>
      <c r="E30">
        <v>502.98439999999999</v>
      </c>
    </row>
    <row r="31" spans="1:5" x14ac:dyDescent="0.25">
      <c r="A31">
        <v>249.52</v>
      </c>
      <c r="B31">
        <v>127.7114</v>
      </c>
      <c r="C31">
        <f t="shared" si="0"/>
        <v>2.2886000000000024</v>
      </c>
      <c r="D31">
        <v>25</v>
      </c>
      <c r="E31">
        <v>499.85559999999998</v>
      </c>
    </row>
    <row r="32" spans="1:5" x14ac:dyDescent="0.25">
      <c r="A32">
        <v>259.48</v>
      </c>
      <c r="B32">
        <v>127.7255</v>
      </c>
      <c r="C32">
        <f t="shared" si="0"/>
        <v>2.2745000000000033</v>
      </c>
      <c r="D32">
        <v>25</v>
      </c>
      <c r="E32">
        <v>502.80169999999998</v>
      </c>
    </row>
    <row r="33" spans="1:5" x14ac:dyDescent="0.25">
      <c r="A33">
        <v>269.52999999999997</v>
      </c>
      <c r="B33">
        <v>127.7255</v>
      </c>
      <c r="C33">
        <f t="shared" si="0"/>
        <v>2.2745000000000033</v>
      </c>
      <c r="D33">
        <v>25</v>
      </c>
      <c r="E33">
        <v>499.97500000000002</v>
      </c>
    </row>
    <row r="34" spans="1:5" x14ac:dyDescent="0.25">
      <c r="A34">
        <v>279.48</v>
      </c>
      <c r="B34">
        <v>127.7255</v>
      </c>
      <c r="C34">
        <f t="shared" si="0"/>
        <v>2.2745000000000033</v>
      </c>
      <c r="D34">
        <v>25.1</v>
      </c>
      <c r="E34">
        <v>501.34530000000001</v>
      </c>
    </row>
    <row r="35" spans="1:5" x14ac:dyDescent="0.25">
      <c r="A35">
        <v>289.42</v>
      </c>
      <c r="B35">
        <v>127.7255</v>
      </c>
      <c r="C35">
        <f t="shared" si="0"/>
        <v>2.2745000000000033</v>
      </c>
      <c r="D35">
        <v>25.1</v>
      </c>
      <c r="E35">
        <v>500.23899999999998</v>
      </c>
    </row>
    <row r="36" spans="1:5" x14ac:dyDescent="0.25">
      <c r="A36">
        <v>299.48</v>
      </c>
      <c r="B36">
        <v>127.7255</v>
      </c>
      <c r="C36">
        <f t="shared" si="0"/>
        <v>2.2745000000000033</v>
      </c>
      <c r="D36">
        <v>25.1</v>
      </c>
      <c r="E36">
        <v>501.23919999999998</v>
      </c>
    </row>
    <row r="37" spans="1:5" x14ac:dyDescent="0.25">
      <c r="A37">
        <v>309.42</v>
      </c>
      <c r="B37">
        <v>127.7255</v>
      </c>
      <c r="C37">
        <f t="shared" si="0"/>
        <v>2.2745000000000033</v>
      </c>
      <c r="D37">
        <v>25.1</v>
      </c>
      <c r="E37">
        <v>500.584</v>
      </c>
    </row>
    <row r="38" spans="1:5" x14ac:dyDescent="0.25">
      <c r="A38">
        <v>319.49</v>
      </c>
      <c r="B38">
        <v>127.7255</v>
      </c>
      <c r="C38">
        <f t="shared" si="0"/>
        <v>2.2745000000000033</v>
      </c>
      <c r="D38">
        <v>25</v>
      </c>
      <c r="E38">
        <v>500.66199999999998</v>
      </c>
    </row>
    <row r="39" spans="1:5" x14ac:dyDescent="0.25">
      <c r="A39">
        <v>329.42</v>
      </c>
      <c r="B39">
        <v>127.7255</v>
      </c>
      <c r="C39">
        <f t="shared" si="0"/>
        <v>2.2745000000000033</v>
      </c>
      <c r="D39">
        <v>25</v>
      </c>
      <c r="E39">
        <v>500.6592</v>
      </c>
    </row>
    <row r="40" spans="1:5" x14ac:dyDescent="0.25">
      <c r="A40">
        <v>339.49</v>
      </c>
      <c r="B40">
        <v>127.7255</v>
      </c>
      <c r="C40">
        <f t="shared" si="0"/>
        <v>2.2745000000000033</v>
      </c>
      <c r="D40">
        <v>25</v>
      </c>
      <c r="E40">
        <v>499.90280000000001</v>
      </c>
    </row>
    <row r="41" spans="1:5" x14ac:dyDescent="0.25">
      <c r="A41">
        <v>349.42</v>
      </c>
      <c r="B41">
        <v>127.7255</v>
      </c>
      <c r="C41">
        <f t="shared" si="0"/>
        <v>2.2745000000000033</v>
      </c>
      <c r="D41">
        <v>24.9</v>
      </c>
      <c r="E41">
        <v>501.26990000000001</v>
      </c>
    </row>
    <row r="42" spans="1:5" x14ac:dyDescent="0.25">
      <c r="A42">
        <v>359.5</v>
      </c>
      <c r="B42">
        <v>127.7255</v>
      </c>
      <c r="C42">
        <f t="shared" si="0"/>
        <v>2.2745000000000033</v>
      </c>
      <c r="D42">
        <v>24.9</v>
      </c>
      <c r="E42">
        <v>498.77519999999998</v>
      </c>
    </row>
    <row r="43" spans="1:5" x14ac:dyDescent="0.25">
      <c r="A43">
        <v>369.43</v>
      </c>
      <c r="B43">
        <v>127.7255</v>
      </c>
      <c r="C43">
        <f t="shared" si="0"/>
        <v>2.2745000000000033</v>
      </c>
      <c r="D43">
        <v>24.9</v>
      </c>
      <c r="E43">
        <v>501.90440000000001</v>
      </c>
    </row>
    <row r="44" spans="1:5" x14ac:dyDescent="0.25">
      <c r="A44">
        <v>379.5</v>
      </c>
      <c r="B44">
        <v>127.7255</v>
      </c>
      <c r="C44">
        <f t="shared" si="0"/>
        <v>2.2745000000000033</v>
      </c>
      <c r="D44">
        <v>24.9</v>
      </c>
      <c r="E44">
        <v>498.7946</v>
      </c>
    </row>
    <row r="45" spans="1:5" x14ac:dyDescent="0.25">
      <c r="A45">
        <v>389.43</v>
      </c>
      <c r="B45">
        <v>127.7255</v>
      </c>
      <c r="C45">
        <f t="shared" si="0"/>
        <v>2.2745000000000033</v>
      </c>
      <c r="D45">
        <v>24.9</v>
      </c>
      <c r="E45">
        <v>502.95909999999998</v>
      </c>
    </row>
    <row r="46" spans="1:5" x14ac:dyDescent="0.25">
      <c r="A46">
        <v>399.5</v>
      </c>
      <c r="B46">
        <v>127.7255</v>
      </c>
      <c r="C46">
        <f t="shared" si="0"/>
        <v>2.2745000000000033</v>
      </c>
      <c r="D46">
        <v>25</v>
      </c>
      <c r="E46">
        <v>499.21510000000001</v>
      </c>
    </row>
    <row r="47" spans="1:5" x14ac:dyDescent="0.25">
      <c r="A47">
        <v>409.44</v>
      </c>
      <c r="B47">
        <v>127.7255</v>
      </c>
      <c r="C47">
        <f t="shared" si="0"/>
        <v>2.2745000000000033</v>
      </c>
      <c r="D47">
        <v>25</v>
      </c>
      <c r="E47">
        <v>503.17840000000001</v>
      </c>
    </row>
    <row r="48" spans="1:5" x14ac:dyDescent="0.25">
      <c r="A48">
        <v>419.51</v>
      </c>
      <c r="B48">
        <v>127.7255</v>
      </c>
      <c r="C48">
        <f t="shared" si="0"/>
        <v>2.2745000000000033</v>
      </c>
      <c r="D48">
        <v>25</v>
      </c>
      <c r="E48">
        <v>499.48390000000001</v>
      </c>
    </row>
    <row r="49" spans="1:5" x14ac:dyDescent="0.25">
      <c r="A49">
        <v>429.45</v>
      </c>
      <c r="B49">
        <v>127.7255</v>
      </c>
      <c r="C49">
        <f t="shared" si="0"/>
        <v>2.2745000000000033</v>
      </c>
      <c r="D49">
        <v>25</v>
      </c>
      <c r="E49">
        <v>502.9169</v>
      </c>
    </row>
    <row r="50" spans="1:5" x14ac:dyDescent="0.25">
      <c r="A50">
        <v>439.51</v>
      </c>
      <c r="B50">
        <v>127.7255</v>
      </c>
      <c r="C50">
        <f t="shared" si="0"/>
        <v>2.2745000000000033</v>
      </c>
      <c r="D50">
        <v>25.1</v>
      </c>
      <c r="E50">
        <v>499.76949999999999</v>
      </c>
    </row>
    <row r="51" spans="1:5" x14ac:dyDescent="0.25">
      <c r="A51">
        <v>449.45</v>
      </c>
      <c r="B51">
        <v>127.7255</v>
      </c>
      <c r="C51">
        <f t="shared" si="0"/>
        <v>2.2745000000000033</v>
      </c>
      <c r="D51">
        <v>25.1</v>
      </c>
      <c r="E51">
        <v>502.6585</v>
      </c>
    </row>
    <row r="52" spans="1:5" x14ac:dyDescent="0.25">
      <c r="A52">
        <v>459.51</v>
      </c>
      <c r="B52">
        <v>127.7255</v>
      </c>
      <c r="C52">
        <f t="shared" si="0"/>
        <v>2.2745000000000033</v>
      </c>
      <c r="D52">
        <v>25.1</v>
      </c>
      <c r="E52">
        <v>500.03890000000001</v>
      </c>
    </row>
    <row r="53" spans="1:5" x14ac:dyDescent="0.25">
      <c r="A53">
        <v>469.45</v>
      </c>
      <c r="B53">
        <v>127.7255</v>
      </c>
      <c r="C53">
        <f t="shared" si="0"/>
        <v>2.2745000000000033</v>
      </c>
      <c r="D53">
        <v>25.1</v>
      </c>
      <c r="E53">
        <v>501.54640000000001</v>
      </c>
    </row>
    <row r="54" spans="1:5" x14ac:dyDescent="0.25">
      <c r="A54">
        <v>479.52</v>
      </c>
      <c r="B54">
        <v>127.7255</v>
      </c>
      <c r="C54">
        <f t="shared" si="0"/>
        <v>2.2745000000000033</v>
      </c>
      <c r="D54">
        <v>25</v>
      </c>
      <c r="E54">
        <v>500.33359999999999</v>
      </c>
    </row>
    <row r="55" spans="1:5" x14ac:dyDescent="0.25">
      <c r="A55">
        <v>489.46</v>
      </c>
      <c r="B55">
        <v>127.7255</v>
      </c>
      <c r="C55">
        <f t="shared" si="0"/>
        <v>2.2745000000000033</v>
      </c>
      <c r="D55">
        <v>25</v>
      </c>
      <c r="E55">
        <v>500.72329999999999</v>
      </c>
    </row>
    <row r="56" spans="1:5" x14ac:dyDescent="0.25">
      <c r="A56">
        <v>499.53</v>
      </c>
      <c r="B56">
        <v>127.7255</v>
      </c>
      <c r="C56">
        <f t="shared" si="0"/>
        <v>2.2745000000000033</v>
      </c>
      <c r="D56">
        <v>25</v>
      </c>
      <c r="E56">
        <v>501.08569999999997</v>
      </c>
    </row>
    <row r="57" spans="1:5" x14ac:dyDescent="0.25">
      <c r="A57">
        <v>509.44</v>
      </c>
      <c r="B57">
        <v>128.078</v>
      </c>
      <c r="C57">
        <f t="shared" si="0"/>
        <v>1.921999999999997</v>
      </c>
      <c r="D57">
        <v>25</v>
      </c>
      <c r="E57">
        <v>1013.1369999999999</v>
      </c>
    </row>
    <row r="58" spans="1:5" x14ac:dyDescent="0.25">
      <c r="A58">
        <v>519.42999999999995</v>
      </c>
      <c r="B58">
        <v>128.27539999999999</v>
      </c>
      <c r="C58">
        <f t="shared" si="0"/>
        <v>1.7246000000000095</v>
      </c>
      <c r="D58">
        <v>25</v>
      </c>
      <c r="E58">
        <v>1001.335</v>
      </c>
    </row>
    <row r="59" spans="1:5" x14ac:dyDescent="0.25">
      <c r="A59">
        <v>529.42999999999995</v>
      </c>
      <c r="B59">
        <v>128.30359999999999</v>
      </c>
      <c r="C59">
        <f t="shared" si="0"/>
        <v>1.6964000000000112</v>
      </c>
      <c r="D59">
        <v>24.9</v>
      </c>
      <c r="E59">
        <v>1000.823</v>
      </c>
    </row>
    <row r="60" spans="1:5" x14ac:dyDescent="0.25">
      <c r="A60">
        <v>539.45000000000005</v>
      </c>
      <c r="B60">
        <v>128.3177</v>
      </c>
      <c r="C60">
        <f t="shared" si="0"/>
        <v>1.6822999999999979</v>
      </c>
      <c r="D60">
        <v>24.9</v>
      </c>
      <c r="E60">
        <v>1001.324</v>
      </c>
    </row>
    <row r="61" spans="1:5" x14ac:dyDescent="0.25">
      <c r="A61">
        <v>549.46</v>
      </c>
      <c r="B61">
        <v>128.33179999999999</v>
      </c>
      <c r="C61">
        <f t="shared" si="0"/>
        <v>1.668200000000013</v>
      </c>
      <c r="D61">
        <v>24.9</v>
      </c>
      <c r="E61">
        <v>1001.302</v>
      </c>
    </row>
    <row r="62" spans="1:5" x14ac:dyDescent="0.25">
      <c r="A62">
        <v>559.41</v>
      </c>
      <c r="B62">
        <v>128.33179999999999</v>
      </c>
      <c r="C62">
        <f t="shared" si="0"/>
        <v>1.668200000000013</v>
      </c>
      <c r="D62">
        <v>24.9</v>
      </c>
      <c r="E62">
        <v>1001.48</v>
      </c>
    </row>
    <row r="63" spans="1:5" x14ac:dyDescent="0.25">
      <c r="A63">
        <v>569.41999999999996</v>
      </c>
      <c r="B63">
        <v>128.33179999999999</v>
      </c>
      <c r="C63">
        <f t="shared" si="0"/>
        <v>1.668200000000013</v>
      </c>
      <c r="D63">
        <v>24.9</v>
      </c>
      <c r="E63">
        <v>1001.447</v>
      </c>
    </row>
    <row r="64" spans="1:5" x14ac:dyDescent="0.25">
      <c r="A64">
        <v>579.42999999999995</v>
      </c>
      <c r="B64">
        <v>128.3459</v>
      </c>
      <c r="C64">
        <f t="shared" si="0"/>
        <v>1.6540999999999997</v>
      </c>
      <c r="D64">
        <v>25</v>
      </c>
      <c r="E64">
        <v>1001.324</v>
      </c>
    </row>
    <row r="65" spans="1:5" x14ac:dyDescent="0.25">
      <c r="A65">
        <v>589.45000000000005</v>
      </c>
      <c r="B65">
        <v>128.3459</v>
      </c>
      <c r="C65">
        <f t="shared" si="0"/>
        <v>1.6540999999999997</v>
      </c>
      <c r="D65">
        <v>25</v>
      </c>
      <c r="E65">
        <v>1001.101</v>
      </c>
    </row>
    <row r="66" spans="1:5" x14ac:dyDescent="0.25">
      <c r="A66">
        <v>599.45000000000005</v>
      </c>
      <c r="B66">
        <v>128.3459</v>
      </c>
      <c r="C66">
        <f t="shared" si="0"/>
        <v>1.6540999999999997</v>
      </c>
      <c r="D66">
        <v>25</v>
      </c>
      <c r="E66">
        <v>1000.8339999999999</v>
      </c>
    </row>
    <row r="67" spans="1:5" x14ac:dyDescent="0.25">
      <c r="A67">
        <v>609.47</v>
      </c>
      <c r="B67">
        <v>128.3459</v>
      </c>
      <c r="C67">
        <f t="shared" si="0"/>
        <v>1.6540999999999997</v>
      </c>
      <c r="D67">
        <v>25.1</v>
      </c>
      <c r="E67">
        <v>1000.634</v>
      </c>
    </row>
    <row r="68" spans="1:5" x14ac:dyDescent="0.25">
      <c r="A68">
        <v>619.41</v>
      </c>
      <c r="B68">
        <v>128.3459</v>
      </c>
      <c r="C68">
        <f t="shared" si="0"/>
        <v>1.6540999999999997</v>
      </c>
      <c r="D68">
        <v>25.1</v>
      </c>
      <c r="E68">
        <v>1000.122</v>
      </c>
    </row>
    <row r="69" spans="1:5" x14ac:dyDescent="0.25">
      <c r="A69">
        <v>629.42999999999995</v>
      </c>
      <c r="B69">
        <v>128.3459</v>
      </c>
      <c r="C69">
        <f t="shared" si="0"/>
        <v>1.6540999999999997</v>
      </c>
      <c r="D69">
        <v>25.1</v>
      </c>
      <c r="E69">
        <v>1000.111</v>
      </c>
    </row>
    <row r="70" spans="1:5" x14ac:dyDescent="0.25">
      <c r="A70">
        <v>639.44000000000005</v>
      </c>
      <c r="B70">
        <v>128.3459</v>
      </c>
      <c r="C70">
        <f t="shared" si="0"/>
        <v>1.6540999999999997</v>
      </c>
      <c r="D70">
        <v>25.1</v>
      </c>
      <c r="E70">
        <v>1000.022</v>
      </c>
    </row>
    <row r="71" spans="1:5" x14ac:dyDescent="0.25">
      <c r="A71">
        <v>649.46</v>
      </c>
      <c r="B71">
        <v>128.3459</v>
      </c>
      <c r="C71">
        <f t="shared" si="0"/>
        <v>1.6540999999999997</v>
      </c>
      <c r="D71">
        <v>25</v>
      </c>
      <c r="E71">
        <v>1000.356</v>
      </c>
    </row>
    <row r="72" spans="1:5" x14ac:dyDescent="0.25">
      <c r="A72">
        <v>659.46</v>
      </c>
      <c r="B72">
        <v>128.3459</v>
      </c>
      <c r="C72">
        <f t="shared" ref="C72:C135" si="1">$E$3-B72</f>
        <v>1.6540999999999997</v>
      </c>
      <c r="D72">
        <v>25</v>
      </c>
      <c r="E72">
        <v>1000.778</v>
      </c>
    </row>
    <row r="73" spans="1:5" x14ac:dyDescent="0.25">
      <c r="A73">
        <v>669.48</v>
      </c>
      <c r="B73">
        <v>128.3459</v>
      </c>
      <c r="C73">
        <f t="shared" si="1"/>
        <v>1.6540999999999997</v>
      </c>
      <c r="D73">
        <v>25</v>
      </c>
      <c r="E73">
        <v>1000.467</v>
      </c>
    </row>
    <row r="74" spans="1:5" x14ac:dyDescent="0.25">
      <c r="A74">
        <v>679.43</v>
      </c>
      <c r="B74">
        <v>128.3459</v>
      </c>
      <c r="C74">
        <f t="shared" si="1"/>
        <v>1.6540999999999997</v>
      </c>
      <c r="D74">
        <v>24.9</v>
      </c>
      <c r="E74">
        <v>1000.422</v>
      </c>
    </row>
    <row r="75" spans="1:5" x14ac:dyDescent="0.25">
      <c r="A75">
        <v>689.45</v>
      </c>
      <c r="B75">
        <v>128.3459</v>
      </c>
      <c r="C75">
        <f t="shared" si="1"/>
        <v>1.6540999999999997</v>
      </c>
      <c r="D75">
        <v>24.9</v>
      </c>
      <c r="E75">
        <v>1001.447</v>
      </c>
    </row>
    <row r="76" spans="1:5" x14ac:dyDescent="0.25">
      <c r="A76">
        <v>699.45</v>
      </c>
      <c r="B76">
        <v>128.3459</v>
      </c>
      <c r="C76">
        <f t="shared" si="1"/>
        <v>1.6540999999999997</v>
      </c>
      <c r="D76">
        <v>24.9</v>
      </c>
      <c r="E76">
        <v>1000.812</v>
      </c>
    </row>
    <row r="77" spans="1:5" x14ac:dyDescent="0.25">
      <c r="A77">
        <v>709.47</v>
      </c>
      <c r="B77">
        <v>128.3459</v>
      </c>
      <c r="C77">
        <f t="shared" si="1"/>
        <v>1.6540999999999997</v>
      </c>
      <c r="D77">
        <v>24.9</v>
      </c>
      <c r="E77">
        <v>1001.692</v>
      </c>
    </row>
    <row r="78" spans="1:5" x14ac:dyDescent="0.25">
      <c r="A78">
        <v>719.41</v>
      </c>
      <c r="B78">
        <v>128.3459</v>
      </c>
      <c r="C78">
        <f t="shared" si="1"/>
        <v>1.6540999999999997</v>
      </c>
      <c r="D78">
        <v>24.9</v>
      </c>
      <c r="E78">
        <v>1000.923</v>
      </c>
    </row>
    <row r="79" spans="1:5" x14ac:dyDescent="0.25">
      <c r="A79">
        <v>729.43</v>
      </c>
      <c r="B79">
        <v>128.3459</v>
      </c>
      <c r="C79">
        <f t="shared" si="1"/>
        <v>1.6540999999999997</v>
      </c>
      <c r="D79">
        <v>24.9</v>
      </c>
      <c r="E79">
        <v>1001.391</v>
      </c>
    </row>
    <row r="80" spans="1:5" x14ac:dyDescent="0.25">
      <c r="A80">
        <v>739.45</v>
      </c>
      <c r="B80">
        <v>128.3459</v>
      </c>
      <c r="C80">
        <f t="shared" si="1"/>
        <v>1.6540999999999997</v>
      </c>
      <c r="D80">
        <v>25</v>
      </c>
      <c r="E80">
        <v>1001.357</v>
      </c>
    </row>
    <row r="81" spans="1:5" x14ac:dyDescent="0.25">
      <c r="A81">
        <v>749.45</v>
      </c>
      <c r="B81">
        <v>128.3459</v>
      </c>
      <c r="C81">
        <f t="shared" si="1"/>
        <v>1.6540999999999997</v>
      </c>
      <c r="D81">
        <v>25</v>
      </c>
      <c r="E81">
        <v>1001.157</v>
      </c>
    </row>
    <row r="82" spans="1:5" x14ac:dyDescent="0.25">
      <c r="A82">
        <v>759.47</v>
      </c>
      <c r="B82">
        <v>128.3459</v>
      </c>
      <c r="C82">
        <f t="shared" si="1"/>
        <v>1.6540999999999997</v>
      </c>
      <c r="D82">
        <v>25</v>
      </c>
      <c r="E82">
        <v>1001.224</v>
      </c>
    </row>
    <row r="83" spans="1:5" x14ac:dyDescent="0.25">
      <c r="A83">
        <v>769.41</v>
      </c>
      <c r="B83">
        <v>128.36000000000001</v>
      </c>
      <c r="C83">
        <f t="shared" si="1"/>
        <v>1.6399999999999864</v>
      </c>
      <c r="D83">
        <v>25</v>
      </c>
      <c r="E83">
        <v>1001.023</v>
      </c>
    </row>
    <row r="84" spans="1:5" x14ac:dyDescent="0.25">
      <c r="A84">
        <v>829.43</v>
      </c>
      <c r="B84">
        <v>128.36000000000001</v>
      </c>
      <c r="C84">
        <f t="shared" si="1"/>
        <v>1.6399999999999864</v>
      </c>
      <c r="D84">
        <v>25</v>
      </c>
      <c r="E84">
        <v>1000.189</v>
      </c>
    </row>
    <row r="85" spans="1:5" x14ac:dyDescent="0.25">
      <c r="A85">
        <v>839.44</v>
      </c>
      <c r="B85">
        <v>128.36000000000001</v>
      </c>
      <c r="C85">
        <f t="shared" si="1"/>
        <v>1.6399999999999864</v>
      </c>
      <c r="D85">
        <v>25</v>
      </c>
      <c r="E85">
        <v>1000.4109999999999</v>
      </c>
    </row>
    <row r="86" spans="1:5" x14ac:dyDescent="0.25">
      <c r="A86">
        <v>859.46</v>
      </c>
      <c r="B86">
        <v>128.36000000000001</v>
      </c>
      <c r="C86">
        <f t="shared" si="1"/>
        <v>1.6399999999999864</v>
      </c>
      <c r="D86">
        <v>24.9</v>
      </c>
      <c r="E86">
        <v>1001.135</v>
      </c>
    </row>
    <row r="87" spans="1:5" x14ac:dyDescent="0.25">
      <c r="A87">
        <v>869.42</v>
      </c>
      <c r="B87">
        <v>128.36000000000001</v>
      </c>
      <c r="C87">
        <f t="shared" si="1"/>
        <v>1.6399999999999864</v>
      </c>
      <c r="D87">
        <v>25</v>
      </c>
      <c r="E87">
        <v>1001.268</v>
      </c>
    </row>
    <row r="88" spans="1:5" x14ac:dyDescent="0.25">
      <c r="A88">
        <v>889.44</v>
      </c>
      <c r="B88">
        <v>128.36000000000001</v>
      </c>
      <c r="C88">
        <f t="shared" si="1"/>
        <v>1.6399999999999864</v>
      </c>
      <c r="D88">
        <v>25</v>
      </c>
      <c r="E88">
        <v>1001.48</v>
      </c>
    </row>
    <row r="89" spans="1:5" x14ac:dyDescent="0.25">
      <c r="A89">
        <v>899.47</v>
      </c>
      <c r="B89">
        <v>128.36000000000001</v>
      </c>
      <c r="C89">
        <f t="shared" si="1"/>
        <v>1.6399999999999864</v>
      </c>
      <c r="D89">
        <v>25.1</v>
      </c>
      <c r="E89">
        <v>1001.513</v>
      </c>
    </row>
    <row r="90" spans="1:5" x14ac:dyDescent="0.25">
      <c r="A90">
        <v>909.46</v>
      </c>
      <c r="B90">
        <v>128.36000000000001</v>
      </c>
      <c r="C90">
        <f t="shared" si="1"/>
        <v>1.6399999999999864</v>
      </c>
      <c r="D90">
        <v>25.1</v>
      </c>
      <c r="E90">
        <v>1001.38</v>
      </c>
    </row>
    <row r="91" spans="1:5" x14ac:dyDescent="0.25">
      <c r="A91">
        <v>919.41</v>
      </c>
      <c r="B91">
        <v>128.36000000000001</v>
      </c>
      <c r="C91">
        <f t="shared" si="1"/>
        <v>1.6399999999999864</v>
      </c>
      <c r="D91">
        <v>25.1</v>
      </c>
      <c r="E91">
        <v>1001.224</v>
      </c>
    </row>
    <row r="92" spans="1:5" x14ac:dyDescent="0.25">
      <c r="A92">
        <v>929.43</v>
      </c>
      <c r="B92">
        <v>128.36000000000001</v>
      </c>
      <c r="C92">
        <f t="shared" si="1"/>
        <v>1.6399999999999864</v>
      </c>
      <c r="D92">
        <v>25.1</v>
      </c>
      <c r="E92">
        <v>1001.123</v>
      </c>
    </row>
    <row r="93" spans="1:5" x14ac:dyDescent="0.25">
      <c r="A93">
        <v>939.44</v>
      </c>
      <c r="B93">
        <v>128.36000000000001</v>
      </c>
      <c r="C93">
        <f t="shared" si="1"/>
        <v>1.6399999999999864</v>
      </c>
      <c r="D93">
        <v>25</v>
      </c>
      <c r="E93">
        <v>1000.6559999999999</v>
      </c>
    </row>
    <row r="94" spans="1:5" x14ac:dyDescent="0.25">
      <c r="A94">
        <v>949.45</v>
      </c>
      <c r="B94">
        <v>128.36000000000001</v>
      </c>
      <c r="C94">
        <f t="shared" si="1"/>
        <v>1.6399999999999864</v>
      </c>
      <c r="D94">
        <v>25</v>
      </c>
      <c r="E94">
        <v>1000.523</v>
      </c>
    </row>
    <row r="95" spans="1:5" x14ac:dyDescent="0.25">
      <c r="A95">
        <v>959.46</v>
      </c>
      <c r="B95">
        <v>128.36000000000001</v>
      </c>
      <c r="C95">
        <f t="shared" si="1"/>
        <v>1.6399999999999864</v>
      </c>
      <c r="D95">
        <v>25</v>
      </c>
      <c r="E95">
        <v>1000.356</v>
      </c>
    </row>
    <row r="96" spans="1:5" x14ac:dyDescent="0.25">
      <c r="A96">
        <v>969.41</v>
      </c>
      <c r="B96">
        <v>128.36000000000001</v>
      </c>
      <c r="C96">
        <f t="shared" si="1"/>
        <v>1.6399999999999864</v>
      </c>
      <c r="D96">
        <v>25</v>
      </c>
      <c r="E96">
        <v>1000.0890000000001</v>
      </c>
    </row>
    <row r="97" spans="1:5" x14ac:dyDescent="0.25">
      <c r="A97">
        <v>979.42</v>
      </c>
      <c r="B97">
        <v>128.36000000000001</v>
      </c>
      <c r="C97">
        <f t="shared" si="1"/>
        <v>1.6399999999999864</v>
      </c>
      <c r="D97">
        <v>24.9</v>
      </c>
      <c r="E97">
        <v>1000.022</v>
      </c>
    </row>
    <row r="98" spans="1:5" x14ac:dyDescent="0.25">
      <c r="A98">
        <v>989.44</v>
      </c>
      <c r="B98">
        <v>128.36000000000001</v>
      </c>
      <c r="C98">
        <f t="shared" si="1"/>
        <v>1.6399999999999864</v>
      </c>
      <c r="D98">
        <v>25</v>
      </c>
      <c r="E98">
        <v>999.08969999999999</v>
      </c>
    </row>
    <row r="99" spans="1:5" x14ac:dyDescent="0.25">
      <c r="A99">
        <v>999.44</v>
      </c>
      <c r="B99">
        <v>128.36000000000001</v>
      </c>
      <c r="C99">
        <f t="shared" si="1"/>
        <v>1.6399999999999864</v>
      </c>
      <c r="D99">
        <v>25</v>
      </c>
      <c r="E99">
        <v>999.10080000000005</v>
      </c>
    </row>
    <row r="100" spans="1:5" x14ac:dyDescent="0.25">
      <c r="A100">
        <v>1009.44</v>
      </c>
      <c r="B100">
        <v>128.51509999999999</v>
      </c>
      <c r="C100">
        <f t="shared" si="1"/>
        <v>1.4849000000000103</v>
      </c>
      <c r="D100">
        <v>25</v>
      </c>
      <c r="E100">
        <v>1512.529</v>
      </c>
    </row>
    <row r="101" spans="1:5" x14ac:dyDescent="0.25">
      <c r="A101">
        <v>1019.42</v>
      </c>
      <c r="B101">
        <v>128.59970000000001</v>
      </c>
      <c r="C101">
        <f t="shared" si="1"/>
        <v>1.4002999999999872</v>
      </c>
      <c r="D101">
        <v>24.9</v>
      </c>
      <c r="E101">
        <v>1500.2750000000001</v>
      </c>
    </row>
    <row r="102" spans="1:5" x14ac:dyDescent="0.25">
      <c r="A102">
        <v>1029.45</v>
      </c>
      <c r="B102">
        <v>128.6138</v>
      </c>
      <c r="C102">
        <f t="shared" si="1"/>
        <v>1.3862000000000023</v>
      </c>
      <c r="D102">
        <v>24.8</v>
      </c>
      <c r="E102">
        <v>1500.175</v>
      </c>
    </row>
    <row r="103" spans="1:5" x14ac:dyDescent="0.25">
      <c r="A103">
        <v>1039.4100000000001</v>
      </c>
      <c r="B103">
        <v>128.6138</v>
      </c>
      <c r="C103">
        <f t="shared" si="1"/>
        <v>1.3862000000000023</v>
      </c>
      <c r="D103">
        <v>24.8</v>
      </c>
      <c r="E103">
        <v>1501.201</v>
      </c>
    </row>
    <row r="104" spans="1:5" x14ac:dyDescent="0.25">
      <c r="A104">
        <v>1049.44</v>
      </c>
      <c r="B104">
        <v>128.6138</v>
      </c>
      <c r="C104">
        <f t="shared" si="1"/>
        <v>1.3862000000000023</v>
      </c>
      <c r="D104">
        <v>24.8</v>
      </c>
      <c r="E104">
        <v>1500.3</v>
      </c>
    </row>
    <row r="105" spans="1:5" x14ac:dyDescent="0.25">
      <c r="A105">
        <v>1059.44</v>
      </c>
      <c r="B105">
        <v>128.6138</v>
      </c>
      <c r="C105">
        <f t="shared" si="1"/>
        <v>1.3862000000000023</v>
      </c>
      <c r="D105">
        <v>24.9</v>
      </c>
      <c r="E105">
        <v>1500.625</v>
      </c>
    </row>
    <row r="106" spans="1:5" x14ac:dyDescent="0.25">
      <c r="A106">
        <v>1069.47</v>
      </c>
      <c r="B106">
        <v>128.6138</v>
      </c>
      <c r="C106">
        <f t="shared" si="1"/>
        <v>1.3862000000000023</v>
      </c>
      <c r="D106">
        <v>24.9</v>
      </c>
      <c r="E106">
        <v>1500.7760000000001</v>
      </c>
    </row>
    <row r="107" spans="1:5" x14ac:dyDescent="0.25">
      <c r="A107">
        <v>1079.42</v>
      </c>
      <c r="B107">
        <v>128.6138</v>
      </c>
      <c r="C107">
        <f t="shared" si="1"/>
        <v>1.3862000000000023</v>
      </c>
      <c r="D107">
        <v>24.9</v>
      </c>
      <c r="E107">
        <v>1500.8</v>
      </c>
    </row>
    <row r="108" spans="1:5" x14ac:dyDescent="0.25">
      <c r="A108">
        <v>1089.4100000000001</v>
      </c>
      <c r="B108">
        <v>128.6138</v>
      </c>
      <c r="C108">
        <f t="shared" si="1"/>
        <v>1.3862000000000023</v>
      </c>
      <c r="D108">
        <v>25</v>
      </c>
      <c r="E108">
        <v>1500.7760000000001</v>
      </c>
    </row>
    <row r="109" spans="1:5" x14ac:dyDescent="0.25">
      <c r="A109">
        <v>1099.4100000000001</v>
      </c>
      <c r="B109">
        <v>128.6138</v>
      </c>
      <c r="C109">
        <f t="shared" si="1"/>
        <v>1.3862000000000023</v>
      </c>
      <c r="D109">
        <v>25</v>
      </c>
      <c r="E109">
        <v>1500.5250000000001</v>
      </c>
    </row>
    <row r="110" spans="1:5" x14ac:dyDescent="0.25">
      <c r="A110">
        <v>1109.4100000000001</v>
      </c>
      <c r="B110">
        <v>128.6138</v>
      </c>
      <c r="C110">
        <f t="shared" si="1"/>
        <v>1.3862000000000023</v>
      </c>
      <c r="D110">
        <v>25</v>
      </c>
      <c r="E110">
        <v>1500.675</v>
      </c>
    </row>
    <row r="111" spans="1:5" x14ac:dyDescent="0.25">
      <c r="A111">
        <v>1119.43</v>
      </c>
      <c r="B111">
        <v>128.6138</v>
      </c>
      <c r="C111">
        <f t="shared" si="1"/>
        <v>1.3862000000000023</v>
      </c>
      <c r="D111">
        <v>25.1</v>
      </c>
      <c r="E111">
        <v>1500.575</v>
      </c>
    </row>
    <row r="112" spans="1:5" x14ac:dyDescent="0.25">
      <c r="A112">
        <v>1129.44</v>
      </c>
      <c r="B112">
        <v>128.6138</v>
      </c>
      <c r="C112">
        <f t="shared" si="1"/>
        <v>1.3862000000000023</v>
      </c>
      <c r="D112">
        <v>25.1</v>
      </c>
      <c r="E112">
        <v>1499.9749999999999</v>
      </c>
    </row>
    <row r="113" spans="1:5" x14ac:dyDescent="0.25">
      <c r="A113">
        <v>1139.44</v>
      </c>
      <c r="B113">
        <v>128.6138</v>
      </c>
      <c r="C113">
        <f t="shared" si="1"/>
        <v>1.3862000000000023</v>
      </c>
      <c r="D113">
        <v>25.1</v>
      </c>
      <c r="E113">
        <v>1500.876</v>
      </c>
    </row>
    <row r="114" spans="1:5" x14ac:dyDescent="0.25">
      <c r="A114">
        <v>1149.43</v>
      </c>
      <c r="B114">
        <v>128.6138</v>
      </c>
      <c r="C114">
        <f t="shared" si="1"/>
        <v>1.3862000000000023</v>
      </c>
      <c r="D114">
        <v>25</v>
      </c>
      <c r="E114">
        <v>1501.3510000000001</v>
      </c>
    </row>
    <row r="115" spans="1:5" x14ac:dyDescent="0.25">
      <c r="A115">
        <v>1159.4100000000001</v>
      </c>
      <c r="B115">
        <v>128.62790000000001</v>
      </c>
      <c r="C115">
        <f t="shared" si="1"/>
        <v>1.372099999999989</v>
      </c>
      <c r="D115">
        <v>25</v>
      </c>
      <c r="E115">
        <v>1501.076</v>
      </c>
    </row>
    <row r="116" spans="1:5" x14ac:dyDescent="0.25">
      <c r="A116">
        <v>1169.4100000000001</v>
      </c>
      <c r="B116">
        <v>128.62790000000001</v>
      </c>
      <c r="C116">
        <f t="shared" si="1"/>
        <v>1.372099999999989</v>
      </c>
      <c r="D116">
        <v>24.9</v>
      </c>
      <c r="E116">
        <v>1499.875</v>
      </c>
    </row>
    <row r="117" spans="1:5" x14ac:dyDescent="0.25">
      <c r="A117">
        <v>1179.45</v>
      </c>
      <c r="B117">
        <v>128.62790000000001</v>
      </c>
      <c r="C117">
        <f t="shared" si="1"/>
        <v>1.372099999999989</v>
      </c>
      <c r="D117">
        <v>24.9</v>
      </c>
      <c r="E117">
        <v>1499.65</v>
      </c>
    </row>
    <row r="118" spans="1:5" x14ac:dyDescent="0.25">
      <c r="A118">
        <v>1189.44</v>
      </c>
      <c r="B118">
        <v>128.62790000000001</v>
      </c>
      <c r="C118">
        <f t="shared" si="1"/>
        <v>1.372099999999989</v>
      </c>
      <c r="D118">
        <v>24.9</v>
      </c>
      <c r="E118">
        <v>1500.9010000000001</v>
      </c>
    </row>
    <row r="119" spans="1:5" x14ac:dyDescent="0.25">
      <c r="A119">
        <v>1199.44</v>
      </c>
      <c r="B119">
        <v>128.62790000000001</v>
      </c>
      <c r="C119">
        <f t="shared" si="1"/>
        <v>1.372099999999989</v>
      </c>
      <c r="D119">
        <v>24.8</v>
      </c>
      <c r="E119">
        <v>1501.126</v>
      </c>
    </row>
    <row r="120" spans="1:5" x14ac:dyDescent="0.25">
      <c r="A120">
        <v>1209.43</v>
      </c>
      <c r="B120">
        <v>128.62790000000001</v>
      </c>
      <c r="C120">
        <f t="shared" si="1"/>
        <v>1.372099999999989</v>
      </c>
      <c r="D120">
        <v>24.9</v>
      </c>
      <c r="E120">
        <v>1501.1010000000001</v>
      </c>
    </row>
    <row r="121" spans="1:5" x14ac:dyDescent="0.25">
      <c r="A121">
        <v>1219.43</v>
      </c>
      <c r="B121">
        <v>128.62790000000001</v>
      </c>
      <c r="C121">
        <f t="shared" si="1"/>
        <v>1.372099999999989</v>
      </c>
      <c r="D121">
        <v>24.9</v>
      </c>
      <c r="E121">
        <v>1499.7249999999999</v>
      </c>
    </row>
    <row r="122" spans="1:5" x14ac:dyDescent="0.25">
      <c r="A122">
        <v>1229.42</v>
      </c>
      <c r="B122">
        <v>128.62790000000001</v>
      </c>
      <c r="C122">
        <f t="shared" si="1"/>
        <v>1.372099999999989</v>
      </c>
      <c r="D122">
        <v>24.9</v>
      </c>
      <c r="E122">
        <v>1499.7</v>
      </c>
    </row>
    <row r="123" spans="1:5" x14ac:dyDescent="0.25">
      <c r="A123">
        <v>1249.4100000000001</v>
      </c>
      <c r="B123">
        <v>128.62790000000001</v>
      </c>
      <c r="C123">
        <f t="shared" si="1"/>
        <v>1.372099999999989</v>
      </c>
      <c r="D123">
        <v>25</v>
      </c>
      <c r="E123">
        <v>1501.0509999999999</v>
      </c>
    </row>
    <row r="124" spans="1:5" x14ac:dyDescent="0.25">
      <c r="A124">
        <v>1259.45</v>
      </c>
      <c r="B124">
        <v>128.62790000000001</v>
      </c>
      <c r="C124">
        <f t="shared" si="1"/>
        <v>1.372099999999989</v>
      </c>
      <c r="D124">
        <v>25</v>
      </c>
      <c r="E124">
        <v>1500.9259999999999</v>
      </c>
    </row>
    <row r="125" spans="1:5" x14ac:dyDescent="0.25">
      <c r="A125">
        <v>1269.45</v>
      </c>
      <c r="B125">
        <v>128.62790000000001</v>
      </c>
      <c r="C125">
        <f t="shared" si="1"/>
        <v>1.372099999999989</v>
      </c>
      <c r="D125">
        <v>25.1</v>
      </c>
      <c r="E125">
        <v>1500.2</v>
      </c>
    </row>
    <row r="126" spans="1:5" x14ac:dyDescent="0.25">
      <c r="A126">
        <v>1279.44</v>
      </c>
      <c r="B126">
        <v>128.62790000000001</v>
      </c>
      <c r="C126">
        <f t="shared" si="1"/>
        <v>1.372099999999989</v>
      </c>
      <c r="D126">
        <v>25.1</v>
      </c>
      <c r="E126">
        <v>1500.375</v>
      </c>
    </row>
    <row r="127" spans="1:5" x14ac:dyDescent="0.25">
      <c r="A127">
        <v>1289.43</v>
      </c>
      <c r="B127">
        <v>128.62790000000001</v>
      </c>
      <c r="C127">
        <f t="shared" si="1"/>
        <v>1.372099999999989</v>
      </c>
      <c r="D127">
        <v>25.1</v>
      </c>
      <c r="E127">
        <v>1501.4010000000001</v>
      </c>
    </row>
    <row r="128" spans="1:5" x14ac:dyDescent="0.25">
      <c r="A128">
        <v>1299.43</v>
      </c>
      <c r="B128">
        <v>128.62790000000001</v>
      </c>
      <c r="C128">
        <f t="shared" si="1"/>
        <v>1.372099999999989</v>
      </c>
      <c r="D128">
        <v>25</v>
      </c>
      <c r="E128">
        <v>1500.5250000000001</v>
      </c>
    </row>
    <row r="129" spans="1:5" x14ac:dyDescent="0.25">
      <c r="A129">
        <v>1309.42</v>
      </c>
      <c r="B129">
        <v>128.62790000000001</v>
      </c>
      <c r="C129">
        <f t="shared" si="1"/>
        <v>1.372099999999989</v>
      </c>
      <c r="D129">
        <v>25</v>
      </c>
      <c r="E129">
        <v>1500.35</v>
      </c>
    </row>
    <row r="130" spans="1:5" x14ac:dyDescent="0.25">
      <c r="A130">
        <v>1319.46</v>
      </c>
      <c r="B130">
        <v>128.62790000000001</v>
      </c>
      <c r="C130">
        <f t="shared" si="1"/>
        <v>1.372099999999989</v>
      </c>
      <c r="D130">
        <v>25</v>
      </c>
      <c r="E130">
        <v>1500.55</v>
      </c>
    </row>
    <row r="131" spans="1:5" x14ac:dyDescent="0.25">
      <c r="A131">
        <v>1329.45</v>
      </c>
      <c r="B131">
        <v>128.62790000000001</v>
      </c>
      <c r="C131">
        <f t="shared" si="1"/>
        <v>1.372099999999989</v>
      </c>
      <c r="D131">
        <v>24.9</v>
      </c>
      <c r="E131">
        <v>1501.201</v>
      </c>
    </row>
    <row r="132" spans="1:5" x14ac:dyDescent="0.25">
      <c r="A132">
        <v>1339.44</v>
      </c>
      <c r="B132">
        <v>128.62790000000001</v>
      </c>
      <c r="C132">
        <f t="shared" si="1"/>
        <v>1.372099999999989</v>
      </c>
      <c r="D132">
        <v>24.9</v>
      </c>
      <c r="E132">
        <v>1501.3510000000001</v>
      </c>
    </row>
    <row r="133" spans="1:5" x14ac:dyDescent="0.25">
      <c r="A133">
        <v>1349.44</v>
      </c>
      <c r="B133">
        <v>128.62790000000001</v>
      </c>
      <c r="C133">
        <f t="shared" si="1"/>
        <v>1.372099999999989</v>
      </c>
      <c r="D133">
        <v>24.9</v>
      </c>
      <c r="E133">
        <v>1500.1</v>
      </c>
    </row>
    <row r="134" spans="1:5" x14ac:dyDescent="0.25">
      <c r="A134">
        <v>1359.44</v>
      </c>
      <c r="B134">
        <v>128.62790000000001</v>
      </c>
      <c r="C134">
        <f t="shared" si="1"/>
        <v>1.372099999999989</v>
      </c>
      <c r="D134">
        <v>24.9</v>
      </c>
      <c r="E134">
        <v>1499.7249999999999</v>
      </c>
    </row>
    <row r="135" spans="1:5" x14ac:dyDescent="0.25">
      <c r="A135">
        <v>1369.43</v>
      </c>
      <c r="B135">
        <v>128.62790000000001</v>
      </c>
      <c r="C135">
        <f t="shared" si="1"/>
        <v>1.372099999999989</v>
      </c>
      <c r="D135">
        <v>25</v>
      </c>
      <c r="E135">
        <v>1500.4</v>
      </c>
    </row>
    <row r="136" spans="1:5" x14ac:dyDescent="0.25">
      <c r="A136">
        <v>1379.43</v>
      </c>
      <c r="B136">
        <v>128.62790000000001</v>
      </c>
      <c r="C136">
        <f t="shared" ref="C136:C199" si="2">$E$3-B136</f>
        <v>1.372099999999989</v>
      </c>
      <c r="D136">
        <v>24.9</v>
      </c>
      <c r="E136">
        <v>1500.05</v>
      </c>
    </row>
    <row r="137" spans="1:5" x14ac:dyDescent="0.25">
      <c r="A137">
        <v>1389.41</v>
      </c>
      <c r="B137">
        <v>128.62790000000001</v>
      </c>
      <c r="C137">
        <f t="shared" si="2"/>
        <v>1.372099999999989</v>
      </c>
      <c r="D137">
        <v>25</v>
      </c>
      <c r="E137">
        <v>1500.35</v>
      </c>
    </row>
    <row r="138" spans="1:5" x14ac:dyDescent="0.25">
      <c r="A138">
        <v>1399.41</v>
      </c>
      <c r="B138">
        <v>128.62790000000001</v>
      </c>
      <c r="C138">
        <f t="shared" si="2"/>
        <v>1.372099999999989</v>
      </c>
      <c r="D138">
        <v>25</v>
      </c>
      <c r="E138">
        <v>1500.55</v>
      </c>
    </row>
    <row r="139" spans="1:5" x14ac:dyDescent="0.25">
      <c r="A139">
        <v>1409.44</v>
      </c>
      <c r="B139">
        <v>128.62790000000001</v>
      </c>
      <c r="C139">
        <f t="shared" si="2"/>
        <v>1.372099999999989</v>
      </c>
      <c r="D139">
        <v>25</v>
      </c>
      <c r="E139">
        <v>1500.7760000000001</v>
      </c>
    </row>
    <row r="140" spans="1:5" x14ac:dyDescent="0.25">
      <c r="A140">
        <v>1419.44</v>
      </c>
      <c r="B140">
        <v>128.62790000000001</v>
      </c>
      <c r="C140">
        <f t="shared" si="2"/>
        <v>1.372099999999989</v>
      </c>
      <c r="D140">
        <v>25.1</v>
      </c>
      <c r="E140">
        <v>1500.65</v>
      </c>
    </row>
    <row r="141" spans="1:5" x14ac:dyDescent="0.25">
      <c r="A141">
        <v>1429.43</v>
      </c>
      <c r="B141">
        <v>128.62790000000001</v>
      </c>
      <c r="C141">
        <f t="shared" si="2"/>
        <v>1.372099999999989</v>
      </c>
      <c r="D141">
        <v>25.1</v>
      </c>
      <c r="E141">
        <v>1501.3510000000001</v>
      </c>
    </row>
    <row r="142" spans="1:5" x14ac:dyDescent="0.25">
      <c r="A142">
        <v>1439.43</v>
      </c>
      <c r="B142">
        <v>128.62790000000001</v>
      </c>
      <c r="C142">
        <f t="shared" si="2"/>
        <v>1.372099999999989</v>
      </c>
      <c r="D142">
        <v>25.1</v>
      </c>
      <c r="E142">
        <v>1500.675</v>
      </c>
    </row>
    <row r="143" spans="1:5" x14ac:dyDescent="0.25">
      <c r="A143">
        <v>1449.42</v>
      </c>
      <c r="B143">
        <v>128.62790000000001</v>
      </c>
      <c r="C143">
        <f t="shared" si="2"/>
        <v>1.372099999999989</v>
      </c>
      <c r="D143">
        <v>25.1</v>
      </c>
      <c r="E143">
        <v>1500.35</v>
      </c>
    </row>
    <row r="144" spans="1:5" x14ac:dyDescent="0.25">
      <c r="A144">
        <v>1459.41</v>
      </c>
      <c r="B144">
        <v>128.62790000000001</v>
      </c>
      <c r="C144">
        <f t="shared" si="2"/>
        <v>1.372099999999989</v>
      </c>
      <c r="D144">
        <v>25</v>
      </c>
      <c r="E144">
        <v>1500.9760000000001</v>
      </c>
    </row>
    <row r="145" spans="1:5" x14ac:dyDescent="0.25">
      <c r="A145">
        <v>1469.42</v>
      </c>
      <c r="B145">
        <v>128.62790000000001</v>
      </c>
      <c r="C145">
        <f t="shared" si="2"/>
        <v>1.372099999999989</v>
      </c>
      <c r="D145">
        <v>25</v>
      </c>
      <c r="E145">
        <v>1501.076</v>
      </c>
    </row>
    <row r="146" spans="1:5" x14ac:dyDescent="0.25">
      <c r="A146">
        <v>1479.46</v>
      </c>
      <c r="B146">
        <v>128.62790000000001</v>
      </c>
      <c r="C146">
        <f t="shared" si="2"/>
        <v>1.372099999999989</v>
      </c>
      <c r="D146">
        <v>24.9</v>
      </c>
      <c r="E146">
        <v>1500.2</v>
      </c>
    </row>
    <row r="147" spans="1:5" x14ac:dyDescent="0.25">
      <c r="A147">
        <v>1489.41</v>
      </c>
      <c r="B147">
        <v>128.62790000000001</v>
      </c>
      <c r="C147">
        <f t="shared" si="2"/>
        <v>1.372099999999989</v>
      </c>
      <c r="D147">
        <v>24.9</v>
      </c>
      <c r="E147">
        <v>1500.7249999999999</v>
      </c>
    </row>
    <row r="148" spans="1:5" x14ac:dyDescent="0.25">
      <c r="A148">
        <v>1499.44</v>
      </c>
      <c r="B148">
        <v>128.62790000000001</v>
      </c>
      <c r="C148">
        <f t="shared" si="2"/>
        <v>1.372099999999989</v>
      </c>
      <c r="D148">
        <v>24.8</v>
      </c>
      <c r="E148">
        <v>1500.75</v>
      </c>
    </row>
    <row r="149" spans="1:5" x14ac:dyDescent="0.25">
      <c r="A149">
        <v>1509.43</v>
      </c>
      <c r="B149">
        <v>128.7407</v>
      </c>
      <c r="C149">
        <f t="shared" si="2"/>
        <v>1.2592999999999961</v>
      </c>
      <c r="D149">
        <v>24.9</v>
      </c>
      <c r="E149">
        <v>2011.848</v>
      </c>
    </row>
    <row r="150" spans="1:5" x14ac:dyDescent="0.25">
      <c r="A150">
        <v>1519.42</v>
      </c>
      <c r="B150">
        <v>128.7689</v>
      </c>
      <c r="C150">
        <f t="shared" si="2"/>
        <v>1.2310999999999979</v>
      </c>
      <c r="D150">
        <v>24.9</v>
      </c>
      <c r="E150">
        <v>2001.0229999999999</v>
      </c>
    </row>
    <row r="151" spans="1:5" x14ac:dyDescent="0.25">
      <c r="A151">
        <v>1529.41</v>
      </c>
      <c r="B151">
        <v>128.7689</v>
      </c>
      <c r="C151">
        <f t="shared" si="2"/>
        <v>1.2310999999999979</v>
      </c>
      <c r="D151">
        <v>25</v>
      </c>
      <c r="E151">
        <v>2000.222</v>
      </c>
    </row>
    <row r="152" spans="1:5" x14ac:dyDescent="0.25">
      <c r="A152">
        <v>1539.43</v>
      </c>
      <c r="B152">
        <v>128.7689</v>
      </c>
      <c r="C152">
        <f t="shared" si="2"/>
        <v>1.2310999999999979</v>
      </c>
      <c r="D152">
        <v>25</v>
      </c>
      <c r="E152">
        <v>2000.6220000000001</v>
      </c>
    </row>
    <row r="153" spans="1:5" x14ac:dyDescent="0.25">
      <c r="A153">
        <v>1549.46</v>
      </c>
      <c r="B153">
        <v>128.7689</v>
      </c>
      <c r="C153">
        <f t="shared" si="2"/>
        <v>1.2310999999999979</v>
      </c>
      <c r="D153">
        <v>25</v>
      </c>
      <c r="E153">
        <v>2000.6669999999999</v>
      </c>
    </row>
    <row r="154" spans="1:5" x14ac:dyDescent="0.25">
      <c r="A154">
        <v>1559.41</v>
      </c>
      <c r="B154">
        <v>128.7689</v>
      </c>
      <c r="C154">
        <f t="shared" si="2"/>
        <v>1.2310999999999979</v>
      </c>
      <c r="D154">
        <v>25.1</v>
      </c>
      <c r="E154">
        <v>2000.578</v>
      </c>
    </row>
    <row r="155" spans="1:5" x14ac:dyDescent="0.25">
      <c r="A155">
        <v>1569.42</v>
      </c>
      <c r="B155">
        <v>128.7689</v>
      </c>
      <c r="C155">
        <f t="shared" si="2"/>
        <v>1.2310999999999979</v>
      </c>
      <c r="D155">
        <v>25.1</v>
      </c>
      <c r="E155">
        <v>2000.133</v>
      </c>
    </row>
    <row r="156" spans="1:5" x14ac:dyDescent="0.25">
      <c r="A156">
        <v>1579.4</v>
      </c>
      <c r="B156">
        <v>128.7689</v>
      </c>
      <c r="C156">
        <f t="shared" si="2"/>
        <v>1.2310999999999979</v>
      </c>
      <c r="D156">
        <v>25.1</v>
      </c>
      <c r="E156">
        <v>2000.3109999999999</v>
      </c>
    </row>
    <row r="157" spans="1:5" x14ac:dyDescent="0.25">
      <c r="A157">
        <v>1589.42</v>
      </c>
      <c r="B157">
        <v>128.7689</v>
      </c>
      <c r="C157">
        <f t="shared" si="2"/>
        <v>1.2310999999999979</v>
      </c>
      <c r="D157">
        <v>25</v>
      </c>
      <c r="E157">
        <v>2000.5329999999999</v>
      </c>
    </row>
    <row r="158" spans="1:5" x14ac:dyDescent="0.25">
      <c r="A158">
        <v>1599.41</v>
      </c>
      <c r="B158">
        <v>128.7689</v>
      </c>
      <c r="C158">
        <f t="shared" si="2"/>
        <v>1.2310999999999979</v>
      </c>
      <c r="D158">
        <v>25</v>
      </c>
      <c r="E158">
        <v>2000.6220000000001</v>
      </c>
    </row>
    <row r="159" spans="1:5" x14ac:dyDescent="0.25">
      <c r="A159">
        <v>1609.43</v>
      </c>
      <c r="B159">
        <v>128.78299999999999</v>
      </c>
      <c r="C159">
        <f t="shared" si="2"/>
        <v>1.217000000000013</v>
      </c>
      <c r="D159">
        <v>24.9</v>
      </c>
      <c r="E159">
        <v>2000.8</v>
      </c>
    </row>
    <row r="160" spans="1:5" x14ac:dyDescent="0.25">
      <c r="A160">
        <v>1619.41</v>
      </c>
      <c r="B160">
        <v>128.78299999999999</v>
      </c>
      <c r="C160">
        <f t="shared" si="2"/>
        <v>1.217000000000013</v>
      </c>
      <c r="D160">
        <v>24.8</v>
      </c>
      <c r="E160">
        <v>2000.8889999999999</v>
      </c>
    </row>
    <row r="161" spans="1:5" x14ac:dyDescent="0.25">
      <c r="A161">
        <v>1629.4</v>
      </c>
      <c r="B161">
        <v>128.78299999999999</v>
      </c>
      <c r="C161">
        <f t="shared" si="2"/>
        <v>1.217000000000013</v>
      </c>
      <c r="D161">
        <v>24.8</v>
      </c>
      <c r="E161">
        <v>2000.489</v>
      </c>
    </row>
    <row r="162" spans="1:5" x14ac:dyDescent="0.25">
      <c r="A162">
        <v>1639.42</v>
      </c>
      <c r="B162">
        <v>128.78299999999999</v>
      </c>
      <c r="C162">
        <f t="shared" si="2"/>
        <v>1.217000000000013</v>
      </c>
      <c r="D162">
        <v>24.9</v>
      </c>
      <c r="E162">
        <v>2000.1780000000001</v>
      </c>
    </row>
    <row r="163" spans="1:5" x14ac:dyDescent="0.25">
      <c r="A163">
        <v>1659.43</v>
      </c>
      <c r="B163">
        <v>128.78299999999999</v>
      </c>
      <c r="C163">
        <f t="shared" si="2"/>
        <v>1.217000000000013</v>
      </c>
      <c r="D163">
        <v>24.9</v>
      </c>
      <c r="E163">
        <v>2000.489</v>
      </c>
    </row>
    <row r="164" spans="1:5" x14ac:dyDescent="0.25">
      <c r="A164">
        <v>1669.43</v>
      </c>
      <c r="B164">
        <v>128.78299999999999</v>
      </c>
      <c r="C164">
        <f t="shared" si="2"/>
        <v>1.217000000000013</v>
      </c>
      <c r="D164">
        <v>25</v>
      </c>
      <c r="E164">
        <v>2000.5329999999999</v>
      </c>
    </row>
    <row r="165" spans="1:5" x14ac:dyDescent="0.25">
      <c r="A165">
        <v>1679.43</v>
      </c>
      <c r="B165">
        <v>128.78299999999999</v>
      </c>
      <c r="C165">
        <f t="shared" si="2"/>
        <v>1.217000000000013</v>
      </c>
      <c r="D165">
        <v>25</v>
      </c>
      <c r="E165">
        <v>2000.711</v>
      </c>
    </row>
    <row r="166" spans="1:5" x14ac:dyDescent="0.25">
      <c r="A166">
        <v>1689.41</v>
      </c>
      <c r="B166">
        <v>128.78299999999999</v>
      </c>
      <c r="C166">
        <f t="shared" si="2"/>
        <v>1.217000000000013</v>
      </c>
      <c r="D166">
        <v>25</v>
      </c>
      <c r="E166">
        <v>2000.222</v>
      </c>
    </row>
    <row r="167" spans="1:5" x14ac:dyDescent="0.25">
      <c r="A167">
        <v>1699.42</v>
      </c>
      <c r="B167">
        <v>128.78299999999999</v>
      </c>
      <c r="C167">
        <f t="shared" si="2"/>
        <v>1.217000000000013</v>
      </c>
      <c r="D167">
        <v>25.1</v>
      </c>
      <c r="E167">
        <v>2000.4</v>
      </c>
    </row>
    <row r="168" spans="1:5" x14ac:dyDescent="0.25">
      <c r="A168">
        <v>1709.41</v>
      </c>
      <c r="B168">
        <v>128.78299999999999</v>
      </c>
      <c r="C168">
        <f t="shared" si="2"/>
        <v>1.217000000000013</v>
      </c>
      <c r="D168">
        <v>25.1</v>
      </c>
      <c r="E168">
        <v>2000.2670000000001</v>
      </c>
    </row>
    <row r="169" spans="1:5" x14ac:dyDescent="0.25">
      <c r="A169">
        <v>1719.42</v>
      </c>
      <c r="B169">
        <v>128.78299999999999</v>
      </c>
      <c r="C169">
        <f t="shared" si="2"/>
        <v>1.217000000000013</v>
      </c>
      <c r="D169">
        <v>25</v>
      </c>
      <c r="E169">
        <v>2000.711</v>
      </c>
    </row>
    <row r="170" spans="1:5" x14ac:dyDescent="0.25">
      <c r="A170">
        <v>1729.41</v>
      </c>
      <c r="B170">
        <v>128.78299999999999</v>
      </c>
      <c r="C170">
        <f t="shared" si="2"/>
        <v>1.217000000000013</v>
      </c>
      <c r="D170">
        <v>25</v>
      </c>
      <c r="E170">
        <v>2000.5329999999999</v>
      </c>
    </row>
    <row r="171" spans="1:5" x14ac:dyDescent="0.25">
      <c r="A171">
        <v>1739.42</v>
      </c>
      <c r="B171">
        <v>128.78299999999999</v>
      </c>
      <c r="C171">
        <f t="shared" si="2"/>
        <v>1.217000000000013</v>
      </c>
      <c r="D171">
        <v>25</v>
      </c>
      <c r="E171">
        <v>2000.444</v>
      </c>
    </row>
    <row r="172" spans="1:5" x14ac:dyDescent="0.25">
      <c r="A172">
        <v>1749.42</v>
      </c>
      <c r="B172">
        <v>128.78299999999999</v>
      </c>
      <c r="C172">
        <f t="shared" si="2"/>
        <v>1.217000000000013</v>
      </c>
      <c r="D172">
        <v>24.9</v>
      </c>
      <c r="E172">
        <v>2000.4</v>
      </c>
    </row>
    <row r="173" spans="1:5" x14ac:dyDescent="0.25">
      <c r="A173">
        <v>1759.43</v>
      </c>
      <c r="B173">
        <v>128.78299999999999</v>
      </c>
      <c r="C173">
        <f t="shared" si="2"/>
        <v>1.217000000000013</v>
      </c>
      <c r="D173">
        <v>24.9</v>
      </c>
      <c r="E173">
        <v>2000.222</v>
      </c>
    </row>
    <row r="174" spans="1:5" x14ac:dyDescent="0.25">
      <c r="A174">
        <v>1769.42</v>
      </c>
      <c r="B174">
        <v>128.78299999999999</v>
      </c>
      <c r="C174">
        <f t="shared" si="2"/>
        <v>1.217000000000013</v>
      </c>
      <c r="D174">
        <v>24.8</v>
      </c>
      <c r="E174">
        <v>2000.3109999999999</v>
      </c>
    </row>
    <row r="175" spans="1:5" x14ac:dyDescent="0.25">
      <c r="A175">
        <v>1779.44</v>
      </c>
      <c r="B175">
        <v>128.78299999999999</v>
      </c>
      <c r="C175">
        <f t="shared" si="2"/>
        <v>1.217000000000013</v>
      </c>
      <c r="D175">
        <v>24.9</v>
      </c>
      <c r="E175">
        <v>2000</v>
      </c>
    </row>
    <row r="176" spans="1:5" x14ac:dyDescent="0.25">
      <c r="A176">
        <v>1789.42</v>
      </c>
      <c r="B176">
        <v>128.78299999999999</v>
      </c>
      <c r="C176">
        <f t="shared" si="2"/>
        <v>1.217000000000013</v>
      </c>
      <c r="D176">
        <v>24.9</v>
      </c>
      <c r="E176">
        <v>2000.2670000000001</v>
      </c>
    </row>
    <row r="177" spans="1:5" x14ac:dyDescent="0.25">
      <c r="A177">
        <v>1799.44</v>
      </c>
      <c r="B177">
        <v>128.78299999999999</v>
      </c>
      <c r="C177">
        <f t="shared" si="2"/>
        <v>1.217000000000013</v>
      </c>
      <c r="D177">
        <v>25</v>
      </c>
      <c r="E177">
        <v>2000.1780000000001</v>
      </c>
    </row>
    <row r="178" spans="1:5" x14ac:dyDescent="0.25">
      <c r="A178">
        <v>1809.43</v>
      </c>
      <c r="B178">
        <v>128.78299999999999</v>
      </c>
      <c r="C178">
        <f t="shared" si="2"/>
        <v>1.217000000000013</v>
      </c>
      <c r="D178">
        <v>25</v>
      </c>
      <c r="E178">
        <v>2000.489</v>
      </c>
    </row>
    <row r="179" spans="1:5" x14ac:dyDescent="0.25">
      <c r="A179">
        <v>1819.41</v>
      </c>
      <c r="B179">
        <v>128.78299999999999</v>
      </c>
      <c r="C179">
        <f t="shared" si="2"/>
        <v>1.217000000000013</v>
      </c>
      <c r="D179">
        <v>25</v>
      </c>
      <c r="E179">
        <v>2000.4</v>
      </c>
    </row>
    <row r="180" spans="1:5" x14ac:dyDescent="0.25">
      <c r="A180">
        <v>1829.43</v>
      </c>
      <c r="B180">
        <v>128.78299999999999</v>
      </c>
      <c r="C180">
        <f t="shared" si="2"/>
        <v>1.217000000000013</v>
      </c>
      <c r="D180">
        <v>25</v>
      </c>
      <c r="E180">
        <v>2000.0889999999999</v>
      </c>
    </row>
    <row r="181" spans="1:5" x14ac:dyDescent="0.25">
      <c r="A181">
        <v>1839.42</v>
      </c>
      <c r="B181">
        <v>128.78299999999999</v>
      </c>
      <c r="C181">
        <f t="shared" si="2"/>
        <v>1.217000000000013</v>
      </c>
      <c r="D181">
        <v>25.1</v>
      </c>
      <c r="E181">
        <v>2000.2670000000001</v>
      </c>
    </row>
    <row r="182" spans="1:5" x14ac:dyDescent="0.25">
      <c r="A182">
        <v>1849.42</v>
      </c>
      <c r="B182">
        <v>128.78299999999999</v>
      </c>
      <c r="C182">
        <f t="shared" si="2"/>
        <v>1.217000000000013</v>
      </c>
      <c r="D182">
        <v>25.1</v>
      </c>
      <c r="E182">
        <v>2000</v>
      </c>
    </row>
    <row r="183" spans="1:5" x14ac:dyDescent="0.25">
      <c r="A183">
        <v>1859.41</v>
      </c>
      <c r="B183">
        <v>128.78299999999999</v>
      </c>
      <c r="C183">
        <f t="shared" si="2"/>
        <v>1.217000000000013</v>
      </c>
      <c r="D183">
        <v>25</v>
      </c>
      <c r="E183">
        <v>2000.3109999999999</v>
      </c>
    </row>
    <row r="184" spans="1:5" x14ac:dyDescent="0.25">
      <c r="A184">
        <v>1869.42</v>
      </c>
      <c r="B184">
        <v>128.78299999999999</v>
      </c>
      <c r="C184">
        <f t="shared" si="2"/>
        <v>1.217000000000013</v>
      </c>
      <c r="D184">
        <v>25</v>
      </c>
      <c r="E184">
        <v>2000.356</v>
      </c>
    </row>
    <row r="185" spans="1:5" x14ac:dyDescent="0.25">
      <c r="A185">
        <v>1879.42</v>
      </c>
      <c r="B185">
        <v>128.78299999999999</v>
      </c>
      <c r="C185">
        <f t="shared" si="2"/>
        <v>1.217000000000013</v>
      </c>
      <c r="D185">
        <v>25</v>
      </c>
      <c r="E185">
        <v>2000.3109999999999</v>
      </c>
    </row>
    <row r="186" spans="1:5" x14ac:dyDescent="0.25">
      <c r="A186">
        <v>1889.44</v>
      </c>
      <c r="B186">
        <v>128.78299999999999</v>
      </c>
      <c r="C186">
        <f t="shared" si="2"/>
        <v>1.217000000000013</v>
      </c>
      <c r="D186">
        <v>24.9</v>
      </c>
      <c r="E186">
        <v>2000.6669999999999</v>
      </c>
    </row>
    <row r="187" spans="1:5" x14ac:dyDescent="0.25">
      <c r="A187">
        <v>1899.43</v>
      </c>
      <c r="B187">
        <v>128.78299999999999</v>
      </c>
      <c r="C187">
        <f t="shared" si="2"/>
        <v>1.217000000000013</v>
      </c>
      <c r="D187">
        <v>24.9</v>
      </c>
      <c r="E187">
        <v>2000.489</v>
      </c>
    </row>
    <row r="188" spans="1:5" x14ac:dyDescent="0.25">
      <c r="A188">
        <v>1909.4</v>
      </c>
      <c r="B188">
        <v>128.78299999999999</v>
      </c>
      <c r="C188">
        <f t="shared" si="2"/>
        <v>1.217000000000013</v>
      </c>
      <c r="D188">
        <v>24.9</v>
      </c>
      <c r="E188">
        <v>2000.133</v>
      </c>
    </row>
    <row r="189" spans="1:5" x14ac:dyDescent="0.25">
      <c r="A189">
        <v>1919.42</v>
      </c>
      <c r="B189">
        <v>128.78299999999999</v>
      </c>
      <c r="C189">
        <f t="shared" si="2"/>
        <v>1.217000000000013</v>
      </c>
      <c r="D189">
        <v>24.9</v>
      </c>
      <c r="E189">
        <v>1999.9549999999999</v>
      </c>
    </row>
    <row r="190" spans="1:5" x14ac:dyDescent="0.25">
      <c r="A190">
        <v>1929.42</v>
      </c>
      <c r="B190">
        <v>128.78299999999999</v>
      </c>
      <c r="C190">
        <f t="shared" si="2"/>
        <v>1.217000000000013</v>
      </c>
      <c r="D190">
        <v>25</v>
      </c>
      <c r="E190">
        <v>1999.9549999999999</v>
      </c>
    </row>
    <row r="191" spans="1:5" x14ac:dyDescent="0.25">
      <c r="A191">
        <v>1939.42</v>
      </c>
      <c r="B191">
        <v>128.78299999999999</v>
      </c>
      <c r="C191">
        <f t="shared" si="2"/>
        <v>1.217000000000013</v>
      </c>
      <c r="D191">
        <v>25</v>
      </c>
      <c r="E191">
        <v>2000</v>
      </c>
    </row>
    <row r="192" spans="1:5" x14ac:dyDescent="0.25">
      <c r="A192">
        <v>1949.42</v>
      </c>
      <c r="B192">
        <v>128.78299999999999</v>
      </c>
      <c r="C192">
        <f t="shared" si="2"/>
        <v>1.217000000000013</v>
      </c>
      <c r="D192">
        <v>25</v>
      </c>
      <c r="E192">
        <v>2000.444</v>
      </c>
    </row>
    <row r="193" spans="1:5" x14ac:dyDescent="0.25">
      <c r="A193">
        <v>1959.44</v>
      </c>
      <c r="B193">
        <v>128.78299999999999</v>
      </c>
      <c r="C193">
        <f t="shared" si="2"/>
        <v>1.217000000000013</v>
      </c>
      <c r="D193">
        <v>25.1</v>
      </c>
      <c r="E193">
        <v>2000.7560000000001</v>
      </c>
    </row>
    <row r="194" spans="1:5" x14ac:dyDescent="0.25">
      <c r="A194">
        <v>1969.41</v>
      </c>
      <c r="B194">
        <v>128.78299999999999</v>
      </c>
      <c r="C194">
        <f t="shared" si="2"/>
        <v>1.217000000000013</v>
      </c>
      <c r="D194">
        <v>25.1</v>
      </c>
      <c r="E194">
        <v>2000.2670000000001</v>
      </c>
    </row>
    <row r="195" spans="1:5" x14ac:dyDescent="0.25">
      <c r="A195">
        <v>1979.4</v>
      </c>
      <c r="B195">
        <v>128.78299999999999</v>
      </c>
      <c r="C195">
        <f t="shared" si="2"/>
        <v>1.217000000000013</v>
      </c>
      <c r="D195">
        <v>25.1</v>
      </c>
      <c r="E195">
        <v>2000.356</v>
      </c>
    </row>
    <row r="196" spans="1:5" x14ac:dyDescent="0.25">
      <c r="A196">
        <v>1989.43</v>
      </c>
      <c r="B196">
        <v>128.78299999999999</v>
      </c>
      <c r="C196">
        <f t="shared" si="2"/>
        <v>1.217000000000013</v>
      </c>
      <c r="D196">
        <v>25.1</v>
      </c>
      <c r="E196">
        <v>2000.489</v>
      </c>
    </row>
    <row r="197" spans="1:5" x14ac:dyDescent="0.25">
      <c r="A197">
        <v>1999.4</v>
      </c>
      <c r="B197">
        <v>128.78299999999999</v>
      </c>
      <c r="C197">
        <f t="shared" si="2"/>
        <v>1.217000000000013</v>
      </c>
      <c r="D197">
        <v>25</v>
      </c>
      <c r="E197">
        <v>2000.578</v>
      </c>
    </row>
    <row r="198" spans="1:5" x14ac:dyDescent="0.25">
      <c r="A198">
        <v>2009.41</v>
      </c>
      <c r="B198">
        <v>128.86760000000001</v>
      </c>
      <c r="C198">
        <f t="shared" si="2"/>
        <v>1.1323999999999899</v>
      </c>
      <c r="D198">
        <v>25</v>
      </c>
      <c r="E198">
        <v>2510.46</v>
      </c>
    </row>
    <row r="199" spans="1:5" x14ac:dyDescent="0.25">
      <c r="A199">
        <v>2019.42</v>
      </c>
      <c r="B199">
        <v>128.86760000000001</v>
      </c>
      <c r="C199">
        <f t="shared" si="2"/>
        <v>1.1323999999999899</v>
      </c>
      <c r="D199">
        <v>25</v>
      </c>
      <c r="E199">
        <v>2499.9299999999998</v>
      </c>
    </row>
    <row r="200" spans="1:5" x14ac:dyDescent="0.25">
      <c r="A200">
        <v>2029.43</v>
      </c>
      <c r="B200">
        <v>128.8817</v>
      </c>
      <c r="C200">
        <f t="shared" ref="C200:C263" si="3">$E$3-B200</f>
        <v>1.118300000000005</v>
      </c>
      <c r="D200">
        <v>24.9</v>
      </c>
      <c r="E200">
        <v>2499.0970000000002</v>
      </c>
    </row>
    <row r="201" spans="1:5" x14ac:dyDescent="0.25">
      <c r="A201">
        <v>2039.42</v>
      </c>
      <c r="B201">
        <v>128.8817</v>
      </c>
      <c r="C201">
        <f t="shared" si="3"/>
        <v>1.118300000000005</v>
      </c>
      <c r="D201">
        <v>25</v>
      </c>
      <c r="E201">
        <v>2499.0279999999998</v>
      </c>
    </row>
    <row r="202" spans="1:5" x14ac:dyDescent="0.25">
      <c r="A202">
        <v>2049.39</v>
      </c>
      <c r="B202">
        <v>128.8817</v>
      </c>
      <c r="C202">
        <f t="shared" si="3"/>
        <v>1.118300000000005</v>
      </c>
      <c r="D202">
        <v>25</v>
      </c>
      <c r="E202">
        <v>2499.375</v>
      </c>
    </row>
    <row r="203" spans="1:5" x14ac:dyDescent="0.25">
      <c r="A203">
        <v>2059.4</v>
      </c>
      <c r="B203">
        <v>128.8817</v>
      </c>
      <c r="C203">
        <f t="shared" si="3"/>
        <v>1.118300000000005</v>
      </c>
      <c r="D203">
        <v>25</v>
      </c>
      <c r="E203">
        <v>2499.5830000000001</v>
      </c>
    </row>
    <row r="204" spans="1:5" x14ac:dyDescent="0.25">
      <c r="A204">
        <v>2069.42</v>
      </c>
      <c r="B204">
        <v>128.8817</v>
      </c>
      <c r="C204">
        <f t="shared" si="3"/>
        <v>1.118300000000005</v>
      </c>
      <c r="D204">
        <v>25.1</v>
      </c>
      <c r="E204">
        <v>2499.1669999999999</v>
      </c>
    </row>
    <row r="205" spans="1:5" x14ac:dyDescent="0.25">
      <c r="A205">
        <v>2079.41</v>
      </c>
      <c r="B205">
        <v>128.8817</v>
      </c>
      <c r="C205">
        <f t="shared" si="3"/>
        <v>1.118300000000005</v>
      </c>
      <c r="D205">
        <v>25.1</v>
      </c>
      <c r="E205">
        <v>2499.5140000000001</v>
      </c>
    </row>
    <row r="206" spans="1:5" x14ac:dyDescent="0.25">
      <c r="A206">
        <v>2089.41</v>
      </c>
      <c r="B206">
        <v>128.8817</v>
      </c>
      <c r="C206">
        <f t="shared" si="3"/>
        <v>1.118300000000005</v>
      </c>
      <c r="D206">
        <v>25.1</v>
      </c>
      <c r="E206">
        <v>2499.1669999999999</v>
      </c>
    </row>
    <row r="207" spans="1:5" x14ac:dyDescent="0.25">
      <c r="A207">
        <v>2099.42</v>
      </c>
      <c r="B207">
        <v>128.8817</v>
      </c>
      <c r="C207">
        <f t="shared" si="3"/>
        <v>1.118300000000005</v>
      </c>
      <c r="D207">
        <v>25</v>
      </c>
      <c r="E207">
        <v>2499.306</v>
      </c>
    </row>
    <row r="208" spans="1:5" x14ac:dyDescent="0.25">
      <c r="A208">
        <v>2109.4</v>
      </c>
      <c r="B208">
        <v>128.8817</v>
      </c>
      <c r="C208">
        <f t="shared" si="3"/>
        <v>1.118300000000005</v>
      </c>
      <c r="D208">
        <v>25</v>
      </c>
      <c r="E208">
        <v>2499.306</v>
      </c>
    </row>
    <row r="209" spans="1:5" x14ac:dyDescent="0.25">
      <c r="A209">
        <v>2119.42</v>
      </c>
      <c r="B209">
        <v>128.8817</v>
      </c>
      <c r="C209">
        <f t="shared" si="3"/>
        <v>1.118300000000005</v>
      </c>
      <c r="D209">
        <v>24.9</v>
      </c>
      <c r="E209">
        <v>2499.2359999999999</v>
      </c>
    </row>
    <row r="210" spans="1:5" x14ac:dyDescent="0.25">
      <c r="A210">
        <v>2129.4</v>
      </c>
      <c r="B210">
        <v>128.8817</v>
      </c>
      <c r="C210">
        <f t="shared" si="3"/>
        <v>1.118300000000005</v>
      </c>
      <c r="D210">
        <v>24.9</v>
      </c>
      <c r="E210">
        <v>2499.2359999999999</v>
      </c>
    </row>
    <row r="211" spans="1:5" x14ac:dyDescent="0.25">
      <c r="A211">
        <v>2139.41</v>
      </c>
      <c r="B211">
        <v>128.8817</v>
      </c>
      <c r="C211">
        <f t="shared" si="3"/>
        <v>1.118300000000005</v>
      </c>
      <c r="D211">
        <v>24.8</v>
      </c>
      <c r="E211">
        <v>2498.8200000000002</v>
      </c>
    </row>
    <row r="212" spans="1:5" x14ac:dyDescent="0.25">
      <c r="A212">
        <v>2149.42</v>
      </c>
      <c r="B212">
        <v>128.8817</v>
      </c>
      <c r="C212">
        <f t="shared" si="3"/>
        <v>1.118300000000005</v>
      </c>
      <c r="D212">
        <v>24.8</v>
      </c>
      <c r="E212">
        <v>2499.5830000000001</v>
      </c>
    </row>
    <row r="213" spans="1:5" x14ac:dyDescent="0.25">
      <c r="A213">
        <v>2159.4</v>
      </c>
      <c r="B213">
        <v>128.8817</v>
      </c>
      <c r="C213">
        <f t="shared" si="3"/>
        <v>1.118300000000005</v>
      </c>
      <c r="D213">
        <v>24.8</v>
      </c>
      <c r="E213">
        <v>2499.2359999999999</v>
      </c>
    </row>
    <row r="214" spans="1:5" x14ac:dyDescent="0.25">
      <c r="A214">
        <v>2169.41</v>
      </c>
      <c r="B214">
        <v>128.8817</v>
      </c>
      <c r="C214">
        <f t="shared" si="3"/>
        <v>1.118300000000005</v>
      </c>
      <c r="D214">
        <v>24.9</v>
      </c>
      <c r="E214">
        <v>2499.306</v>
      </c>
    </row>
    <row r="215" spans="1:5" x14ac:dyDescent="0.25">
      <c r="A215">
        <v>2179.4</v>
      </c>
      <c r="B215">
        <v>128.89580000000001</v>
      </c>
      <c r="C215">
        <f t="shared" si="3"/>
        <v>1.1041999999999916</v>
      </c>
      <c r="D215">
        <v>25</v>
      </c>
      <c r="E215">
        <v>2499.0279999999998</v>
      </c>
    </row>
    <row r="216" spans="1:5" x14ac:dyDescent="0.25">
      <c r="A216">
        <v>2219.41</v>
      </c>
      <c r="B216">
        <v>128.89580000000001</v>
      </c>
      <c r="C216">
        <f t="shared" si="3"/>
        <v>1.1041999999999916</v>
      </c>
      <c r="D216">
        <v>25.1</v>
      </c>
      <c r="E216">
        <v>2498.8890000000001</v>
      </c>
    </row>
    <row r="217" spans="1:5" x14ac:dyDescent="0.25">
      <c r="A217">
        <v>2279.42</v>
      </c>
      <c r="B217">
        <v>128.89580000000001</v>
      </c>
      <c r="C217">
        <f t="shared" si="3"/>
        <v>1.1041999999999916</v>
      </c>
      <c r="D217">
        <v>24.8</v>
      </c>
      <c r="E217">
        <v>2498.9589999999998</v>
      </c>
    </row>
    <row r="218" spans="1:5" x14ac:dyDescent="0.25">
      <c r="A218">
        <v>2289.41</v>
      </c>
      <c r="B218">
        <v>128.89580000000001</v>
      </c>
      <c r="C218">
        <f t="shared" si="3"/>
        <v>1.1041999999999916</v>
      </c>
      <c r="D218">
        <v>24.8</v>
      </c>
      <c r="E218">
        <v>2499.5830000000001</v>
      </c>
    </row>
    <row r="219" spans="1:5" x14ac:dyDescent="0.25">
      <c r="A219">
        <v>2299.41</v>
      </c>
      <c r="B219">
        <v>128.89580000000001</v>
      </c>
      <c r="C219">
        <f t="shared" si="3"/>
        <v>1.1041999999999916</v>
      </c>
      <c r="D219">
        <v>24.9</v>
      </c>
      <c r="E219">
        <v>2499.0970000000002</v>
      </c>
    </row>
    <row r="220" spans="1:5" x14ac:dyDescent="0.25">
      <c r="A220">
        <v>2309.4</v>
      </c>
      <c r="B220">
        <v>128.89580000000001</v>
      </c>
      <c r="C220">
        <f t="shared" si="3"/>
        <v>1.1041999999999916</v>
      </c>
      <c r="D220">
        <v>24.9</v>
      </c>
      <c r="E220">
        <v>2499.0279999999998</v>
      </c>
    </row>
    <row r="221" spans="1:5" x14ac:dyDescent="0.25">
      <c r="A221">
        <v>2319.41</v>
      </c>
      <c r="B221">
        <v>128.89580000000001</v>
      </c>
      <c r="C221">
        <f t="shared" si="3"/>
        <v>1.1041999999999916</v>
      </c>
      <c r="D221">
        <v>25</v>
      </c>
      <c r="E221">
        <v>2499.306</v>
      </c>
    </row>
    <row r="222" spans="1:5" x14ac:dyDescent="0.25">
      <c r="A222">
        <v>2349.42</v>
      </c>
      <c r="B222">
        <v>128.89580000000001</v>
      </c>
      <c r="C222">
        <f t="shared" si="3"/>
        <v>1.1041999999999916</v>
      </c>
      <c r="D222">
        <v>25.1</v>
      </c>
      <c r="E222">
        <v>2498.9589999999998</v>
      </c>
    </row>
    <row r="223" spans="1:5" x14ac:dyDescent="0.25">
      <c r="A223">
        <v>2359.4299999999998</v>
      </c>
      <c r="B223">
        <v>128.89580000000001</v>
      </c>
      <c r="C223">
        <f t="shared" si="3"/>
        <v>1.1041999999999916</v>
      </c>
      <c r="D223">
        <v>25.1</v>
      </c>
      <c r="E223">
        <v>2499.5140000000001</v>
      </c>
    </row>
    <row r="224" spans="1:5" x14ac:dyDescent="0.25">
      <c r="A224">
        <v>2369.41</v>
      </c>
      <c r="B224">
        <v>128.89580000000001</v>
      </c>
      <c r="C224">
        <f t="shared" si="3"/>
        <v>1.1041999999999916</v>
      </c>
      <c r="D224">
        <v>25.1</v>
      </c>
      <c r="E224">
        <v>2499.306</v>
      </c>
    </row>
    <row r="225" spans="1:5" x14ac:dyDescent="0.25">
      <c r="A225">
        <v>2379.4</v>
      </c>
      <c r="B225">
        <v>128.89580000000001</v>
      </c>
      <c r="C225">
        <f t="shared" si="3"/>
        <v>1.1041999999999916</v>
      </c>
      <c r="D225">
        <v>25</v>
      </c>
      <c r="E225">
        <v>2499.5140000000001</v>
      </c>
    </row>
    <row r="226" spans="1:5" x14ac:dyDescent="0.25">
      <c r="A226">
        <v>2389.4</v>
      </c>
      <c r="B226">
        <v>128.89580000000001</v>
      </c>
      <c r="C226">
        <f t="shared" si="3"/>
        <v>1.1041999999999916</v>
      </c>
      <c r="D226">
        <v>25</v>
      </c>
      <c r="E226">
        <v>2499.2359999999999</v>
      </c>
    </row>
    <row r="227" spans="1:5" x14ac:dyDescent="0.25">
      <c r="A227">
        <v>2399.42</v>
      </c>
      <c r="B227">
        <v>128.89580000000001</v>
      </c>
      <c r="C227">
        <f t="shared" si="3"/>
        <v>1.1041999999999916</v>
      </c>
      <c r="D227">
        <v>24.9</v>
      </c>
      <c r="E227">
        <v>2498.8200000000002</v>
      </c>
    </row>
    <row r="228" spans="1:5" x14ac:dyDescent="0.25">
      <c r="A228">
        <v>2409.42</v>
      </c>
      <c r="B228">
        <v>128.89580000000001</v>
      </c>
      <c r="C228">
        <f t="shared" si="3"/>
        <v>1.1041999999999916</v>
      </c>
      <c r="D228">
        <v>24.9</v>
      </c>
      <c r="E228">
        <v>2499.0970000000002</v>
      </c>
    </row>
    <row r="229" spans="1:5" x14ac:dyDescent="0.25">
      <c r="A229">
        <v>2419.4</v>
      </c>
      <c r="B229">
        <v>128.89580000000001</v>
      </c>
      <c r="C229">
        <f t="shared" si="3"/>
        <v>1.1041999999999916</v>
      </c>
      <c r="D229">
        <v>24.8</v>
      </c>
      <c r="E229">
        <v>2498.9589999999998</v>
      </c>
    </row>
    <row r="230" spans="1:5" x14ac:dyDescent="0.25">
      <c r="A230">
        <v>2429.39</v>
      </c>
      <c r="B230">
        <v>128.89580000000001</v>
      </c>
      <c r="C230">
        <f t="shared" si="3"/>
        <v>1.1041999999999916</v>
      </c>
      <c r="D230">
        <v>24.9</v>
      </c>
      <c r="E230">
        <v>2499.2359999999999</v>
      </c>
    </row>
    <row r="231" spans="1:5" x14ac:dyDescent="0.25">
      <c r="A231">
        <v>2439.41</v>
      </c>
      <c r="B231">
        <v>128.89580000000001</v>
      </c>
      <c r="C231">
        <f t="shared" si="3"/>
        <v>1.1041999999999916</v>
      </c>
      <c r="D231">
        <v>24.9</v>
      </c>
      <c r="E231">
        <v>2499.0279999999998</v>
      </c>
    </row>
    <row r="232" spans="1:5" x14ac:dyDescent="0.25">
      <c r="A232">
        <v>2449.42</v>
      </c>
      <c r="B232">
        <v>128.89580000000001</v>
      </c>
      <c r="C232">
        <f t="shared" si="3"/>
        <v>1.1041999999999916</v>
      </c>
      <c r="D232">
        <v>25</v>
      </c>
      <c r="E232">
        <v>2499.0279999999998</v>
      </c>
    </row>
    <row r="233" spans="1:5" x14ac:dyDescent="0.25">
      <c r="A233">
        <v>2459.42</v>
      </c>
      <c r="B233">
        <v>128.89580000000001</v>
      </c>
      <c r="C233">
        <f t="shared" si="3"/>
        <v>1.1041999999999916</v>
      </c>
      <c r="D233">
        <v>25</v>
      </c>
      <c r="E233">
        <v>2499.1669999999999</v>
      </c>
    </row>
    <row r="234" spans="1:5" x14ac:dyDescent="0.25">
      <c r="A234">
        <v>2469.41</v>
      </c>
      <c r="B234">
        <v>128.89580000000001</v>
      </c>
      <c r="C234">
        <f t="shared" si="3"/>
        <v>1.1041999999999916</v>
      </c>
      <c r="D234">
        <v>25</v>
      </c>
      <c r="E234">
        <v>2499.2359999999999</v>
      </c>
    </row>
    <row r="235" spans="1:5" x14ac:dyDescent="0.25">
      <c r="A235">
        <v>2479.41</v>
      </c>
      <c r="B235">
        <v>128.89580000000001</v>
      </c>
      <c r="C235">
        <f t="shared" si="3"/>
        <v>1.1041999999999916</v>
      </c>
      <c r="D235">
        <v>25.1</v>
      </c>
      <c r="E235">
        <v>2499.2359999999999</v>
      </c>
    </row>
    <row r="236" spans="1:5" x14ac:dyDescent="0.25">
      <c r="A236">
        <v>2489.4</v>
      </c>
      <c r="B236">
        <v>128.89580000000001</v>
      </c>
      <c r="C236">
        <f t="shared" si="3"/>
        <v>1.1041999999999916</v>
      </c>
      <c r="D236">
        <v>25.1</v>
      </c>
      <c r="E236">
        <v>2499.1669999999999</v>
      </c>
    </row>
    <row r="237" spans="1:5" x14ac:dyDescent="0.25">
      <c r="A237">
        <v>2499.39</v>
      </c>
      <c r="B237">
        <v>128.89580000000001</v>
      </c>
      <c r="C237">
        <f t="shared" si="3"/>
        <v>1.1041999999999916</v>
      </c>
      <c r="D237">
        <v>25.1</v>
      </c>
      <c r="E237">
        <v>2499.0970000000002</v>
      </c>
    </row>
    <row r="238" spans="1:5" x14ac:dyDescent="0.25">
      <c r="A238">
        <v>2509.41</v>
      </c>
      <c r="B238">
        <v>128.93799999999999</v>
      </c>
      <c r="C238">
        <f t="shared" si="3"/>
        <v>1.0620000000000118</v>
      </c>
      <c r="D238">
        <v>25.1</v>
      </c>
      <c r="E238">
        <v>3008.0210000000002</v>
      </c>
    </row>
    <row r="239" spans="1:5" x14ac:dyDescent="0.25">
      <c r="A239">
        <v>2519.41</v>
      </c>
      <c r="B239">
        <v>128.9521</v>
      </c>
      <c r="C239">
        <f t="shared" si="3"/>
        <v>1.0478999999999985</v>
      </c>
      <c r="D239">
        <v>25</v>
      </c>
      <c r="E239">
        <v>2999.6</v>
      </c>
    </row>
    <row r="240" spans="1:5" x14ac:dyDescent="0.25">
      <c r="A240">
        <v>2529.39</v>
      </c>
      <c r="B240">
        <v>128.9521</v>
      </c>
      <c r="C240">
        <f t="shared" si="3"/>
        <v>1.0478999999999985</v>
      </c>
      <c r="D240">
        <v>25</v>
      </c>
      <c r="E240">
        <v>2999</v>
      </c>
    </row>
    <row r="241" spans="1:5" x14ac:dyDescent="0.25">
      <c r="A241">
        <v>2539.4</v>
      </c>
      <c r="B241">
        <v>128.9521</v>
      </c>
      <c r="C241">
        <f t="shared" si="3"/>
        <v>1.0478999999999985</v>
      </c>
      <c r="D241">
        <v>25</v>
      </c>
      <c r="E241">
        <v>2999.2</v>
      </c>
    </row>
    <row r="242" spans="1:5" x14ac:dyDescent="0.25">
      <c r="A242">
        <v>2549.41</v>
      </c>
      <c r="B242">
        <v>128.9521</v>
      </c>
      <c r="C242">
        <f t="shared" si="3"/>
        <v>1.0478999999999985</v>
      </c>
      <c r="D242">
        <v>25</v>
      </c>
      <c r="E242">
        <v>2998.9</v>
      </c>
    </row>
    <row r="243" spans="1:5" x14ac:dyDescent="0.25">
      <c r="A243">
        <v>2559.42</v>
      </c>
      <c r="B243">
        <v>128.9521</v>
      </c>
      <c r="C243">
        <f t="shared" si="3"/>
        <v>1.0478999999999985</v>
      </c>
      <c r="D243">
        <v>25.1</v>
      </c>
      <c r="E243">
        <v>2999</v>
      </c>
    </row>
    <row r="244" spans="1:5" x14ac:dyDescent="0.25">
      <c r="A244">
        <v>2569.41</v>
      </c>
      <c r="B244">
        <v>128.9521</v>
      </c>
      <c r="C244">
        <f t="shared" si="3"/>
        <v>1.0478999999999985</v>
      </c>
      <c r="D244">
        <v>25</v>
      </c>
      <c r="E244">
        <v>2998.9</v>
      </c>
    </row>
    <row r="245" spans="1:5" x14ac:dyDescent="0.25">
      <c r="A245">
        <v>2579.4</v>
      </c>
      <c r="B245">
        <v>128.9521</v>
      </c>
      <c r="C245">
        <f t="shared" si="3"/>
        <v>1.0478999999999985</v>
      </c>
      <c r="D245">
        <v>25</v>
      </c>
      <c r="E245">
        <v>2998.9</v>
      </c>
    </row>
    <row r="246" spans="1:5" x14ac:dyDescent="0.25">
      <c r="A246">
        <v>2589.4</v>
      </c>
      <c r="B246">
        <v>128.9521</v>
      </c>
      <c r="C246">
        <f t="shared" si="3"/>
        <v>1.0478999999999985</v>
      </c>
      <c r="D246">
        <v>25</v>
      </c>
      <c r="E246">
        <v>2999</v>
      </c>
    </row>
    <row r="247" spans="1:5" x14ac:dyDescent="0.25">
      <c r="A247">
        <v>2599.4</v>
      </c>
      <c r="B247">
        <v>128.9521</v>
      </c>
      <c r="C247">
        <f t="shared" si="3"/>
        <v>1.0478999999999985</v>
      </c>
      <c r="D247">
        <v>24.9</v>
      </c>
      <c r="E247">
        <v>2998.6010000000001</v>
      </c>
    </row>
    <row r="248" spans="1:5" x14ac:dyDescent="0.25">
      <c r="A248">
        <v>2609.41</v>
      </c>
      <c r="B248">
        <v>128.9521</v>
      </c>
      <c r="C248">
        <f t="shared" si="3"/>
        <v>1.0478999999999985</v>
      </c>
      <c r="D248">
        <v>25</v>
      </c>
      <c r="E248">
        <v>2998.8009999999999</v>
      </c>
    </row>
    <row r="249" spans="1:5" x14ac:dyDescent="0.25">
      <c r="A249">
        <v>2619.41</v>
      </c>
      <c r="B249">
        <v>128.9521</v>
      </c>
      <c r="C249">
        <f t="shared" si="3"/>
        <v>1.0478999999999985</v>
      </c>
      <c r="D249">
        <v>25</v>
      </c>
      <c r="E249">
        <v>2999.2</v>
      </c>
    </row>
    <row r="250" spans="1:5" x14ac:dyDescent="0.25">
      <c r="A250">
        <v>2629.41</v>
      </c>
      <c r="B250">
        <v>128.96619999999999</v>
      </c>
      <c r="C250">
        <f t="shared" si="3"/>
        <v>1.0338000000000136</v>
      </c>
      <c r="D250">
        <v>25</v>
      </c>
      <c r="E250">
        <v>2998.4009999999998</v>
      </c>
    </row>
    <row r="251" spans="1:5" x14ac:dyDescent="0.25">
      <c r="A251">
        <v>2649.39</v>
      </c>
      <c r="B251">
        <v>128.96619999999999</v>
      </c>
      <c r="C251">
        <f t="shared" si="3"/>
        <v>1.0338000000000136</v>
      </c>
      <c r="D251">
        <v>25.1</v>
      </c>
      <c r="E251">
        <v>2998.8009999999999</v>
      </c>
    </row>
    <row r="252" spans="1:5" x14ac:dyDescent="0.25">
      <c r="A252">
        <v>2699.42</v>
      </c>
      <c r="B252">
        <v>128.96619999999999</v>
      </c>
      <c r="C252">
        <f t="shared" si="3"/>
        <v>1.0338000000000136</v>
      </c>
      <c r="D252">
        <v>25</v>
      </c>
      <c r="E252">
        <v>2998.8009999999999</v>
      </c>
    </row>
    <row r="253" spans="1:5" x14ac:dyDescent="0.25">
      <c r="A253">
        <v>2719.4</v>
      </c>
      <c r="B253">
        <v>128.96619999999999</v>
      </c>
      <c r="C253">
        <f t="shared" si="3"/>
        <v>1.0338000000000136</v>
      </c>
      <c r="D253">
        <v>24.9</v>
      </c>
      <c r="E253">
        <v>2998.5010000000002</v>
      </c>
    </row>
    <row r="254" spans="1:5" x14ac:dyDescent="0.25">
      <c r="A254">
        <v>2729.4</v>
      </c>
      <c r="B254">
        <v>128.96619999999999</v>
      </c>
      <c r="C254">
        <f t="shared" si="3"/>
        <v>1.0338000000000136</v>
      </c>
      <c r="D254">
        <v>24.9</v>
      </c>
      <c r="E254">
        <v>2999.1</v>
      </c>
    </row>
    <row r="255" spans="1:5" x14ac:dyDescent="0.25">
      <c r="A255">
        <v>2749.4</v>
      </c>
      <c r="B255">
        <v>128.96619999999999</v>
      </c>
      <c r="C255">
        <f t="shared" si="3"/>
        <v>1.0338000000000136</v>
      </c>
      <c r="D255">
        <v>24.9</v>
      </c>
      <c r="E255">
        <v>2998.8009999999999</v>
      </c>
    </row>
    <row r="256" spans="1:5" x14ac:dyDescent="0.25">
      <c r="A256">
        <v>2779.39</v>
      </c>
      <c r="B256">
        <v>128.96619999999999</v>
      </c>
      <c r="C256">
        <f t="shared" si="3"/>
        <v>1.0338000000000136</v>
      </c>
      <c r="D256">
        <v>25.1</v>
      </c>
      <c r="E256">
        <v>2998.6010000000001</v>
      </c>
    </row>
    <row r="257" spans="1:5" x14ac:dyDescent="0.25">
      <c r="A257">
        <v>2799.41</v>
      </c>
      <c r="B257">
        <v>128.96619999999999</v>
      </c>
      <c r="C257">
        <f t="shared" si="3"/>
        <v>1.0338000000000136</v>
      </c>
      <c r="D257">
        <v>25.1</v>
      </c>
      <c r="E257">
        <v>2998.8009999999999</v>
      </c>
    </row>
    <row r="258" spans="1:5" x14ac:dyDescent="0.25">
      <c r="A258">
        <v>2829.4</v>
      </c>
      <c r="B258">
        <v>128.96619999999999</v>
      </c>
      <c r="C258">
        <f t="shared" si="3"/>
        <v>1.0338000000000136</v>
      </c>
      <c r="D258">
        <v>25</v>
      </c>
      <c r="E258">
        <v>2998.5010000000002</v>
      </c>
    </row>
    <row r="259" spans="1:5" x14ac:dyDescent="0.25">
      <c r="A259">
        <v>2849.4</v>
      </c>
      <c r="B259">
        <v>128.96619999999999</v>
      </c>
      <c r="C259">
        <f t="shared" si="3"/>
        <v>1.0338000000000136</v>
      </c>
      <c r="D259">
        <v>24.9</v>
      </c>
      <c r="E259">
        <v>2998.9</v>
      </c>
    </row>
    <row r="260" spans="1:5" x14ac:dyDescent="0.25">
      <c r="A260">
        <v>2859.4</v>
      </c>
      <c r="B260">
        <v>128.96619999999999</v>
      </c>
      <c r="C260">
        <f t="shared" si="3"/>
        <v>1.0338000000000136</v>
      </c>
      <c r="D260">
        <v>24.9</v>
      </c>
      <c r="E260">
        <v>2999.1</v>
      </c>
    </row>
    <row r="261" spans="1:5" x14ac:dyDescent="0.25">
      <c r="A261">
        <v>2879.4</v>
      </c>
      <c r="B261">
        <v>128.96619999999999</v>
      </c>
      <c r="C261">
        <f t="shared" si="3"/>
        <v>1.0338000000000136</v>
      </c>
      <c r="D261">
        <v>25</v>
      </c>
      <c r="E261">
        <v>2998.8009999999999</v>
      </c>
    </row>
    <row r="262" spans="1:5" x14ac:dyDescent="0.25">
      <c r="A262">
        <v>2899.41</v>
      </c>
      <c r="B262">
        <v>128.96619999999999</v>
      </c>
      <c r="C262">
        <f t="shared" si="3"/>
        <v>1.0338000000000136</v>
      </c>
      <c r="D262">
        <v>25.1</v>
      </c>
      <c r="E262">
        <v>2999.7</v>
      </c>
    </row>
    <row r="263" spans="1:5" x14ac:dyDescent="0.25">
      <c r="A263">
        <v>2909.41</v>
      </c>
      <c r="B263">
        <v>128.96619999999999</v>
      </c>
      <c r="C263">
        <f t="shared" si="3"/>
        <v>1.0338000000000136</v>
      </c>
      <c r="D263">
        <v>25.1</v>
      </c>
      <c r="E263">
        <v>2998.9</v>
      </c>
    </row>
    <row r="264" spans="1:5" x14ac:dyDescent="0.25">
      <c r="A264">
        <v>2929.42</v>
      </c>
      <c r="B264">
        <v>128.96619999999999</v>
      </c>
      <c r="C264">
        <f t="shared" ref="C264:C266" si="4">$E$3-B264</f>
        <v>1.0338000000000136</v>
      </c>
      <c r="D264">
        <v>25</v>
      </c>
      <c r="E264">
        <v>2999.8</v>
      </c>
    </row>
    <row r="265" spans="1:5" x14ac:dyDescent="0.25">
      <c r="A265">
        <v>2959.39</v>
      </c>
      <c r="B265">
        <v>128.96619999999999</v>
      </c>
      <c r="C265">
        <f t="shared" si="4"/>
        <v>1.0338000000000136</v>
      </c>
      <c r="D265">
        <v>24.9</v>
      </c>
      <c r="E265">
        <v>2999.1</v>
      </c>
    </row>
    <row r="266" spans="1:5" x14ac:dyDescent="0.25">
      <c r="A266">
        <v>2989.4</v>
      </c>
      <c r="B266">
        <v>128.96619999999999</v>
      </c>
      <c r="C266">
        <f t="shared" si="4"/>
        <v>1.0338000000000136</v>
      </c>
      <c r="D266">
        <v>25</v>
      </c>
      <c r="E266">
        <v>2998.7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94E1A-9CE9-4285-AA5A-1632B485EFB7}">
  <dimension ref="A1:AE61"/>
  <sheetViews>
    <sheetView zoomScale="80" zoomScaleNormal="80" workbookViewId="0">
      <selection activeCell="T37" sqref="T37"/>
    </sheetView>
  </sheetViews>
  <sheetFormatPr defaultRowHeight="15" x14ac:dyDescent="0.25"/>
  <cols>
    <col min="2" max="2" width="17.85546875" customWidth="1"/>
    <col min="3" max="3" width="11.42578125" customWidth="1"/>
    <col min="4" max="4" width="11.140625" customWidth="1"/>
    <col min="5" max="5" width="26.7109375" bestFit="1" customWidth="1"/>
    <col min="6" max="6" width="13.28515625" customWidth="1"/>
    <col min="7" max="7" width="10.85546875" customWidth="1"/>
    <col min="20" max="20" width="13.85546875" customWidth="1"/>
    <col min="24" max="24" width="14.5703125" customWidth="1"/>
  </cols>
  <sheetData>
    <row r="1" spans="1:25" x14ac:dyDescent="0.25">
      <c r="A1" t="s">
        <v>10</v>
      </c>
      <c r="D1">
        <v>13</v>
      </c>
      <c r="E1" t="s">
        <v>11</v>
      </c>
    </row>
    <row r="2" spans="1:25" x14ac:dyDescent="0.25">
      <c r="A2" t="s">
        <v>12</v>
      </c>
      <c r="B2" t="s">
        <v>13</v>
      </c>
      <c r="C2" s="7" t="s">
        <v>32</v>
      </c>
      <c r="J2" t="s">
        <v>14</v>
      </c>
    </row>
    <row r="3" spans="1:25" x14ac:dyDescent="0.25">
      <c r="A3">
        <v>500</v>
      </c>
      <c r="B3">
        <f t="shared" ref="B3:B8" si="0">(1.118*(10^-5))*$D$1*(A3^2)</f>
        <v>36.335000000000001</v>
      </c>
      <c r="C3">
        <f>0.005*(-0.221*B3^-1.221)</f>
        <v>-1.3746915151506992E-5</v>
      </c>
    </row>
    <row r="4" spans="1:25" x14ac:dyDescent="0.25">
      <c r="A4">
        <v>1000</v>
      </c>
      <c r="B4">
        <f t="shared" si="0"/>
        <v>145.34</v>
      </c>
      <c r="C4">
        <f t="shared" ref="C4:C8" si="1">0.005*(-0.221*B4^-1.221)</f>
        <v>-2.5298222197494134E-6</v>
      </c>
      <c r="W4" s="7" t="s">
        <v>36</v>
      </c>
    </row>
    <row r="5" spans="1:25" x14ac:dyDescent="0.25">
      <c r="A5">
        <v>1500</v>
      </c>
      <c r="B5">
        <f t="shared" si="0"/>
        <v>327.01500000000004</v>
      </c>
      <c r="C5">
        <f t="shared" si="1"/>
        <v>-9.398859295696469E-7</v>
      </c>
      <c r="W5" t="s">
        <v>31</v>
      </c>
      <c r="X5" t="s">
        <v>26</v>
      </c>
    </row>
    <row r="6" spans="1:25" ht="12.6" customHeight="1" x14ac:dyDescent="0.25">
      <c r="A6">
        <v>2000</v>
      </c>
      <c r="B6">
        <f t="shared" si="0"/>
        <v>581.36</v>
      </c>
      <c r="C6">
        <f t="shared" si="1"/>
        <v>-4.6555902855312672E-7</v>
      </c>
      <c r="W6">
        <v>36.335000000000001</v>
      </c>
      <c r="X6" s="10">
        <f>2.2745*10^-3</f>
        <v>2.2745E-3</v>
      </c>
    </row>
    <row r="7" spans="1:25" ht="12.6" customHeight="1" x14ac:dyDescent="0.25">
      <c r="A7">
        <v>2500</v>
      </c>
      <c r="B7">
        <f t="shared" si="0"/>
        <v>908.37500000000011</v>
      </c>
      <c r="C7">
        <f t="shared" si="1"/>
        <v>-2.6997310505842464E-7</v>
      </c>
      <c r="W7">
        <v>145.34</v>
      </c>
      <c r="X7" s="10">
        <f>1.64*10^-3</f>
        <v>1.64E-3</v>
      </c>
    </row>
    <row r="8" spans="1:25" x14ac:dyDescent="0.25">
      <c r="A8">
        <v>3000</v>
      </c>
      <c r="B8">
        <f t="shared" si="0"/>
        <v>1308.0600000000002</v>
      </c>
      <c r="C8">
        <f t="shared" si="1"/>
        <v>-1.729656641107928E-7</v>
      </c>
      <c r="W8">
        <v>327.01500000000004</v>
      </c>
      <c r="X8" s="10">
        <f>1.3721*10^-3</f>
        <v>1.3721000000000002E-3</v>
      </c>
    </row>
    <row r="9" spans="1:25" x14ac:dyDescent="0.25">
      <c r="W9">
        <v>581.36</v>
      </c>
      <c r="X9" s="10">
        <f>1.217*10^-3</f>
        <v>1.2170000000000002E-3</v>
      </c>
    </row>
    <row r="10" spans="1:25" x14ac:dyDescent="0.25">
      <c r="A10" t="s">
        <v>15</v>
      </c>
      <c r="B10">
        <v>4500</v>
      </c>
      <c r="C10" t="s">
        <v>16</v>
      </c>
      <c r="D10" t="s">
        <v>17</v>
      </c>
      <c r="W10">
        <v>908.37500000000011</v>
      </c>
      <c r="X10" s="10">
        <f>1.1042*10^-3</f>
        <v>1.1042000000000001E-3</v>
      </c>
    </row>
    <row r="11" spans="1:25" x14ac:dyDescent="0.25">
      <c r="B11">
        <v>1000</v>
      </c>
      <c r="C11" t="s">
        <v>18</v>
      </c>
      <c r="D11" t="s">
        <v>17</v>
      </c>
      <c r="W11">
        <v>1308.0600000000002</v>
      </c>
      <c r="X11" s="10">
        <f>1.0338*10^-3</f>
        <v>1.0338000000000001E-3</v>
      </c>
    </row>
    <row r="12" spans="1:25" x14ac:dyDescent="0.25">
      <c r="F12" t="s">
        <v>16</v>
      </c>
    </row>
    <row r="13" spans="1:25" x14ac:dyDescent="0.25">
      <c r="A13" s="2" t="s">
        <v>19</v>
      </c>
      <c r="E13" s="11" t="s">
        <v>22</v>
      </c>
      <c r="F13">
        <v>9.6946305627728466E-3</v>
      </c>
    </row>
    <row r="15" spans="1:25" ht="14.45" customHeight="1" x14ac:dyDescent="0.25">
      <c r="A15" t="s">
        <v>20</v>
      </c>
      <c r="B15" s="1">
        <f>20*10^-3</f>
        <v>0.02</v>
      </c>
      <c r="C15" t="s">
        <v>21</v>
      </c>
      <c r="E15" s="3"/>
      <c r="F15" s="3"/>
      <c r="G15" s="4"/>
      <c r="T15" s="18"/>
      <c r="U15" s="18"/>
      <c r="V15" s="18"/>
      <c r="W15" s="18"/>
      <c r="X15" s="18"/>
      <c r="Y15" s="18"/>
    </row>
    <row r="16" spans="1:25" ht="16.5" customHeight="1" x14ac:dyDescent="0.25">
      <c r="A16" t="s">
        <v>12</v>
      </c>
      <c r="B16" t="s">
        <v>26</v>
      </c>
      <c r="C16" t="s">
        <v>38</v>
      </c>
      <c r="T16" s="18"/>
      <c r="U16" s="18"/>
      <c r="V16" s="18"/>
      <c r="W16" s="18"/>
      <c r="X16" s="18"/>
      <c r="Y16" s="18"/>
    </row>
    <row r="17" spans="1:25" x14ac:dyDescent="0.25">
      <c r="A17">
        <v>500</v>
      </c>
      <c r="B17" s="5">
        <f>2.2745*10^-3</f>
        <v>2.2745E-3</v>
      </c>
      <c r="C17">
        <f>($B$15/B17)*$F$13</f>
        <v>8.5246256872040849E-2</v>
      </c>
      <c r="E17" s="8" t="s">
        <v>23</v>
      </c>
      <c r="F17">
        <f>B10-B11</f>
        <v>3500</v>
      </c>
    </row>
    <row r="18" spans="1:25" ht="14.45" customHeight="1" x14ac:dyDescent="0.25">
      <c r="A18">
        <v>1000</v>
      </c>
      <c r="B18" s="5">
        <f>1.64*10^-3</f>
        <v>1.64E-3</v>
      </c>
      <c r="C18" s="1">
        <f t="shared" ref="C18:C22" si="2">($B$15/B18)*$F$13</f>
        <v>0.11822720198503471</v>
      </c>
      <c r="T18" s="18"/>
      <c r="U18" s="18"/>
      <c r="V18" s="18"/>
      <c r="W18" s="18"/>
      <c r="X18" s="18"/>
      <c r="Y18" s="18"/>
    </row>
    <row r="19" spans="1:25" x14ac:dyDescent="0.25">
      <c r="A19">
        <v>1500</v>
      </c>
      <c r="B19" s="5">
        <f>1.3721*10^-3</f>
        <v>1.3721000000000002E-3</v>
      </c>
      <c r="C19">
        <f t="shared" si="2"/>
        <v>0.14131084560560958</v>
      </c>
      <c r="T19" s="18"/>
      <c r="U19" s="18"/>
      <c r="V19" s="18"/>
      <c r="W19" s="18"/>
      <c r="X19" s="18"/>
      <c r="Y19" s="18"/>
    </row>
    <row r="20" spans="1:25" x14ac:dyDescent="0.25">
      <c r="A20">
        <v>2000</v>
      </c>
      <c r="B20" s="5">
        <f>1.217*10^-3</f>
        <v>1.2170000000000002E-3</v>
      </c>
      <c r="C20">
        <f t="shared" si="2"/>
        <v>0.15932014071935655</v>
      </c>
      <c r="T20" s="18"/>
      <c r="U20" s="18"/>
      <c r="V20" s="18"/>
      <c r="W20" s="18"/>
      <c r="X20" s="18"/>
      <c r="Y20" s="18"/>
    </row>
    <row r="21" spans="1:25" x14ac:dyDescent="0.25">
      <c r="A21">
        <v>2500</v>
      </c>
      <c r="B21" s="5">
        <f>1.1042*10^-3</f>
        <v>1.1042000000000001E-3</v>
      </c>
      <c r="C21">
        <f t="shared" si="2"/>
        <v>0.17559555447876918</v>
      </c>
      <c r="T21" s="18"/>
      <c r="U21" s="18"/>
      <c r="V21" s="18"/>
      <c r="W21" s="18"/>
      <c r="X21" s="18"/>
      <c r="Y21" s="18"/>
    </row>
    <row r="22" spans="1:25" x14ac:dyDescent="0.25">
      <c r="A22">
        <v>3000</v>
      </c>
      <c r="B22" s="5">
        <f>1.0338*10^-3</f>
        <v>1.0338000000000001E-3</v>
      </c>
      <c r="C22">
        <f t="shared" si="2"/>
        <v>0.1875533093978109</v>
      </c>
    </row>
    <row r="24" spans="1:25" ht="12.6" customHeight="1" x14ac:dyDescent="0.25">
      <c r="A24" t="s">
        <v>24</v>
      </c>
      <c r="B24">
        <f>13*10^-2</f>
        <v>0.13</v>
      </c>
      <c r="C24" t="s">
        <v>21</v>
      </c>
    </row>
    <row r="28" spans="1:25" x14ac:dyDescent="0.25">
      <c r="A28" s="17" t="s">
        <v>28</v>
      </c>
      <c r="B28" s="17"/>
      <c r="C28" s="17"/>
      <c r="D28" s="17"/>
      <c r="U28" t="s">
        <v>30</v>
      </c>
    </row>
    <row r="30" spans="1:25" x14ac:dyDescent="0.25">
      <c r="A30" s="5" t="s">
        <v>25</v>
      </c>
      <c r="B30" s="5" t="s">
        <v>12</v>
      </c>
      <c r="C30" s="10"/>
      <c r="D30" s="5" t="s">
        <v>37</v>
      </c>
      <c r="F30" t="s">
        <v>29</v>
      </c>
      <c r="T30" s="9" t="s">
        <v>34</v>
      </c>
    </row>
    <row r="31" spans="1:25" x14ac:dyDescent="0.25">
      <c r="A31" s="5">
        <f>($F$17*B3*9.8*$F$13*$B$15)*(1-(B17/(2*$B$24)))</f>
        <v>239.53257708772028</v>
      </c>
      <c r="B31" s="5">
        <v>500</v>
      </c>
      <c r="C31" s="10"/>
      <c r="D31" s="5">
        <f>($F$13*$B$15)*(1-((1/(2*$B$24))*(B17+(B3*C3))))/((B17+(B3*C3))*(1-(B17/$B$24))+((B17^2)/(2*$B$24)))</f>
        <v>0.10917548711199065</v>
      </c>
      <c r="T31" s="7" t="s">
        <v>44</v>
      </c>
    </row>
    <row r="32" spans="1:25" x14ac:dyDescent="0.25">
      <c r="A32" s="5">
        <f>($F$17*B4*9.8*$F$13*$B$15)*(1-(B18/(2*$B$24)))</f>
        <v>960.48915014437307</v>
      </c>
      <c r="B32" s="5">
        <v>1000</v>
      </c>
      <c r="C32" s="10"/>
      <c r="D32" s="5">
        <f t="shared" ref="D32:D36" si="3">($F$13*$B$15)*(1-((1/(2*$B$24))*(B18+(B4*C4))))/((B18+(B4*C4))*(1-(B18/$B$24))+((B18^2)/(2*$B$24)))</f>
        <v>0.1523309221395778</v>
      </c>
      <c r="F32">
        <v>2E-3</v>
      </c>
      <c r="G32" s="5">
        <f>($C$17*$B$17)*(1-((1/(2*$B$24))*(F32+($B$4*$C$4))))/((F32+($B$4*$C$4))*(1-(F32/$B$24))+((F32^2)/(2*$B$24)))</f>
        <v>0.11874570859271975</v>
      </c>
    </row>
    <row r="33" spans="1:31" x14ac:dyDescent="0.25">
      <c r="A33" s="5">
        <f t="shared" ref="A33:A35" si="4">($F$17*B5*9.8*$F$13*$B$15)*(1-(B19/(2*$B$24)))</f>
        <v>2163.3414875286576</v>
      </c>
      <c r="B33" s="5">
        <v>1500</v>
      </c>
      <c r="C33" s="10"/>
      <c r="D33" s="5">
        <f t="shared" si="3"/>
        <v>0.1820403233257018</v>
      </c>
      <c r="F33">
        <f>F32-0.0001</f>
        <v>1.9E-3</v>
      </c>
      <c r="G33" s="5">
        <f t="shared" ref="G33:G45" si="5">($C$17*$B$17)*(1-((1/(2*$B$24))*(F33+($B$4*$C$4))))/((F33+($B$4*$C$4))*(1-(F33/$B$24))+((F33^2)/(2*$B$24)))</f>
        <v>0.12649250868272605</v>
      </c>
      <c r="T33" s="15" t="s">
        <v>43</v>
      </c>
    </row>
    <row r="34" spans="1:31" x14ac:dyDescent="0.25">
      <c r="A34" s="5">
        <f t="shared" si="4"/>
        <v>3848.2468453601377</v>
      </c>
      <c r="B34" s="5">
        <v>2000</v>
      </c>
      <c r="C34" s="10"/>
      <c r="D34" s="5">
        <f t="shared" si="3"/>
        <v>0.20482507074100806</v>
      </c>
      <c r="F34">
        <f t="shared" ref="F34:F45" si="6">F33-0.0001</f>
        <v>1.8E-3</v>
      </c>
      <c r="G34" s="5">
        <f t="shared" si="5"/>
        <v>0.13532063311408457</v>
      </c>
    </row>
    <row r="35" spans="1:31" ht="21" x14ac:dyDescent="0.35">
      <c r="A35" s="5">
        <f t="shared" si="4"/>
        <v>6015.5066312013187</v>
      </c>
      <c r="B35" s="5">
        <v>2500</v>
      </c>
      <c r="C35" s="10"/>
      <c r="D35" s="5">
        <f t="shared" si="3"/>
        <v>0.22566769212354404</v>
      </c>
      <c r="F35">
        <f t="shared" si="6"/>
        <v>1.6999999999999999E-3</v>
      </c>
      <c r="G35" s="5">
        <f t="shared" si="5"/>
        <v>0.14547347071956249</v>
      </c>
      <c r="W35" s="6"/>
    </row>
    <row r="36" spans="1:31" x14ac:dyDescent="0.25">
      <c r="A36" s="5">
        <f>($F$17*B8*9.8*$F$13*$B$15)*(1-(B22/(2*$B$24)))</f>
        <v>8664.6850448485093</v>
      </c>
      <c r="B36" s="5">
        <v>3000</v>
      </c>
      <c r="C36" s="10"/>
      <c r="D36" s="5">
        <f t="shared" si="3"/>
        <v>0.24004095930939923</v>
      </c>
      <c r="F36">
        <f t="shared" si="6"/>
        <v>1.5999999999999999E-3</v>
      </c>
      <c r="G36" s="5">
        <f t="shared" si="5"/>
        <v>0.15727337911952172</v>
      </c>
    </row>
    <row r="37" spans="1:31" x14ac:dyDescent="0.25">
      <c r="F37" s="1">
        <f t="shared" si="6"/>
        <v>1.4999999999999998E-3</v>
      </c>
      <c r="G37" s="1">
        <f t="shared" si="5"/>
        <v>0.1711565392000004</v>
      </c>
    </row>
    <row r="38" spans="1:31" x14ac:dyDescent="0.25">
      <c r="A38" s="17"/>
      <c r="B38" s="17"/>
      <c r="C38" s="17"/>
      <c r="D38" s="17"/>
      <c r="F38">
        <f t="shared" si="6"/>
        <v>1.3999999999999998E-3</v>
      </c>
      <c r="G38" s="5">
        <f t="shared" si="5"/>
        <v>0.1877280574276495</v>
      </c>
      <c r="AA38" s="16"/>
      <c r="AB38" s="16"/>
      <c r="AC38" s="16"/>
      <c r="AD38" s="16"/>
      <c r="AE38" s="16"/>
    </row>
    <row r="39" spans="1:31" x14ac:dyDescent="0.25">
      <c r="F39">
        <f t="shared" si="6"/>
        <v>1.2999999999999997E-3</v>
      </c>
      <c r="G39" s="5">
        <f t="shared" si="5"/>
        <v>0.20785250998180393</v>
      </c>
      <c r="L39" s="7" t="s">
        <v>33</v>
      </c>
      <c r="AA39" s="16"/>
      <c r="AB39" s="16"/>
      <c r="AC39" s="16"/>
      <c r="AD39" s="16"/>
      <c r="AE39" s="16"/>
    </row>
    <row r="40" spans="1:31" x14ac:dyDescent="0.25">
      <c r="F40">
        <f t="shared" si="6"/>
        <v>1.1999999999999997E-3</v>
      </c>
      <c r="G40" s="5">
        <f t="shared" si="5"/>
        <v>0.23280971762219049</v>
      </c>
      <c r="AA40" s="16"/>
      <c r="AB40" s="16"/>
      <c r="AC40" s="16"/>
      <c r="AD40" s="16"/>
      <c r="AE40" s="16"/>
    </row>
    <row r="41" spans="1:31" x14ac:dyDescent="0.25">
      <c r="F41">
        <f t="shared" si="6"/>
        <v>1.0999999999999996E-3</v>
      </c>
      <c r="G41" s="5">
        <f t="shared" si="5"/>
        <v>0.264578059284101</v>
      </c>
    </row>
    <row r="42" spans="1:31" x14ac:dyDescent="0.25">
      <c r="F42">
        <f t="shared" si="6"/>
        <v>9.9999999999999959E-4</v>
      </c>
      <c r="G42" s="5">
        <f t="shared" si="5"/>
        <v>0.30638639912625565</v>
      </c>
    </row>
    <row r="43" spans="1:31" x14ac:dyDescent="0.25">
      <c r="F43">
        <f t="shared" si="6"/>
        <v>8.9999999999999954E-4</v>
      </c>
      <c r="G43" s="5">
        <f t="shared" si="5"/>
        <v>0.3638875115135124</v>
      </c>
    </row>
    <row r="44" spans="1:31" x14ac:dyDescent="0.25">
      <c r="F44">
        <f t="shared" si="6"/>
        <v>7.999999999999995E-4</v>
      </c>
      <c r="G44" s="5">
        <f t="shared" si="5"/>
        <v>0.44795811661091389</v>
      </c>
    </row>
    <row r="45" spans="1:31" x14ac:dyDescent="0.25">
      <c r="F45">
        <f t="shared" si="6"/>
        <v>6.9999999999999945E-4</v>
      </c>
      <c r="G45" s="5">
        <f t="shared" si="5"/>
        <v>0.58254651703461657</v>
      </c>
      <c r="I45" s="7"/>
    </row>
    <row r="49" spans="1:31" x14ac:dyDescent="0.25">
      <c r="A49" s="17"/>
      <c r="B49" s="17"/>
      <c r="C49" s="17"/>
      <c r="D49" s="17"/>
    </row>
    <row r="53" spans="1:31" ht="21" x14ac:dyDescent="0.35">
      <c r="W53" s="6"/>
    </row>
    <row r="55" spans="1:31" x14ac:dyDescent="0.25">
      <c r="AA55" s="19"/>
      <c r="AB55" s="19"/>
      <c r="AC55" s="19"/>
      <c r="AD55" s="19"/>
      <c r="AE55" s="19"/>
    </row>
    <row r="56" spans="1:31" x14ac:dyDescent="0.25">
      <c r="W56" s="17"/>
      <c r="X56" s="17"/>
      <c r="AA56" s="19"/>
      <c r="AB56" s="19"/>
      <c r="AC56" s="19"/>
      <c r="AD56" s="19"/>
      <c r="AE56" s="19"/>
    </row>
    <row r="57" spans="1:31" x14ac:dyDescent="0.25">
      <c r="W57" s="17"/>
      <c r="X57" s="17"/>
      <c r="AA57" s="19"/>
      <c r="AB57" s="19"/>
      <c r="AC57" s="19"/>
      <c r="AD57" s="19"/>
      <c r="AE57" s="19"/>
    </row>
    <row r="58" spans="1:31" x14ac:dyDescent="0.25">
      <c r="W58" s="17"/>
      <c r="X58" s="17"/>
    </row>
    <row r="60" spans="1:31" x14ac:dyDescent="0.25">
      <c r="W60" s="17"/>
      <c r="X60" s="17"/>
    </row>
    <row r="61" spans="1:31" x14ac:dyDescent="0.25">
      <c r="W61" s="17"/>
      <c r="X61" s="17"/>
    </row>
  </sheetData>
  <mergeCells count="12">
    <mergeCell ref="AA38:AE40"/>
    <mergeCell ref="A49:D49"/>
    <mergeCell ref="W61:X61"/>
    <mergeCell ref="T15:Y16"/>
    <mergeCell ref="T18:Y21"/>
    <mergeCell ref="A28:D28"/>
    <mergeCell ref="A38:D38"/>
    <mergeCell ref="AA55:AE57"/>
    <mergeCell ref="W56:X56"/>
    <mergeCell ref="W57:X57"/>
    <mergeCell ref="W58:X58"/>
    <mergeCell ref="W60:X6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F60A9-FD7F-4550-9362-2F3AA7ED7B33}">
  <dimension ref="A1:E305"/>
  <sheetViews>
    <sheetView topLeftCell="A280" workbookViewId="0">
      <selection activeCell="E205" sqref="E205"/>
    </sheetView>
  </sheetViews>
  <sheetFormatPr defaultRowHeight="15" x14ac:dyDescent="0.25"/>
  <sheetData>
    <row r="1" spans="1:5" x14ac:dyDescent="0.25">
      <c r="A1" t="s">
        <v>40</v>
      </c>
    </row>
    <row r="3" spans="1:5" x14ac:dyDescent="0.25">
      <c r="A3" t="s">
        <v>41</v>
      </c>
      <c r="D3">
        <v>130</v>
      </c>
    </row>
    <row r="4" spans="1:5" x14ac:dyDescent="0.25">
      <c r="A4" t="s">
        <v>1</v>
      </c>
      <c r="B4">
        <v>103.36</v>
      </c>
      <c r="C4" t="s">
        <v>2</v>
      </c>
      <c r="D4">
        <v>130.30000000000001</v>
      </c>
    </row>
    <row r="5" spans="1:5" x14ac:dyDescent="0.25">
      <c r="A5" t="s">
        <v>3</v>
      </c>
      <c r="B5">
        <v>38.67</v>
      </c>
    </row>
    <row r="6" spans="1:5" x14ac:dyDescent="0.25">
      <c r="A6" t="s">
        <v>4</v>
      </c>
      <c r="B6" t="s">
        <v>5</v>
      </c>
      <c r="C6" t="s">
        <v>6</v>
      </c>
      <c r="D6" t="s">
        <v>7</v>
      </c>
    </row>
    <row r="7" spans="1:5" x14ac:dyDescent="0.25">
      <c r="A7">
        <v>5.34</v>
      </c>
      <c r="B7">
        <v>124.34180000000001</v>
      </c>
      <c r="C7">
        <v>27</v>
      </c>
      <c r="D7">
        <v>505.72879999999998</v>
      </c>
      <c r="E7">
        <f>$D$3-B7</f>
        <v>5.6581999999999937</v>
      </c>
    </row>
    <row r="8" spans="1:5" x14ac:dyDescent="0.25">
      <c r="A8">
        <v>15.34</v>
      </c>
      <c r="B8">
        <v>126.372</v>
      </c>
      <c r="C8">
        <v>26.4</v>
      </c>
      <c r="D8">
        <v>500.58120000000002</v>
      </c>
      <c r="E8">
        <f t="shared" ref="E8:E71" si="0">$D$3-B8</f>
        <v>3.6280000000000001</v>
      </c>
    </row>
    <row r="9" spans="1:5" x14ac:dyDescent="0.25">
      <c r="A9">
        <v>25.34</v>
      </c>
      <c r="B9">
        <v>126.96420000000001</v>
      </c>
      <c r="C9">
        <v>25.8</v>
      </c>
      <c r="D9">
        <v>499.19850000000002</v>
      </c>
      <c r="E9">
        <f t="shared" si="0"/>
        <v>3.0357999999999947</v>
      </c>
    </row>
    <row r="10" spans="1:5" x14ac:dyDescent="0.25">
      <c r="A10">
        <v>35.340000000000003</v>
      </c>
      <c r="B10">
        <v>127.2744</v>
      </c>
      <c r="C10">
        <v>25.3</v>
      </c>
      <c r="D10">
        <v>502.36669999999998</v>
      </c>
      <c r="E10">
        <f t="shared" si="0"/>
        <v>2.7256</v>
      </c>
    </row>
    <row r="11" spans="1:5" x14ac:dyDescent="0.25">
      <c r="A11">
        <v>45.35</v>
      </c>
      <c r="B11">
        <v>127.4577</v>
      </c>
      <c r="C11">
        <v>25</v>
      </c>
      <c r="D11">
        <v>500.53949999999998</v>
      </c>
      <c r="E11">
        <f t="shared" si="0"/>
        <v>2.5422999999999973</v>
      </c>
    </row>
    <row r="12" spans="1:5" x14ac:dyDescent="0.25">
      <c r="A12">
        <v>55.35</v>
      </c>
      <c r="B12">
        <v>127.5423</v>
      </c>
      <c r="C12">
        <v>24.6</v>
      </c>
      <c r="D12">
        <v>498.85539999999997</v>
      </c>
      <c r="E12">
        <f t="shared" si="0"/>
        <v>2.4577000000000027</v>
      </c>
    </row>
    <row r="13" spans="1:5" x14ac:dyDescent="0.25">
      <c r="A13">
        <v>65.349999999999994</v>
      </c>
      <c r="B13">
        <v>127.5986</v>
      </c>
      <c r="C13">
        <v>24.4</v>
      </c>
      <c r="D13">
        <v>502.53219999999999</v>
      </c>
      <c r="E13">
        <f t="shared" si="0"/>
        <v>2.4013999999999953</v>
      </c>
    </row>
    <row r="14" spans="1:5" x14ac:dyDescent="0.25">
      <c r="A14">
        <v>75.349999999999994</v>
      </c>
      <c r="B14">
        <v>127.6268</v>
      </c>
      <c r="C14">
        <v>24.2</v>
      </c>
      <c r="D14">
        <v>500.35579999999999</v>
      </c>
      <c r="E14">
        <f t="shared" si="0"/>
        <v>2.3731999999999971</v>
      </c>
    </row>
    <row r="15" spans="1:5" x14ac:dyDescent="0.25">
      <c r="A15">
        <v>85.33</v>
      </c>
      <c r="B15">
        <v>127.6409</v>
      </c>
      <c r="C15">
        <v>24.1</v>
      </c>
      <c r="D15">
        <v>498.69510000000002</v>
      </c>
      <c r="E15">
        <f t="shared" si="0"/>
        <v>2.359099999999998</v>
      </c>
    </row>
    <row r="16" spans="1:5" x14ac:dyDescent="0.25">
      <c r="A16">
        <v>95.33</v>
      </c>
      <c r="B16">
        <v>127.6409</v>
      </c>
      <c r="C16">
        <v>24</v>
      </c>
      <c r="D16">
        <v>502.49849999999998</v>
      </c>
      <c r="E16">
        <f t="shared" si="0"/>
        <v>2.359099999999998</v>
      </c>
    </row>
    <row r="17" spans="1:5" x14ac:dyDescent="0.25">
      <c r="A17">
        <v>105.34</v>
      </c>
      <c r="B17">
        <v>127.655</v>
      </c>
      <c r="C17">
        <v>23.9</v>
      </c>
      <c r="D17">
        <v>500.16120000000001</v>
      </c>
      <c r="E17">
        <f t="shared" si="0"/>
        <v>2.3449999999999989</v>
      </c>
    </row>
    <row r="18" spans="1:5" x14ac:dyDescent="0.25">
      <c r="A18">
        <v>115.35</v>
      </c>
      <c r="B18">
        <v>127.655</v>
      </c>
      <c r="C18">
        <v>23.8</v>
      </c>
      <c r="D18">
        <v>498.83330000000001</v>
      </c>
      <c r="E18">
        <f t="shared" si="0"/>
        <v>2.3449999999999989</v>
      </c>
    </row>
    <row r="19" spans="1:5" x14ac:dyDescent="0.25">
      <c r="A19">
        <v>125.34</v>
      </c>
      <c r="B19">
        <v>127.655</v>
      </c>
      <c r="C19">
        <v>23.8</v>
      </c>
      <c r="D19">
        <v>502.47329999999999</v>
      </c>
      <c r="E19">
        <f t="shared" si="0"/>
        <v>2.3449999999999989</v>
      </c>
    </row>
    <row r="20" spans="1:5" x14ac:dyDescent="0.25">
      <c r="A20">
        <v>135.34</v>
      </c>
      <c r="B20">
        <v>127.655</v>
      </c>
      <c r="C20">
        <v>23.8</v>
      </c>
      <c r="D20">
        <v>500.04719999999998</v>
      </c>
      <c r="E20">
        <f t="shared" si="0"/>
        <v>2.3449999999999989</v>
      </c>
    </row>
    <row r="21" spans="1:5" x14ac:dyDescent="0.25">
      <c r="A21">
        <v>145.34</v>
      </c>
      <c r="B21">
        <v>127.655</v>
      </c>
      <c r="C21">
        <v>23.8</v>
      </c>
      <c r="D21">
        <v>499.2373</v>
      </c>
      <c r="E21">
        <f t="shared" si="0"/>
        <v>2.3449999999999989</v>
      </c>
    </row>
    <row r="22" spans="1:5" x14ac:dyDescent="0.25">
      <c r="A22">
        <v>155.33000000000001</v>
      </c>
      <c r="B22">
        <v>127.655</v>
      </c>
      <c r="C22">
        <v>23.8</v>
      </c>
      <c r="D22">
        <v>502.3331</v>
      </c>
      <c r="E22">
        <f t="shared" si="0"/>
        <v>2.3449999999999989</v>
      </c>
    </row>
    <row r="23" spans="1:5" x14ac:dyDescent="0.25">
      <c r="A23">
        <v>165.34</v>
      </c>
      <c r="B23">
        <v>127.655</v>
      </c>
      <c r="C23">
        <v>23.8</v>
      </c>
      <c r="D23">
        <v>499.78070000000002</v>
      </c>
      <c r="E23">
        <f t="shared" si="0"/>
        <v>2.3449999999999989</v>
      </c>
    </row>
    <row r="24" spans="1:5" x14ac:dyDescent="0.25">
      <c r="A24">
        <v>175.34</v>
      </c>
      <c r="B24">
        <v>127.655</v>
      </c>
      <c r="C24">
        <v>23.8</v>
      </c>
      <c r="D24">
        <v>500.95179999999999</v>
      </c>
      <c r="E24">
        <f t="shared" si="0"/>
        <v>2.3449999999999989</v>
      </c>
    </row>
    <row r="25" spans="1:5" x14ac:dyDescent="0.25">
      <c r="A25">
        <v>185.36</v>
      </c>
      <c r="B25">
        <v>127.655</v>
      </c>
      <c r="C25">
        <v>24</v>
      </c>
      <c r="D25">
        <v>501.92970000000003</v>
      </c>
      <c r="E25">
        <f t="shared" si="0"/>
        <v>2.3449999999999989</v>
      </c>
    </row>
    <row r="26" spans="1:5" x14ac:dyDescent="0.25">
      <c r="A26">
        <v>195.36</v>
      </c>
      <c r="B26">
        <v>127.655</v>
      </c>
      <c r="C26">
        <v>24</v>
      </c>
      <c r="D26">
        <v>499.22620000000001</v>
      </c>
      <c r="E26">
        <f t="shared" si="0"/>
        <v>2.3449999999999989</v>
      </c>
    </row>
    <row r="27" spans="1:5" x14ac:dyDescent="0.25">
      <c r="A27">
        <v>205.36</v>
      </c>
      <c r="B27">
        <v>127.655</v>
      </c>
      <c r="C27">
        <v>24.1</v>
      </c>
      <c r="D27">
        <v>502.30500000000001</v>
      </c>
      <c r="E27">
        <f t="shared" si="0"/>
        <v>2.3449999999999989</v>
      </c>
    </row>
    <row r="28" spans="1:5" x14ac:dyDescent="0.25">
      <c r="A28">
        <v>215.34</v>
      </c>
      <c r="B28">
        <v>127.655</v>
      </c>
      <c r="C28">
        <v>24.1</v>
      </c>
      <c r="D28">
        <v>500.32799999999997</v>
      </c>
      <c r="E28">
        <f t="shared" si="0"/>
        <v>2.3449999999999989</v>
      </c>
    </row>
    <row r="29" spans="1:5" x14ac:dyDescent="0.25">
      <c r="A29">
        <v>225.34</v>
      </c>
      <c r="B29">
        <v>127.655</v>
      </c>
      <c r="C29">
        <v>24.1</v>
      </c>
      <c r="D29">
        <v>498.65640000000002</v>
      </c>
      <c r="E29">
        <f t="shared" si="0"/>
        <v>2.3449999999999989</v>
      </c>
    </row>
    <row r="30" spans="1:5" x14ac:dyDescent="0.25">
      <c r="A30">
        <v>235.33</v>
      </c>
      <c r="B30">
        <v>127.655</v>
      </c>
      <c r="C30">
        <v>24.2</v>
      </c>
      <c r="D30">
        <v>502.37790000000001</v>
      </c>
      <c r="E30">
        <f t="shared" si="0"/>
        <v>2.3449999999999989</v>
      </c>
    </row>
    <row r="31" spans="1:5" x14ac:dyDescent="0.25">
      <c r="A31">
        <v>245.33</v>
      </c>
      <c r="B31">
        <v>127.655</v>
      </c>
      <c r="C31">
        <v>24.3</v>
      </c>
      <c r="D31">
        <v>500.34190000000001</v>
      </c>
      <c r="E31">
        <f t="shared" si="0"/>
        <v>2.3449999999999989</v>
      </c>
    </row>
    <row r="32" spans="1:5" x14ac:dyDescent="0.25">
      <c r="A32">
        <v>255.34</v>
      </c>
      <c r="B32">
        <v>127.655</v>
      </c>
      <c r="C32">
        <v>24.3</v>
      </c>
      <c r="D32">
        <v>499.48110000000003</v>
      </c>
      <c r="E32">
        <f t="shared" si="0"/>
        <v>2.3449999999999989</v>
      </c>
    </row>
    <row r="33" spans="1:5" x14ac:dyDescent="0.25">
      <c r="A33">
        <v>265.33999999999997</v>
      </c>
      <c r="B33">
        <v>127.655</v>
      </c>
      <c r="C33">
        <v>24.5</v>
      </c>
      <c r="D33">
        <v>502.24900000000002</v>
      </c>
      <c r="E33">
        <f t="shared" si="0"/>
        <v>2.3449999999999989</v>
      </c>
    </row>
    <row r="34" spans="1:5" x14ac:dyDescent="0.25">
      <c r="A34">
        <v>275.36</v>
      </c>
      <c r="B34">
        <v>127.655</v>
      </c>
      <c r="C34">
        <v>24.5</v>
      </c>
      <c r="D34">
        <v>499.86950000000002</v>
      </c>
      <c r="E34">
        <f t="shared" si="0"/>
        <v>2.3449999999999989</v>
      </c>
    </row>
    <row r="35" spans="1:5" x14ac:dyDescent="0.25">
      <c r="A35">
        <v>285.33999999999997</v>
      </c>
      <c r="B35">
        <v>127.655</v>
      </c>
      <c r="C35">
        <v>24.6</v>
      </c>
      <c r="D35">
        <v>500.82920000000001</v>
      </c>
      <c r="E35">
        <f t="shared" si="0"/>
        <v>2.3449999999999989</v>
      </c>
    </row>
    <row r="36" spans="1:5" x14ac:dyDescent="0.25">
      <c r="A36">
        <v>295.33999999999997</v>
      </c>
      <c r="B36">
        <v>127.655</v>
      </c>
      <c r="C36">
        <v>24.6</v>
      </c>
      <c r="D36">
        <v>501.29500000000002</v>
      </c>
      <c r="E36">
        <f t="shared" si="0"/>
        <v>2.3449999999999989</v>
      </c>
    </row>
    <row r="37" spans="1:5" x14ac:dyDescent="0.25">
      <c r="A37">
        <v>305.33999999999997</v>
      </c>
      <c r="B37">
        <v>127.655</v>
      </c>
      <c r="C37">
        <v>24.6</v>
      </c>
      <c r="D37">
        <v>499.39240000000001</v>
      </c>
      <c r="E37">
        <f t="shared" si="0"/>
        <v>2.3449999999999989</v>
      </c>
    </row>
    <row r="38" spans="1:5" x14ac:dyDescent="0.25">
      <c r="A38">
        <v>315.33999999999997</v>
      </c>
      <c r="B38">
        <v>127.655</v>
      </c>
      <c r="C38">
        <v>24.8</v>
      </c>
      <c r="D38">
        <v>502.1481</v>
      </c>
      <c r="E38">
        <f t="shared" si="0"/>
        <v>2.3449999999999989</v>
      </c>
    </row>
    <row r="39" spans="1:5" x14ac:dyDescent="0.25">
      <c r="A39">
        <v>325.33999999999997</v>
      </c>
      <c r="B39">
        <v>127.655</v>
      </c>
      <c r="C39">
        <v>24.8</v>
      </c>
      <c r="D39">
        <v>500.92669999999998</v>
      </c>
      <c r="E39">
        <f t="shared" si="0"/>
        <v>2.3449999999999989</v>
      </c>
    </row>
    <row r="40" spans="1:5" x14ac:dyDescent="0.25">
      <c r="A40">
        <v>335.34</v>
      </c>
      <c r="B40">
        <v>127.655</v>
      </c>
      <c r="C40">
        <v>24.8</v>
      </c>
      <c r="D40">
        <v>498.93560000000002</v>
      </c>
      <c r="E40">
        <f t="shared" si="0"/>
        <v>2.3449999999999989</v>
      </c>
    </row>
    <row r="41" spans="1:5" x14ac:dyDescent="0.25">
      <c r="A41">
        <v>345.33</v>
      </c>
      <c r="B41">
        <v>127.655</v>
      </c>
      <c r="C41">
        <v>24.9</v>
      </c>
      <c r="D41">
        <v>502.38630000000001</v>
      </c>
      <c r="E41">
        <f t="shared" si="0"/>
        <v>2.3449999999999989</v>
      </c>
    </row>
    <row r="42" spans="1:5" x14ac:dyDescent="0.25">
      <c r="A42">
        <v>355.33</v>
      </c>
      <c r="B42">
        <v>127.655</v>
      </c>
      <c r="C42">
        <v>25</v>
      </c>
      <c r="D42">
        <v>500.48660000000001</v>
      </c>
      <c r="E42">
        <f t="shared" si="0"/>
        <v>2.3449999999999989</v>
      </c>
    </row>
    <row r="43" spans="1:5" x14ac:dyDescent="0.25">
      <c r="A43">
        <v>365.33</v>
      </c>
      <c r="B43">
        <v>127.655</v>
      </c>
      <c r="C43">
        <v>25</v>
      </c>
      <c r="D43">
        <v>498.75310000000002</v>
      </c>
      <c r="E43">
        <f t="shared" si="0"/>
        <v>2.3449999999999989</v>
      </c>
    </row>
    <row r="44" spans="1:5" x14ac:dyDescent="0.25">
      <c r="A44">
        <v>375.33</v>
      </c>
      <c r="B44">
        <v>127.655</v>
      </c>
      <c r="C44">
        <v>25.1</v>
      </c>
      <c r="D44">
        <v>502.53500000000003</v>
      </c>
      <c r="E44">
        <f t="shared" si="0"/>
        <v>2.3449999999999989</v>
      </c>
    </row>
    <row r="45" spans="1:5" x14ac:dyDescent="0.25">
      <c r="A45">
        <v>385.33</v>
      </c>
      <c r="B45">
        <v>127.655</v>
      </c>
      <c r="C45">
        <v>25.1</v>
      </c>
      <c r="D45">
        <v>499.98610000000002</v>
      </c>
      <c r="E45">
        <f t="shared" si="0"/>
        <v>2.3449999999999989</v>
      </c>
    </row>
    <row r="46" spans="1:5" x14ac:dyDescent="0.25">
      <c r="A46">
        <v>395.33</v>
      </c>
      <c r="B46">
        <v>127.655</v>
      </c>
      <c r="C46">
        <v>25.1</v>
      </c>
      <c r="D46">
        <v>500.41699999999997</v>
      </c>
      <c r="E46">
        <f t="shared" si="0"/>
        <v>2.3449999999999989</v>
      </c>
    </row>
    <row r="47" spans="1:5" x14ac:dyDescent="0.25">
      <c r="A47">
        <v>405.34</v>
      </c>
      <c r="B47">
        <v>127.655</v>
      </c>
      <c r="C47">
        <v>25.1</v>
      </c>
      <c r="D47">
        <v>501.62470000000002</v>
      </c>
      <c r="E47">
        <f t="shared" si="0"/>
        <v>2.3449999999999989</v>
      </c>
    </row>
    <row r="48" spans="1:5" x14ac:dyDescent="0.25">
      <c r="A48">
        <v>415.34</v>
      </c>
      <c r="B48">
        <v>127.655</v>
      </c>
      <c r="C48">
        <v>25.1</v>
      </c>
      <c r="D48">
        <v>499.37580000000003</v>
      </c>
      <c r="E48">
        <f t="shared" si="0"/>
        <v>2.3449999999999989</v>
      </c>
    </row>
    <row r="49" spans="1:5" x14ac:dyDescent="0.25">
      <c r="A49">
        <v>425.34</v>
      </c>
      <c r="B49">
        <v>127.655</v>
      </c>
      <c r="C49">
        <v>25</v>
      </c>
      <c r="D49">
        <v>501.4402</v>
      </c>
      <c r="E49">
        <f t="shared" si="0"/>
        <v>2.3449999999999989</v>
      </c>
    </row>
    <row r="50" spans="1:5" x14ac:dyDescent="0.25">
      <c r="A50">
        <v>435.33</v>
      </c>
      <c r="B50">
        <v>127.655</v>
      </c>
      <c r="C50">
        <v>25</v>
      </c>
      <c r="D50">
        <v>501.03550000000001</v>
      </c>
      <c r="E50">
        <f t="shared" si="0"/>
        <v>2.3449999999999989</v>
      </c>
    </row>
    <row r="51" spans="1:5" x14ac:dyDescent="0.25">
      <c r="A51">
        <v>445.33</v>
      </c>
      <c r="B51">
        <v>127.655</v>
      </c>
      <c r="C51">
        <v>25</v>
      </c>
      <c r="D51">
        <v>499.28989999999999</v>
      </c>
      <c r="E51">
        <f t="shared" si="0"/>
        <v>2.3449999999999989</v>
      </c>
    </row>
    <row r="52" spans="1:5" x14ac:dyDescent="0.25">
      <c r="A52">
        <v>455.33</v>
      </c>
      <c r="B52">
        <v>127.655</v>
      </c>
      <c r="C52">
        <v>24.9</v>
      </c>
      <c r="D52">
        <v>501.7561</v>
      </c>
      <c r="E52">
        <f t="shared" si="0"/>
        <v>2.3449999999999989</v>
      </c>
    </row>
    <row r="53" spans="1:5" x14ac:dyDescent="0.25">
      <c r="A53">
        <v>465.33</v>
      </c>
      <c r="B53">
        <v>127.655</v>
      </c>
      <c r="C53">
        <v>25</v>
      </c>
      <c r="D53">
        <v>500.9853</v>
      </c>
      <c r="E53">
        <f t="shared" si="0"/>
        <v>2.3449999999999989</v>
      </c>
    </row>
    <row r="54" spans="1:5" x14ac:dyDescent="0.25">
      <c r="A54">
        <v>475.33</v>
      </c>
      <c r="B54">
        <v>127.655</v>
      </c>
      <c r="C54">
        <v>25</v>
      </c>
      <c r="D54">
        <v>499.1764</v>
      </c>
      <c r="E54">
        <f t="shared" si="0"/>
        <v>2.3449999999999989</v>
      </c>
    </row>
    <row r="55" spans="1:5" x14ac:dyDescent="0.25">
      <c r="A55">
        <v>485.33</v>
      </c>
      <c r="B55">
        <v>127.655</v>
      </c>
      <c r="C55">
        <v>25</v>
      </c>
      <c r="D55">
        <v>502.08080000000001</v>
      </c>
      <c r="E55">
        <f t="shared" si="0"/>
        <v>2.3449999999999989</v>
      </c>
    </row>
    <row r="56" spans="1:5" x14ac:dyDescent="0.25">
      <c r="A56">
        <v>496.33</v>
      </c>
      <c r="B56">
        <v>127.655</v>
      </c>
      <c r="C56">
        <v>25</v>
      </c>
      <c r="D56">
        <v>500.80410000000001</v>
      </c>
      <c r="E56">
        <f t="shared" si="0"/>
        <v>2.3449999999999989</v>
      </c>
    </row>
    <row r="57" spans="1:5" x14ac:dyDescent="0.25">
      <c r="A57">
        <v>505.34</v>
      </c>
      <c r="B57">
        <v>128.03569999999999</v>
      </c>
      <c r="C57">
        <v>25.1</v>
      </c>
      <c r="D57">
        <v>1011.111</v>
      </c>
      <c r="E57">
        <f t="shared" si="0"/>
        <v>1.9643000000000086</v>
      </c>
    </row>
    <row r="58" spans="1:5" x14ac:dyDescent="0.25">
      <c r="A58">
        <v>515.37</v>
      </c>
      <c r="B58">
        <v>128.30359999999999</v>
      </c>
      <c r="C58">
        <v>25</v>
      </c>
      <c r="D58">
        <v>1001.525</v>
      </c>
      <c r="E58">
        <f t="shared" si="0"/>
        <v>1.6964000000000112</v>
      </c>
    </row>
    <row r="59" spans="1:5" x14ac:dyDescent="0.25">
      <c r="A59">
        <v>525.34</v>
      </c>
      <c r="B59">
        <v>128.3459</v>
      </c>
      <c r="C59">
        <v>25</v>
      </c>
      <c r="D59">
        <v>999.06759999999997</v>
      </c>
      <c r="E59">
        <f t="shared" si="0"/>
        <v>1.6540999999999997</v>
      </c>
    </row>
    <row r="60" spans="1:5" x14ac:dyDescent="0.25">
      <c r="A60">
        <v>535.32000000000005</v>
      </c>
      <c r="B60">
        <v>128.3459</v>
      </c>
      <c r="C60">
        <v>24.9</v>
      </c>
      <c r="D60">
        <v>1000.956</v>
      </c>
      <c r="E60">
        <f t="shared" si="0"/>
        <v>1.6540999999999997</v>
      </c>
    </row>
    <row r="61" spans="1:5" x14ac:dyDescent="0.25">
      <c r="A61">
        <v>545.34</v>
      </c>
      <c r="B61">
        <v>128.3459</v>
      </c>
      <c r="C61">
        <v>24.8</v>
      </c>
      <c r="D61">
        <v>1000.345</v>
      </c>
      <c r="E61">
        <f t="shared" si="0"/>
        <v>1.6540999999999997</v>
      </c>
    </row>
    <row r="62" spans="1:5" x14ac:dyDescent="0.25">
      <c r="A62">
        <v>555.34</v>
      </c>
      <c r="B62">
        <v>128.3459</v>
      </c>
      <c r="C62">
        <v>24.7</v>
      </c>
      <c r="D62">
        <v>999.47799999999995</v>
      </c>
      <c r="E62">
        <f t="shared" si="0"/>
        <v>1.6540999999999997</v>
      </c>
    </row>
    <row r="63" spans="1:5" x14ac:dyDescent="0.25">
      <c r="A63">
        <v>565.34</v>
      </c>
      <c r="B63">
        <v>128.3459</v>
      </c>
      <c r="C63">
        <v>24.7</v>
      </c>
      <c r="D63">
        <v>1000.823</v>
      </c>
      <c r="E63">
        <f t="shared" si="0"/>
        <v>1.6540999999999997</v>
      </c>
    </row>
    <row r="64" spans="1:5" x14ac:dyDescent="0.25">
      <c r="A64">
        <v>575.33000000000004</v>
      </c>
      <c r="B64">
        <v>128.36000000000001</v>
      </c>
      <c r="C64">
        <v>24.7</v>
      </c>
      <c r="D64">
        <v>1000.701</v>
      </c>
      <c r="E64">
        <f t="shared" si="0"/>
        <v>1.6399999999999864</v>
      </c>
    </row>
    <row r="65" spans="1:5" x14ac:dyDescent="0.25">
      <c r="A65">
        <v>585.33000000000004</v>
      </c>
      <c r="B65">
        <v>128.36000000000001</v>
      </c>
      <c r="C65">
        <v>24.7</v>
      </c>
      <c r="D65">
        <v>999.53359999999998</v>
      </c>
      <c r="E65">
        <f t="shared" si="0"/>
        <v>1.6399999999999864</v>
      </c>
    </row>
    <row r="66" spans="1:5" x14ac:dyDescent="0.25">
      <c r="A66">
        <v>595.33000000000004</v>
      </c>
      <c r="B66">
        <v>128.36000000000001</v>
      </c>
      <c r="C66">
        <v>24.7</v>
      </c>
      <c r="D66">
        <v>1000.289</v>
      </c>
      <c r="E66">
        <f t="shared" si="0"/>
        <v>1.6399999999999864</v>
      </c>
    </row>
    <row r="67" spans="1:5" x14ac:dyDescent="0.25">
      <c r="A67">
        <v>605.33000000000004</v>
      </c>
      <c r="B67">
        <v>128.36000000000001</v>
      </c>
      <c r="C67">
        <v>24.7</v>
      </c>
      <c r="D67">
        <v>1001.034</v>
      </c>
      <c r="E67">
        <f t="shared" si="0"/>
        <v>1.6399999999999864</v>
      </c>
    </row>
    <row r="68" spans="1:5" x14ac:dyDescent="0.25">
      <c r="A68">
        <v>615.33000000000004</v>
      </c>
      <c r="B68">
        <v>128.36000000000001</v>
      </c>
      <c r="C68">
        <v>24.8</v>
      </c>
      <c r="D68">
        <v>1000.011</v>
      </c>
      <c r="E68">
        <f t="shared" si="0"/>
        <v>1.6399999999999864</v>
      </c>
    </row>
    <row r="69" spans="1:5" x14ac:dyDescent="0.25">
      <c r="A69">
        <v>625.33000000000004</v>
      </c>
      <c r="B69">
        <v>128.36000000000001</v>
      </c>
      <c r="C69">
        <v>24.8</v>
      </c>
      <c r="D69">
        <v>999.38930000000005</v>
      </c>
      <c r="E69">
        <f t="shared" si="0"/>
        <v>1.6399999999999864</v>
      </c>
    </row>
    <row r="70" spans="1:5" x14ac:dyDescent="0.25">
      <c r="A70">
        <v>635.33000000000004</v>
      </c>
      <c r="B70">
        <v>128.36000000000001</v>
      </c>
      <c r="C70">
        <v>24.9</v>
      </c>
      <c r="D70">
        <v>1000.5</v>
      </c>
      <c r="E70">
        <f t="shared" si="0"/>
        <v>1.6399999999999864</v>
      </c>
    </row>
    <row r="71" spans="1:5" x14ac:dyDescent="0.25">
      <c r="A71">
        <v>645.33000000000004</v>
      </c>
      <c r="B71">
        <v>128.36000000000001</v>
      </c>
      <c r="C71">
        <v>24.8</v>
      </c>
      <c r="D71">
        <v>1000.934</v>
      </c>
      <c r="E71">
        <f t="shared" si="0"/>
        <v>1.6399999999999864</v>
      </c>
    </row>
    <row r="72" spans="1:5" x14ac:dyDescent="0.25">
      <c r="A72">
        <v>655.34</v>
      </c>
      <c r="B72">
        <v>128.36000000000001</v>
      </c>
      <c r="C72">
        <v>24.9</v>
      </c>
      <c r="D72">
        <v>1000.1559999999999</v>
      </c>
      <c r="E72">
        <f t="shared" ref="E72:E135" si="1">$D$3-B72</f>
        <v>1.6399999999999864</v>
      </c>
    </row>
    <row r="73" spans="1:5" x14ac:dyDescent="0.25">
      <c r="A73">
        <v>665.34</v>
      </c>
      <c r="B73">
        <v>128.36000000000001</v>
      </c>
      <c r="C73">
        <v>25</v>
      </c>
      <c r="D73">
        <v>999.42250000000001</v>
      </c>
      <c r="E73">
        <f t="shared" si="1"/>
        <v>1.6399999999999864</v>
      </c>
    </row>
    <row r="74" spans="1:5" x14ac:dyDescent="0.25">
      <c r="A74">
        <v>675.34</v>
      </c>
      <c r="B74">
        <v>128.36000000000001</v>
      </c>
      <c r="C74">
        <v>25</v>
      </c>
      <c r="D74">
        <v>1000.311</v>
      </c>
      <c r="E74">
        <f t="shared" si="1"/>
        <v>1.6399999999999864</v>
      </c>
    </row>
    <row r="75" spans="1:5" x14ac:dyDescent="0.25">
      <c r="A75">
        <v>685.33</v>
      </c>
      <c r="B75">
        <v>128.36000000000001</v>
      </c>
      <c r="C75">
        <v>25</v>
      </c>
      <c r="D75">
        <v>1001.703</v>
      </c>
      <c r="E75">
        <f t="shared" si="1"/>
        <v>1.6399999999999864</v>
      </c>
    </row>
    <row r="76" spans="1:5" x14ac:dyDescent="0.25">
      <c r="A76">
        <v>695.36</v>
      </c>
      <c r="B76">
        <v>128.36000000000001</v>
      </c>
      <c r="C76">
        <v>25.1</v>
      </c>
      <c r="D76">
        <v>999.88890000000004</v>
      </c>
      <c r="E76">
        <f t="shared" si="1"/>
        <v>1.6399999999999864</v>
      </c>
    </row>
    <row r="77" spans="1:5" x14ac:dyDescent="0.25">
      <c r="A77">
        <v>705.32</v>
      </c>
      <c r="B77">
        <v>128.36000000000001</v>
      </c>
      <c r="C77">
        <v>25.1</v>
      </c>
      <c r="D77">
        <v>999.81119999999999</v>
      </c>
      <c r="E77">
        <f t="shared" si="1"/>
        <v>1.6399999999999864</v>
      </c>
    </row>
    <row r="78" spans="1:5" x14ac:dyDescent="0.25">
      <c r="A78">
        <v>715.33</v>
      </c>
      <c r="B78">
        <v>128.36000000000001</v>
      </c>
      <c r="C78">
        <v>25.1</v>
      </c>
      <c r="D78">
        <v>1001.09</v>
      </c>
      <c r="E78">
        <f t="shared" si="1"/>
        <v>1.6399999999999864</v>
      </c>
    </row>
    <row r="79" spans="1:5" x14ac:dyDescent="0.25">
      <c r="A79">
        <v>725.32</v>
      </c>
      <c r="B79">
        <v>128.36000000000001</v>
      </c>
      <c r="C79">
        <v>25.1</v>
      </c>
      <c r="D79">
        <v>1000.167</v>
      </c>
      <c r="E79">
        <f t="shared" si="1"/>
        <v>1.6399999999999864</v>
      </c>
    </row>
    <row r="80" spans="1:5" x14ac:dyDescent="0.25">
      <c r="A80">
        <v>735.32</v>
      </c>
      <c r="B80">
        <v>128.36000000000001</v>
      </c>
      <c r="C80">
        <v>25</v>
      </c>
      <c r="D80">
        <v>999.35599999999999</v>
      </c>
      <c r="E80">
        <f t="shared" si="1"/>
        <v>1.6399999999999864</v>
      </c>
    </row>
    <row r="81" spans="1:5" x14ac:dyDescent="0.25">
      <c r="A81">
        <v>745.32</v>
      </c>
      <c r="B81">
        <v>128.36000000000001</v>
      </c>
      <c r="C81">
        <v>25</v>
      </c>
      <c r="D81">
        <v>1000.289</v>
      </c>
      <c r="E81">
        <f t="shared" si="1"/>
        <v>1.6399999999999864</v>
      </c>
    </row>
    <row r="82" spans="1:5" x14ac:dyDescent="0.25">
      <c r="A82">
        <v>755.33</v>
      </c>
      <c r="B82">
        <v>128.36000000000001</v>
      </c>
      <c r="C82">
        <v>25</v>
      </c>
      <c r="D82">
        <v>1001.246</v>
      </c>
      <c r="E82">
        <f t="shared" si="1"/>
        <v>1.6399999999999864</v>
      </c>
    </row>
    <row r="83" spans="1:5" x14ac:dyDescent="0.25">
      <c r="A83">
        <v>765.33</v>
      </c>
      <c r="B83">
        <v>128.36000000000001</v>
      </c>
      <c r="C83">
        <v>24.9</v>
      </c>
      <c r="D83">
        <v>1000.378</v>
      </c>
      <c r="E83">
        <f t="shared" si="1"/>
        <v>1.6399999999999864</v>
      </c>
    </row>
    <row r="84" spans="1:5" x14ac:dyDescent="0.25">
      <c r="A84">
        <v>775.33</v>
      </c>
      <c r="B84">
        <v>128.36000000000001</v>
      </c>
      <c r="C84">
        <v>24.9</v>
      </c>
      <c r="D84">
        <v>999.27829999999994</v>
      </c>
      <c r="E84">
        <f t="shared" si="1"/>
        <v>1.6399999999999864</v>
      </c>
    </row>
    <row r="85" spans="1:5" x14ac:dyDescent="0.25">
      <c r="A85">
        <v>785.32</v>
      </c>
      <c r="B85">
        <v>128.36000000000001</v>
      </c>
      <c r="C85">
        <v>24.9</v>
      </c>
      <c r="D85">
        <v>1000.2329999999999</v>
      </c>
      <c r="E85">
        <f t="shared" si="1"/>
        <v>1.6399999999999864</v>
      </c>
    </row>
    <row r="86" spans="1:5" x14ac:dyDescent="0.25">
      <c r="A86">
        <v>795.33</v>
      </c>
      <c r="B86">
        <v>128.36000000000001</v>
      </c>
      <c r="C86">
        <v>24.9</v>
      </c>
      <c r="D86">
        <v>1001.023</v>
      </c>
      <c r="E86">
        <f t="shared" si="1"/>
        <v>1.6399999999999864</v>
      </c>
    </row>
    <row r="87" spans="1:5" x14ac:dyDescent="0.25">
      <c r="A87">
        <v>805.33</v>
      </c>
      <c r="B87">
        <v>128.36000000000001</v>
      </c>
      <c r="C87">
        <v>24.9</v>
      </c>
      <c r="D87">
        <v>1000.623</v>
      </c>
      <c r="E87">
        <f t="shared" si="1"/>
        <v>1.6399999999999864</v>
      </c>
    </row>
    <row r="88" spans="1:5" x14ac:dyDescent="0.25">
      <c r="A88">
        <v>815.33</v>
      </c>
      <c r="B88">
        <v>128.36000000000001</v>
      </c>
      <c r="C88">
        <v>25</v>
      </c>
      <c r="D88">
        <v>999.48910000000001</v>
      </c>
      <c r="E88">
        <f t="shared" si="1"/>
        <v>1.6399999999999864</v>
      </c>
    </row>
    <row r="89" spans="1:5" x14ac:dyDescent="0.25">
      <c r="A89">
        <v>825.34</v>
      </c>
      <c r="B89">
        <v>128.36000000000001</v>
      </c>
      <c r="C89">
        <v>25</v>
      </c>
      <c r="D89">
        <v>1000.256</v>
      </c>
      <c r="E89">
        <f t="shared" si="1"/>
        <v>1.6399999999999864</v>
      </c>
    </row>
    <row r="90" spans="1:5" x14ac:dyDescent="0.25">
      <c r="A90">
        <v>835.32</v>
      </c>
      <c r="B90">
        <v>128.36000000000001</v>
      </c>
      <c r="C90">
        <v>25</v>
      </c>
      <c r="D90">
        <v>1001.625</v>
      </c>
      <c r="E90">
        <f t="shared" si="1"/>
        <v>1.6399999999999864</v>
      </c>
    </row>
    <row r="91" spans="1:5" x14ac:dyDescent="0.25">
      <c r="A91">
        <v>845.32</v>
      </c>
      <c r="B91">
        <v>128.36000000000001</v>
      </c>
      <c r="C91">
        <v>25.1</v>
      </c>
      <c r="D91">
        <v>1000.6559999999999</v>
      </c>
      <c r="E91">
        <f t="shared" si="1"/>
        <v>1.6399999999999864</v>
      </c>
    </row>
    <row r="92" spans="1:5" x14ac:dyDescent="0.25">
      <c r="A92">
        <v>855.33</v>
      </c>
      <c r="B92">
        <v>128.36000000000001</v>
      </c>
      <c r="C92">
        <v>25.1</v>
      </c>
      <c r="D92">
        <v>999.53359999999998</v>
      </c>
      <c r="E92">
        <f t="shared" si="1"/>
        <v>1.6399999999999864</v>
      </c>
    </row>
    <row r="93" spans="1:5" x14ac:dyDescent="0.25">
      <c r="A93">
        <v>865.33</v>
      </c>
      <c r="B93">
        <v>128.36000000000001</v>
      </c>
      <c r="C93">
        <v>25.1</v>
      </c>
      <c r="D93">
        <v>1000.778</v>
      </c>
      <c r="E93">
        <f t="shared" si="1"/>
        <v>1.6399999999999864</v>
      </c>
    </row>
    <row r="94" spans="1:5" x14ac:dyDescent="0.25">
      <c r="A94">
        <v>875.33</v>
      </c>
      <c r="B94">
        <v>128.36000000000001</v>
      </c>
      <c r="C94">
        <v>25.1</v>
      </c>
      <c r="D94">
        <v>1000.4109999999999</v>
      </c>
      <c r="E94">
        <f t="shared" si="1"/>
        <v>1.6399999999999864</v>
      </c>
    </row>
    <row r="95" spans="1:5" x14ac:dyDescent="0.25">
      <c r="A95">
        <v>885.32</v>
      </c>
      <c r="B95">
        <v>128.36000000000001</v>
      </c>
      <c r="C95">
        <v>25</v>
      </c>
      <c r="D95">
        <v>999.47799999999995</v>
      </c>
      <c r="E95">
        <f t="shared" si="1"/>
        <v>1.6399999999999864</v>
      </c>
    </row>
    <row r="96" spans="1:5" x14ac:dyDescent="0.25">
      <c r="A96">
        <v>895.33</v>
      </c>
      <c r="B96">
        <v>128.36000000000001</v>
      </c>
      <c r="C96">
        <v>25</v>
      </c>
      <c r="D96">
        <v>999.98889999999994</v>
      </c>
      <c r="E96">
        <f t="shared" si="1"/>
        <v>1.6399999999999864</v>
      </c>
    </row>
    <row r="97" spans="1:5" x14ac:dyDescent="0.25">
      <c r="A97">
        <v>905.32</v>
      </c>
      <c r="B97">
        <v>128.36000000000001</v>
      </c>
      <c r="C97">
        <v>24.9</v>
      </c>
      <c r="D97">
        <v>1000.801</v>
      </c>
      <c r="E97">
        <f t="shared" si="1"/>
        <v>1.6399999999999864</v>
      </c>
    </row>
    <row r="98" spans="1:5" x14ac:dyDescent="0.25">
      <c r="A98">
        <v>915.33</v>
      </c>
      <c r="B98">
        <v>128.36000000000001</v>
      </c>
      <c r="C98">
        <v>24.9</v>
      </c>
      <c r="D98">
        <v>1000.801</v>
      </c>
      <c r="E98">
        <f t="shared" si="1"/>
        <v>1.6399999999999864</v>
      </c>
    </row>
    <row r="99" spans="1:5" x14ac:dyDescent="0.25">
      <c r="A99">
        <v>925.32</v>
      </c>
      <c r="B99">
        <v>128.36000000000001</v>
      </c>
      <c r="C99">
        <v>24.8</v>
      </c>
      <c r="D99">
        <v>999.21169999999995</v>
      </c>
      <c r="E99">
        <f t="shared" si="1"/>
        <v>1.6399999999999864</v>
      </c>
    </row>
    <row r="100" spans="1:5" x14ac:dyDescent="0.25">
      <c r="A100">
        <v>935.32</v>
      </c>
      <c r="B100">
        <v>128.36000000000001</v>
      </c>
      <c r="C100">
        <v>24.8</v>
      </c>
      <c r="D100">
        <v>1000.067</v>
      </c>
      <c r="E100">
        <f t="shared" si="1"/>
        <v>1.6399999999999864</v>
      </c>
    </row>
    <row r="101" spans="1:5" x14ac:dyDescent="0.25">
      <c r="A101">
        <v>945.33</v>
      </c>
      <c r="B101">
        <v>128.36000000000001</v>
      </c>
      <c r="C101">
        <v>24.9</v>
      </c>
      <c r="D101">
        <v>1000.934</v>
      </c>
      <c r="E101">
        <f t="shared" si="1"/>
        <v>1.6399999999999864</v>
      </c>
    </row>
    <row r="102" spans="1:5" x14ac:dyDescent="0.25">
      <c r="A102">
        <v>955.32</v>
      </c>
      <c r="B102">
        <v>128.36000000000001</v>
      </c>
      <c r="C102">
        <v>24.9</v>
      </c>
      <c r="D102">
        <v>1000.678</v>
      </c>
      <c r="E102">
        <f t="shared" si="1"/>
        <v>1.6399999999999864</v>
      </c>
    </row>
    <row r="103" spans="1:5" x14ac:dyDescent="0.25">
      <c r="A103">
        <v>965.34</v>
      </c>
      <c r="B103">
        <v>128.36000000000001</v>
      </c>
      <c r="C103">
        <v>25</v>
      </c>
      <c r="D103">
        <v>999.41150000000005</v>
      </c>
      <c r="E103">
        <f t="shared" si="1"/>
        <v>1.6399999999999864</v>
      </c>
    </row>
    <row r="104" spans="1:5" x14ac:dyDescent="0.25">
      <c r="A104">
        <v>975.32</v>
      </c>
      <c r="B104">
        <v>128.36000000000001</v>
      </c>
      <c r="C104">
        <v>25</v>
      </c>
      <c r="D104">
        <v>999.96669999999995</v>
      </c>
      <c r="E104">
        <f t="shared" si="1"/>
        <v>1.6399999999999864</v>
      </c>
    </row>
    <row r="105" spans="1:5" x14ac:dyDescent="0.25">
      <c r="A105">
        <v>985.32</v>
      </c>
      <c r="B105">
        <v>128.36000000000001</v>
      </c>
      <c r="C105">
        <v>25</v>
      </c>
      <c r="D105">
        <v>1001.513</v>
      </c>
      <c r="E105">
        <f t="shared" si="1"/>
        <v>1.6399999999999864</v>
      </c>
    </row>
    <row r="106" spans="1:5" x14ac:dyDescent="0.25">
      <c r="A106">
        <v>995.32</v>
      </c>
      <c r="B106">
        <v>128.36000000000001</v>
      </c>
      <c r="C106">
        <v>25</v>
      </c>
      <c r="D106">
        <v>1000.389</v>
      </c>
      <c r="E106">
        <f t="shared" si="1"/>
        <v>1.6399999999999864</v>
      </c>
    </row>
    <row r="107" spans="1:5" x14ac:dyDescent="0.25">
      <c r="A107">
        <v>1005.33</v>
      </c>
      <c r="B107">
        <v>128.5856</v>
      </c>
      <c r="C107">
        <v>25.1</v>
      </c>
      <c r="D107">
        <v>1511.7159999999999</v>
      </c>
      <c r="E107">
        <f t="shared" si="1"/>
        <v>1.4144000000000005</v>
      </c>
    </row>
    <row r="108" spans="1:5" x14ac:dyDescent="0.25">
      <c r="A108">
        <v>1015.33</v>
      </c>
      <c r="B108">
        <v>128.65610000000001</v>
      </c>
      <c r="C108">
        <v>25</v>
      </c>
      <c r="D108">
        <v>1500.575</v>
      </c>
      <c r="E108">
        <f t="shared" si="1"/>
        <v>1.3438999999999908</v>
      </c>
    </row>
    <row r="109" spans="1:5" x14ac:dyDescent="0.25">
      <c r="A109">
        <v>1025.33</v>
      </c>
      <c r="B109">
        <v>128.65610000000001</v>
      </c>
      <c r="C109">
        <v>25</v>
      </c>
      <c r="D109">
        <v>1498.9259999999999</v>
      </c>
      <c r="E109">
        <f t="shared" si="1"/>
        <v>1.3438999999999908</v>
      </c>
    </row>
    <row r="110" spans="1:5" x14ac:dyDescent="0.25">
      <c r="A110">
        <v>1035.32</v>
      </c>
      <c r="B110">
        <v>128.65610000000001</v>
      </c>
      <c r="C110">
        <v>24.8</v>
      </c>
      <c r="D110">
        <v>1500.075</v>
      </c>
      <c r="E110">
        <f t="shared" si="1"/>
        <v>1.3438999999999908</v>
      </c>
    </row>
    <row r="111" spans="1:5" x14ac:dyDescent="0.25">
      <c r="A111">
        <v>1045.32</v>
      </c>
      <c r="B111">
        <v>128.67019999999999</v>
      </c>
      <c r="C111">
        <v>24.8</v>
      </c>
      <c r="D111">
        <v>1500.05</v>
      </c>
      <c r="E111">
        <f t="shared" si="1"/>
        <v>1.3298000000000059</v>
      </c>
    </row>
    <row r="112" spans="1:5" x14ac:dyDescent="0.25">
      <c r="A112">
        <v>1055.32</v>
      </c>
      <c r="B112">
        <v>128.67019999999999</v>
      </c>
      <c r="C112">
        <v>24.7</v>
      </c>
      <c r="D112">
        <v>1499.7</v>
      </c>
      <c r="E112">
        <f t="shared" si="1"/>
        <v>1.3298000000000059</v>
      </c>
    </row>
    <row r="113" spans="1:5" x14ac:dyDescent="0.25">
      <c r="A113">
        <v>1065.32</v>
      </c>
      <c r="B113">
        <v>128.67019999999999</v>
      </c>
      <c r="C113">
        <v>24.7</v>
      </c>
      <c r="D113">
        <v>1499.076</v>
      </c>
      <c r="E113">
        <f t="shared" si="1"/>
        <v>1.3298000000000059</v>
      </c>
    </row>
    <row r="114" spans="1:5" x14ac:dyDescent="0.25">
      <c r="A114">
        <v>1075.32</v>
      </c>
      <c r="B114">
        <v>128.67019999999999</v>
      </c>
      <c r="C114">
        <v>24.7</v>
      </c>
      <c r="D114">
        <v>1499.675</v>
      </c>
      <c r="E114">
        <f t="shared" si="1"/>
        <v>1.3298000000000059</v>
      </c>
    </row>
    <row r="115" spans="1:5" x14ac:dyDescent="0.25">
      <c r="A115">
        <v>1085.33</v>
      </c>
      <c r="B115">
        <v>128.67019999999999</v>
      </c>
      <c r="C115">
        <v>24.7</v>
      </c>
      <c r="D115">
        <v>1500.2</v>
      </c>
      <c r="E115">
        <f t="shared" si="1"/>
        <v>1.3298000000000059</v>
      </c>
    </row>
    <row r="116" spans="1:5" x14ac:dyDescent="0.25">
      <c r="A116">
        <v>1095.33</v>
      </c>
      <c r="B116">
        <v>128.67019999999999</v>
      </c>
      <c r="C116">
        <v>24.7</v>
      </c>
      <c r="D116">
        <v>1499.2750000000001</v>
      </c>
      <c r="E116">
        <f t="shared" si="1"/>
        <v>1.3298000000000059</v>
      </c>
    </row>
    <row r="117" spans="1:5" x14ac:dyDescent="0.25">
      <c r="A117">
        <v>1105.33</v>
      </c>
      <c r="B117">
        <v>128.67019999999999</v>
      </c>
      <c r="C117">
        <v>24.8</v>
      </c>
      <c r="D117">
        <v>1499.675</v>
      </c>
      <c r="E117">
        <f t="shared" si="1"/>
        <v>1.3298000000000059</v>
      </c>
    </row>
    <row r="118" spans="1:5" x14ac:dyDescent="0.25">
      <c r="A118">
        <v>1115.32</v>
      </c>
      <c r="B118">
        <v>128.67019999999999</v>
      </c>
      <c r="C118">
        <v>24.8</v>
      </c>
      <c r="D118">
        <v>1500.075</v>
      </c>
      <c r="E118">
        <f t="shared" si="1"/>
        <v>1.3298000000000059</v>
      </c>
    </row>
    <row r="119" spans="1:5" x14ac:dyDescent="0.25">
      <c r="A119">
        <v>1125.32</v>
      </c>
      <c r="B119">
        <v>128.67019999999999</v>
      </c>
      <c r="C119">
        <v>24.8</v>
      </c>
      <c r="D119">
        <v>1500.05</v>
      </c>
      <c r="E119">
        <f t="shared" si="1"/>
        <v>1.3298000000000059</v>
      </c>
    </row>
    <row r="120" spans="1:5" x14ac:dyDescent="0.25">
      <c r="A120">
        <v>1135.31</v>
      </c>
      <c r="B120">
        <v>128.67019999999999</v>
      </c>
      <c r="C120">
        <v>24.9</v>
      </c>
      <c r="D120">
        <v>1499.625</v>
      </c>
      <c r="E120">
        <f t="shared" si="1"/>
        <v>1.3298000000000059</v>
      </c>
    </row>
    <row r="121" spans="1:5" x14ac:dyDescent="0.25">
      <c r="A121">
        <v>1145.32</v>
      </c>
      <c r="B121">
        <v>128.67019999999999</v>
      </c>
      <c r="C121">
        <v>24.9</v>
      </c>
      <c r="D121">
        <v>1499.45</v>
      </c>
      <c r="E121">
        <f t="shared" si="1"/>
        <v>1.3298000000000059</v>
      </c>
    </row>
    <row r="122" spans="1:5" x14ac:dyDescent="0.25">
      <c r="A122">
        <v>1155.32</v>
      </c>
      <c r="B122">
        <v>128.67019999999999</v>
      </c>
      <c r="C122">
        <v>24.9</v>
      </c>
      <c r="D122">
        <v>1499.925</v>
      </c>
      <c r="E122">
        <f t="shared" si="1"/>
        <v>1.3298000000000059</v>
      </c>
    </row>
    <row r="123" spans="1:5" x14ac:dyDescent="0.25">
      <c r="A123">
        <v>1165.32</v>
      </c>
      <c r="B123">
        <v>128.67019999999999</v>
      </c>
      <c r="C123">
        <v>25</v>
      </c>
      <c r="D123">
        <v>1500.15</v>
      </c>
      <c r="E123">
        <f t="shared" si="1"/>
        <v>1.3298000000000059</v>
      </c>
    </row>
    <row r="124" spans="1:5" x14ac:dyDescent="0.25">
      <c r="A124">
        <v>1175.32</v>
      </c>
      <c r="B124">
        <v>128.67019999999999</v>
      </c>
      <c r="C124">
        <v>25</v>
      </c>
      <c r="D124">
        <v>1499.325</v>
      </c>
      <c r="E124">
        <f t="shared" si="1"/>
        <v>1.3298000000000059</v>
      </c>
    </row>
    <row r="125" spans="1:5" x14ac:dyDescent="0.25">
      <c r="A125">
        <v>1185.32</v>
      </c>
      <c r="B125">
        <v>128.67019999999999</v>
      </c>
      <c r="C125">
        <v>25</v>
      </c>
      <c r="D125">
        <v>1499.35</v>
      </c>
      <c r="E125">
        <f t="shared" si="1"/>
        <v>1.3298000000000059</v>
      </c>
    </row>
    <row r="126" spans="1:5" x14ac:dyDescent="0.25">
      <c r="A126">
        <v>1195.33</v>
      </c>
      <c r="B126">
        <v>128.67019999999999</v>
      </c>
      <c r="C126">
        <v>25.1</v>
      </c>
      <c r="D126">
        <v>1500.375</v>
      </c>
      <c r="E126">
        <f t="shared" si="1"/>
        <v>1.3298000000000059</v>
      </c>
    </row>
    <row r="127" spans="1:5" x14ac:dyDescent="0.25">
      <c r="A127">
        <v>1205.32</v>
      </c>
      <c r="B127">
        <v>128.67019999999999</v>
      </c>
      <c r="C127">
        <v>25.1</v>
      </c>
      <c r="D127">
        <v>1500.2249999999999</v>
      </c>
      <c r="E127">
        <f t="shared" si="1"/>
        <v>1.3298000000000059</v>
      </c>
    </row>
    <row r="128" spans="1:5" x14ac:dyDescent="0.25">
      <c r="A128">
        <v>1215.32</v>
      </c>
      <c r="B128">
        <v>128.67019999999999</v>
      </c>
      <c r="C128">
        <v>25.1</v>
      </c>
      <c r="D128">
        <v>1499.825</v>
      </c>
      <c r="E128">
        <f t="shared" si="1"/>
        <v>1.3298000000000059</v>
      </c>
    </row>
    <row r="129" spans="1:5" x14ac:dyDescent="0.25">
      <c r="A129">
        <v>1225.32</v>
      </c>
      <c r="B129">
        <v>128.67019999999999</v>
      </c>
      <c r="C129">
        <v>25</v>
      </c>
      <c r="D129">
        <v>1500.4</v>
      </c>
      <c r="E129">
        <f t="shared" si="1"/>
        <v>1.3298000000000059</v>
      </c>
    </row>
    <row r="130" spans="1:5" x14ac:dyDescent="0.25">
      <c r="A130">
        <v>1235.32</v>
      </c>
      <c r="B130">
        <v>128.67019999999999</v>
      </c>
      <c r="C130">
        <v>25</v>
      </c>
      <c r="D130">
        <v>1500.25</v>
      </c>
      <c r="E130">
        <f t="shared" si="1"/>
        <v>1.3298000000000059</v>
      </c>
    </row>
    <row r="131" spans="1:5" x14ac:dyDescent="0.25">
      <c r="A131">
        <v>1245.32</v>
      </c>
      <c r="B131">
        <v>128.67019999999999</v>
      </c>
      <c r="C131">
        <v>24.9</v>
      </c>
      <c r="D131">
        <v>1499.8</v>
      </c>
      <c r="E131">
        <f t="shared" si="1"/>
        <v>1.3298000000000059</v>
      </c>
    </row>
    <row r="132" spans="1:5" x14ac:dyDescent="0.25">
      <c r="A132">
        <v>1255.3399999999999</v>
      </c>
      <c r="B132">
        <v>128.67019999999999</v>
      </c>
      <c r="C132">
        <v>24.9</v>
      </c>
      <c r="D132">
        <v>1499.5</v>
      </c>
      <c r="E132">
        <f t="shared" si="1"/>
        <v>1.3298000000000059</v>
      </c>
    </row>
    <row r="133" spans="1:5" x14ac:dyDescent="0.25">
      <c r="A133">
        <v>1265.32</v>
      </c>
      <c r="B133">
        <v>128.67019999999999</v>
      </c>
      <c r="C133">
        <v>24.8</v>
      </c>
      <c r="D133">
        <v>1500.425</v>
      </c>
      <c r="E133">
        <f t="shared" si="1"/>
        <v>1.3298000000000059</v>
      </c>
    </row>
    <row r="134" spans="1:5" x14ac:dyDescent="0.25">
      <c r="A134">
        <v>1275.32</v>
      </c>
      <c r="B134">
        <v>128.67019999999999</v>
      </c>
      <c r="C134">
        <v>24.9</v>
      </c>
      <c r="D134">
        <v>1500.35</v>
      </c>
      <c r="E134">
        <f t="shared" si="1"/>
        <v>1.3298000000000059</v>
      </c>
    </row>
    <row r="135" spans="1:5" x14ac:dyDescent="0.25">
      <c r="A135">
        <v>1285.32</v>
      </c>
      <c r="B135">
        <v>128.67019999999999</v>
      </c>
      <c r="C135">
        <v>24.9</v>
      </c>
      <c r="D135">
        <v>1499.5</v>
      </c>
      <c r="E135">
        <f t="shared" si="1"/>
        <v>1.3298000000000059</v>
      </c>
    </row>
    <row r="136" spans="1:5" x14ac:dyDescent="0.25">
      <c r="A136">
        <v>1295.31</v>
      </c>
      <c r="B136">
        <v>128.67019999999999</v>
      </c>
      <c r="C136">
        <v>24.9</v>
      </c>
      <c r="D136">
        <v>1499.6</v>
      </c>
      <c r="E136">
        <f t="shared" ref="E136:E199" si="2">$D$3-B136</f>
        <v>1.3298000000000059</v>
      </c>
    </row>
    <row r="137" spans="1:5" x14ac:dyDescent="0.25">
      <c r="A137">
        <v>1305.31</v>
      </c>
      <c r="B137">
        <v>128.67019999999999</v>
      </c>
      <c r="C137">
        <v>25</v>
      </c>
      <c r="D137">
        <v>1500</v>
      </c>
      <c r="E137">
        <f t="shared" si="2"/>
        <v>1.3298000000000059</v>
      </c>
    </row>
    <row r="138" spans="1:5" x14ac:dyDescent="0.25">
      <c r="A138">
        <v>1315.34</v>
      </c>
      <c r="B138">
        <v>128.67019999999999</v>
      </c>
      <c r="C138">
        <v>25</v>
      </c>
      <c r="D138">
        <v>1499.55</v>
      </c>
      <c r="E138">
        <f t="shared" si="2"/>
        <v>1.3298000000000059</v>
      </c>
    </row>
    <row r="139" spans="1:5" x14ac:dyDescent="0.25">
      <c r="A139">
        <v>1325.31</v>
      </c>
      <c r="B139">
        <v>128.67019999999999</v>
      </c>
      <c r="C139">
        <v>25</v>
      </c>
      <c r="D139">
        <v>1499.925</v>
      </c>
      <c r="E139">
        <f t="shared" si="2"/>
        <v>1.3298000000000059</v>
      </c>
    </row>
    <row r="140" spans="1:5" x14ac:dyDescent="0.25">
      <c r="A140">
        <v>1335.32</v>
      </c>
      <c r="B140">
        <v>128.67019999999999</v>
      </c>
      <c r="C140">
        <v>25</v>
      </c>
      <c r="D140">
        <v>1500.4</v>
      </c>
      <c r="E140">
        <f t="shared" si="2"/>
        <v>1.3298000000000059</v>
      </c>
    </row>
    <row r="141" spans="1:5" x14ac:dyDescent="0.25">
      <c r="A141">
        <v>1345.32</v>
      </c>
      <c r="B141">
        <v>128.67019999999999</v>
      </c>
      <c r="C141">
        <v>25.1</v>
      </c>
      <c r="D141">
        <v>1500.1</v>
      </c>
      <c r="E141">
        <f t="shared" si="2"/>
        <v>1.3298000000000059</v>
      </c>
    </row>
    <row r="142" spans="1:5" x14ac:dyDescent="0.25">
      <c r="A142">
        <v>1355.32</v>
      </c>
      <c r="B142">
        <v>128.67019999999999</v>
      </c>
      <c r="C142">
        <v>25.1</v>
      </c>
      <c r="D142">
        <v>1498.8510000000001</v>
      </c>
      <c r="E142">
        <f t="shared" si="2"/>
        <v>1.3298000000000059</v>
      </c>
    </row>
    <row r="143" spans="1:5" x14ac:dyDescent="0.25">
      <c r="A143">
        <v>1365.31</v>
      </c>
      <c r="B143">
        <v>128.67019999999999</v>
      </c>
      <c r="C143">
        <v>25.1</v>
      </c>
      <c r="D143">
        <v>1499.825</v>
      </c>
      <c r="E143">
        <f t="shared" si="2"/>
        <v>1.3298000000000059</v>
      </c>
    </row>
    <row r="144" spans="1:5" x14ac:dyDescent="0.25">
      <c r="A144">
        <v>1375.31</v>
      </c>
      <c r="B144">
        <v>128.67019999999999</v>
      </c>
      <c r="C144">
        <v>25</v>
      </c>
      <c r="D144">
        <v>1500.325</v>
      </c>
      <c r="E144">
        <f t="shared" si="2"/>
        <v>1.3298000000000059</v>
      </c>
    </row>
    <row r="145" spans="1:5" x14ac:dyDescent="0.25">
      <c r="A145">
        <v>1385.31</v>
      </c>
      <c r="B145">
        <v>128.67019999999999</v>
      </c>
      <c r="C145">
        <v>25</v>
      </c>
      <c r="D145">
        <v>1499.7750000000001</v>
      </c>
      <c r="E145">
        <f t="shared" si="2"/>
        <v>1.3298000000000059</v>
      </c>
    </row>
    <row r="146" spans="1:5" x14ac:dyDescent="0.25">
      <c r="A146">
        <v>1395.31</v>
      </c>
      <c r="B146">
        <v>128.67019999999999</v>
      </c>
      <c r="C146">
        <v>25</v>
      </c>
      <c r="D146">
        <v>1499.425</v>
      </c>
      <c r="E146">
        <f t="shared" si="2"/>
        <v>1.3298000000000059</v>
      </c>
    </row>
    <row r="147" spans="1:5" x14ac:dyDescent="0.25">
      <c r="A147">
        <v>1405.31</v>
      </c>
      <c r="B147">
        <v>128.67019999999999</v>
      </c>
      <c r="C147">
        <v>24.9</v>
      </c>
      <c r="D147">
        <v>1500.2750000000001</v>
      </c>
      <c r="E147">
        <f t="shared" si="2"/>
        <v>1.3298000000000059</v>
      </c>
    </row>
    <row r="148" spans="1:5" x14ac:dyDescent="0.25">
      <c r="A148">
        <v>1415.31</v>
      </c>
      <c r="B148">
        <v>128.67019999999999</v>
      </c>
      <c r="C148">
        <v>24.9</v>
      </c>
      <c r="D148">
        <v>1500</v>
      </c>
      <c r="E148">
        <f t="shared" si="2"/>
        <v>1.3298000000000059</v>
      </c>
    </row>
    <row r="149" spans="1:5" x14ac:dyDescent="0.25">
      <c r="A149">
        <v>1425.31</v>
      </c>
      <c r="B149">
        <v>128.67019999999999</v>
      </c>
      <c r="C149">
        <v>24.9</v>
      </c>
      <c r="D149">
        <v>1499.55</v>
      </c>
      <c r="E149">
        <f t="shared" si="2"/>
        <v>1.3298000000000059</v>
      </c>
    </row>
    <row r="150" spans="1:5" x14ac:dyDescent="0.25">
      <c r="A150">
        <v>1435.32</v>
      </c>
      <c r="B150">
        <v>128.67019999999999</v>
      </c>
      <c r="C150">
        <v>24.9</v>
      </c>
      <c r="D150">
        <v>1500.125</v>
      </c>
      <c r="E150">
        <f t="shared" si="2"/>
        <v>1.3298000000000059</v>
      </c>
    </row>
    <row r="151" spans="1:5" x14ac:dyDescent="0.25">
      <c r="A151">
        <v>1445.32</v>
      </c>
      <c r="B151">
        <v>128.67019999999999</v>
      </c>
      <c r="C151">
        <v>24.9</v>
      </c>
      <c r="D151">
        <v>1500.375</v>
      </c>
      <c r="E151">
        <f t="shared" si="2"/>
        <v>1.3298000000000059</v>
      </c>
    </row>
    <row r="152" spans="1:5" x14ac:dyDescent="0.25">
      <c r="A152">
        <v>1455.31</v>
      </c>
      <c r="B152">
        <v>128.67019999999999</v>
      </c>
      <c r="C152">
        <v>25</v>
      </c>
      <c r="D152">
        <v>1499.55</v>
      </c>
      <c r="E152">
        <f t="shared" si="2"/>
        <v>1.3298000000000059</v>
      </c>
    </row>
    <row r="153" spans="1:5" x14ac:dyDescent="0.25">
      <c r="A153">
        <v>1465.31</v>
      </c>
      <c r="B153">
        <v>128.67019999999999</v>
      </c>
      <c r="C153">
        <v>25</v>
      </c>
      <c r="D153">
        <v>1499.825</v>
      </c>
      <c r="E153">
        <f t="shared" si="2"/>
        <v>1.3298000000000059</v>
      </c>
    </row>
    <row r="154" spans="1:5" x14ac:dyDescent="0.25">
      <c r="A154">
        <v>1475.31</v>
      </c>
      <c r="B154">
        <v>128.67019999999999</v>
      </c>
      <c r="C154">
        <v>25</v>
      </c>
      <c r="D154">
        <v>1500.4</v>
      </c>
      <c r="E154">
        <f t="shared" si="2"/>
        <v>1.3298000000000059</v>
      </c>
    </row>
    <row r="155" spans="1:5" x14ac:dyDescent="0.25">
      <c r="A155">
        <v>1485.31</v>
      </c>
      <c r="B155">
        <v>128.67019999999999</v>
      </c>
      <c r="C155">
        <v>25.1</v>
      </c>
      <c r="D155">
        <v>1500.2</v>
      </c>
      <c r="E155">
        <f t="shared" si="2"/>
        <v>1.3298000000000059</v>
      </c>
    </row>
    <row r="156" spans="1:5" x14ac:dyDescent="0.25">
      <c r="A156">
        <v>1495.31</v>
      </c>
      <c r="B156">
        <v>128.67019999999999</v>
      </c>
      <c r="C156">
        <v>25.1</v>
      </c>
      <c r="D156">
        <v>1499.5</v>
      </c>
      <c r="E156">
        <f t="shared" si="2"/>
        <v>1.3298000000000059</v>
      </c>
    </row>
    <row r="157" spans="1:5" x14ac:dyDescent="0.25">
      <c r="A157">
        <v>1505.32</v>
      </c>
      <c r="B157">
        <v>128.8253</v>
      </c>
      <c r="C157">
        <v>25.1</v>
      </c>
      <c r="D157">
        <v>2012.252</v>
      </c>
      <c r="E157">
        <f t="shared" si="2"/>
        <v>1.1747000000000014</v>
      </c>
    </row>
    <row r="158" spans="1:5" x14ac:dyDescent="0.25">
      <c r="A158">
        <v>1515.32</v>
      </c>
      <c r="B158">
        <v>128.8535</v>
      </c>
      <c r="C158">
        <v>25.1</v>
      </c>
      <c r="D158">
        <v>2000.0889999999999</v>
      </c>
      <c r="E158">
        <f t="shared" si="2"/>
        <v>1.1465000000000032</v>
      </c>
    </row>
    <row r="159" spans="1:5" x14ac:dyDescent="0.25">
      <c r="A159">
        <v>1525.32</v>
      </c>
      <c r="B159">
        <v>128.8535</v>
      </c>
      <c r="C159">
        <v>25</v>
      </c>
      <c r="D159">
        <v>1999.4670000000001</v>
      </c>
      <c r="E159">
        <f t="shared" si="2"/>
        <v>1.1465000000000032</v>
      </c>
    </row>
    <row r="160" spans="1:5" x14ac:dyDescent="0.25">
      <c r="A160">
        <v>1535.32</v>
      </c>
      <c r="B160">
        <v>128.8535</v>
      </c>
      <c r="C160">
        <v>24.9</v>
      </c>
      <c r="D160">
        <v>1999.2</v>
      </c>
      <c r="E160">
        <f t="shared" si="2"/>
        <v>1.1465000000000032</v>
      </c>
    </row>
    <row r="161" spans="1:5" x14ac:dyDescent="0.25">
      <c r="A161">
        <v>1545.32</v>
      </c>
      <c r="B161">
        <v>128.8535</v>
      </c>
      <c r="C161">
        <v>24.9</v>
      </c>
      <c r="D161">
        <v>1999.3779999999999</v>
      </c>
      <c r="E161">
        <f t="shared" si="2"/>
        <v>1.1465000000000032</v>
      </c>
    </row>
    <row r="162" spans="1:5" x14ac:dyDescent="0.25">
      <c r="A162">
        <v>1555.31</v>
      </c>
      <c r="B162">
        <v>128.86760000000001</v>
      </c>
      <c r="C162">
        <v>24.8</v>
      </c>
      <c r="D162">
        <v>1999.645</v>
      </c>
      <c r="E162">
        <f t="shared" si="2"/>
        <v>1.1323999999999899</v>
      </c>
    </row>
    <row r="163" spans="1:5" x14ac:dyDescent="0.25">
      <c r="A163">
        <v>1565.32</v>
      </c>
      <c r="B163">
        <v>128.86760000000001</v>
      </c>
      <c r="C163">
        <v>24.8</v>
      </c>
      <c r="D163">
        <v>1999.6890000000001</v>
      </c>
      <c r="E163">
        <f t="shared" si="2"/>
        <v>1.1323999999999899</v>
      </c>
    </row>
    <row r="164" spans="1:5" x14ac:dyDescent="0.25">
      <c r="A164">
        <v>1575.31</v>
      </c>
      <c r="B164">
        <v>128.86760000000001</v>
      </c>
      <c r="C164">
        <v>24.9</v>
      </c>
      <c r="D164">
        <v>1999.7329999999999</v>
      </c>
      <c r="E164">
        <f t="shared" si="2"/>
        <v>1.1323999999999899</v>
      </c>
    </row>
    <row r="165" spans="1:5" x14ac:dyDescent="0.25">
      <c r="A165">
        <v>1585.32</v>
      </c>
      <c r="B165">
        <v>128.86760000000001</v>
      </c>
      <c r="C165">
        <v>24.9</v>
      </c>
      <c r="D165">
        <v>1999.4670000000001</v>
      </c>
      <c r="E165">
        <f t="shared" si="2"/>
        <v>1.1323999999999899</v>
      </c>
    </row>
    <row r="166" spans="1:5" x14ac:dyDescent="0.25">
      <c r="A166">
        <v>1595.33</v>
      </c>
      <c r="B166">
        <v>128.86760000000001</v>
      </c>
      <c r="C166">
        <v>24.9</v>
      </c>
      <c r="D166">
        <v>1999.7329999999999</v>
      </c>
      <c r="E166">
        <f t="shared" si="2"/>
        <v>1.1323999999999899</v>
      </c>
    </row>
    <row r="167" spans="1:5" x14ac:dyDescent="0.25">
      <c r="A167">
        <v>1605.31</v>
      </c>
      <c r="B167">
        <v>128.86760000000001</v>
      </c>
      <c r="C167">
        <v>25</v>
      </c>
      <c r="D167">
        <v>1999.9549999999999</v>
      </c>
      <c r="E167">
        <f t="shared" si="2"/>
        <v>1.1323999999999899</v>
      </c>
    </row>
    <row r="168" spans="1:5" x14ac:dyDescent="0.25">
      <c r="A168">
        <v>1615.31</v>
      </c>
      <c r="B168">
        <v>128.86760000000001</v>
      </c>
      <c r="C168">
        <v>25</v>
      </c>
      <c r="D168">
        <v>1999.556</v>
      </c>
      <c r="E168">
        <f t="shared" si="2"/>
        <v>1.1323999999999899</v>
      </c>
    </row>
    <row r="169" spans="1:5" x14ac:dyDescent="0.25">
      <c r="A169">
        <v>1625.32</v>
      </c>
      <c r="B169">
        <v>128.86760000000001</v>
      </c>
      <c r="C169">
        <v>25</v>
      </c>
      <c r="D169">
        <v>1999.556</v>
      </c>
      <c r="E169">
        <f t="shared" si="2"/>
        <v>1.1323999999999899</v>
      </c>
    </row>
    <row r="170" spans="1:5" x14ac:dyDescent="0.25">
      <c r="A170">
        <v>1635.31</v>
      </c>
      <c r="B170">
        <v>128.86760000000001</v>
      </c>
      <c r="C170">
        <v>25.1</v>
      </c>
      <c r="D170">
        <v>1999.8219999999999</v>
      </c>
      <c r="E170">
        <f t="shared" si="2"/>
        <v>1.1323999999999899</v>
      </c>
    </row>
    <row r="171" spans="1:5" x14ac:dyDescent="0.25">
      <c r="A171">
        <v>1645.32</v>
      </c>
      <c r="B171">
        <v>128.86760000000001</v>
      </c>
      <c r="C171">
        <v>25.1</v>
      </c>
      <c r="D171">
        <v>1999.556</v>
      </c>
      <c r="E171">
        <f t="shared" si="2"/>
        <v>1.1323999999999899</v>
      </c>
    </row>
    <row r="172" spans="1:5" x14ac:dyDescent="0.25">
      <c r="A172">
        <v>1655.33</v>
      </c>
      <c r="B172">
        <v>128.86760000000001</v>
      </c>
      <c r="C172">
        <v>25.1</v>
      </c>
      <c r="D172">
        <v>1999.6</v>
      </c>
      <c r="E172">
        <f t="shared" si="2"/>
        <v>1.1323999999999899</v>
      </c>
    </row>
    <row r="173" spans="1:5" x14ac:dyDescent="0.25">
      <c r="A173">
        <v>1665.32</v>
      </c>
      <c r="B173">
        <v>128.86760000000001</v>
      </c>
      <c r="C173">
        <v>25.1</v>
      </c>
      <c r="D173">
        <v>1999.9549999999999</v>
      </c>
      <c r="E173">
        <f t="shared" si="2"/>
        <v>1.1323999999999899</v>
      </c>
    </row>
    <row r="174" spans="1:5" x14ac:dyDescent="0.25">
      <c r="A174">
        <v>1675.3</v>
      </c>
      <c r="B174">
        <v>128.86760000000001</v>
      </c>
      <c r="C174">
        <v>25</v>
      </c>
      <c r="D174">
        <v>1999.0229999999999</v>
      </c>
      <c r="E174">
        <f t="shared" si="2"/>
        <v>1.1323999999999899</v>
      </c>
    </row>
    <row r="175" spans="1:5" x14ac:dyDescent="0.25">
      <c r="A175">
        <v>1685.31</v>
      </c>
      <c r="B175">
        <v>128.86760000000001</v>
      </c>
      <c r="C175">
        <v>25</v>
      </c>
      <c r="D175">
        <v>1999.9549999999999</v>
      </c>
      <c r="E175">
        <f t="shared" si="2"/>
        <v>1.1323999999999899</v>
      </c>
    </row>
    <row r="176" spans="1:5" x14ac:dyDescent="0.25">
      <c r="A176">
        <v>1705.32</v>
      </c>
      <c r="B176">
        <v>128.86760000000001</v>
      </c>
      <c r="C176">
        <v>24.9</v>
      </c>
      <c r="D176">
        <v>1999.3330000000001</v>
      </c>
      <c r="E176">
        <f t="shared" si="2"/>
        <v>1.1323999999999899</v>
      </c>
    </row>
    <row r="177" spans="1:5" x14ac:dyDescent="0.25">
      <c r="A177">
        <v>1715.32</v>
      </c>
      <c r="B177">
        <v>128.86760000000001</v>
      </c>
      <c r="C177">
        <v>24.8</v>
      </c>
      <c r="D177">
        <v>1999.645</v>
      </c>
      <c r="E177">
        <f t="shared" si="2"/>
        <v>1.1323999999999899</v>
      </c>
    </row>
    <row r="178" spans="1:5" x14ac:dyDescent="0.25">
      <c r="A178">
        <v>1725.3</v>
      </c>
      <c r="B178">
        <v>128.86760000000001</v>
      </c>
      <c r="C178">
        <v>24.9</v>
      </c>
      <c r="D178">
        <v>1999.511</v>
      </c>
      <c r="E178">
        <f t="shared" si="2"/>
        <v>1.1323999999999899</v>
      </c>
    </row>
    <row r="179" spans="1:5" x14ac:dyDescent="0.25">
      <c r="A179">
        <v>1735.31</v>
      </c>
      <c r="B179">
        <v>128.86760000000001</v>
      </c>
      <c r="C179">
        <v>24.8</v>
      </c>
      <c r="D179">
        <v>2000</v>
      </c>
      <c r="E179">
        <f t="shared" si="2"/>
        <v>1.1323999999999899</v>
      </c>
    </row>
    <row r="180" spans="1:5" x14ac:dyDescent="0.25">
      <c r="A180">
        <v>1745.31</v>
      </c>
      <c r="B180">
        <v>128.86760000000001</v>
      </c>
      <c r="C180">
        <v>24.9</v>
      </c>
      <c r="D180">
        <v>1999.9110000000001</v>
      </c>
      <c r="E180">
        <f t="shared" si="2"/>
        <v>1.1323999999999899</v>
      </c>
    </row>
    <row r="181" spans="1:5" x14ac:dyDescent="0.25">
      <c r="A181">
        <v>1755.31</v>
      </c>
      <c r="B181">
        <v>128.86760000000001</v>
      </c>
      <c r="C181">
        <v>25</v>
      </c>
      <c r="D181">
        <v>1999.422</v>
      </c>
      <c r="E181">
        <f t="shared" si="2"/>
        <v>1.1323999999999899</v>
      </c>
    </row>
    <row r="182" spans="1:5" x14ac:dyDescent="0.25">
      <c r="A182">
        <v>1765.3</v>
      </c>
      <c r="B182">
        <v>128.86760000000001</v>
      </c>
      <c r="C182">
        <v>25</v>
      </c>
      <c r="D182">
        <v>1999.8219999999999</v>
      </c>
      <c r="E182">
        <f t="shared" si="2"/>
        <v>1.1323999999999899</v>
      </c>
    </row>
    <row r="183" spans="1:5" x14ac:dyDescent="0.25">
      <c r="A183">
        <v>1775.31</v>
      </c>
      <c r="B183">
        <v>128.86760000000001</v>
      </c>
      <c r="C183">
        <v>25</v>
      </c>
      <c r="D183">
        <v>1999.556</v>
      </c>
      <c r="E183">
        <f t="shared" si="2"/>
        <v>1.1323999999999899</v>
      </c>
    </row>
    <row r="184" spans="1:5" x14ac:dyDescent="0.25">
      <c r="A184">
        <v>1785.31</v>
      </c>
      <c r="B184">
        <v>128.86760000000001</v>
      </c>
      <c r="C184">
        <v>25.1</v>
      </c>
      <c r="D184">
        <v>1999.6890000000001</v>
      </c>
      <c r="E184">
        <f t="shared" si="2"/>
        <v>1.1323999999999899</v>
      </c>
    </row>
    <row r="185" spans="1:5" x14ac:dyDescent="0.25">
      <c r="A185">
        <v>1795.3</v>
      </c>
      <c r="B185">
        <v>128.86760000000001</v>
      </c>
      <c r="C185">
        <v>25.1</v>
      </c>
      <c r="D185">
        <v>1999.778</v>
      </c>
      <c r="E185">
        <f t="shared" si="2"/>
        <v>1.1323999999999899</v>
      </c>
    </row>
    <row r="186" spans="1:5" x14ac:dyDescent="0.25">
      <c r="A186">
        <v>1805.31</v>
      </c>
      <c r="B186">
        <v>128.86760000000001</v>
      </c>
      <c r="C186">
        <v>25.1</v>
      </c>
      <c r="D186">
        <v>1999.289</v>
      </c>
      <c r="E186">
        <f t="shared" si="2"/>
        <v>1.1323999999999899</v>
      </c>
    </row>
    <row r="187" spans="1:5" x14ac:dyDescent="0.25">
      <c r="A187">
        <v>1815.33</v>
      </c>
      <c r="B187">
        <v>128.86760000000001</v>
      </c>
      <c r="C187">
        <v>25.1</v>
      </c>
      <c r="D187">
        <v>1999.8219999999999</v>
      </c>
      <c r="E187">
        <f t="shared" si="2"/>
        <v>1.1323999999999899</v>
      </c>
    </row>
    <row r="188" spans="1:5" x14ac:dyDescent="0.25">
      <c r="A188">
        <v>1825.33</v>
      </c>
      <c r="B188">
        <v>128.86760000000001</v>
      </c>
      <c r="C188">
        <v>25</v>
      </c>
      <c r="D188">
        <v>1999.556</v>
      </c>
      <c r="E188">
        <f t="shared" si="2"/>
        <v>1.1323999999999899</v>
      </c>
    </row>
    <row r="189" spans="1:5" x14ac:dyDescent="0.25">
      <c r="A189">
        <v>1835.32</v>
      </c>
      <c r="B189">
        <v>128.86760000000001</v>
      </c>
      <c r="C189">
        <v>25</v>
      </c>
      <c r="D189">
        <v>1999.556</v>
      </c>
      <c r="E189">
        <f t="shared" si="2"/>
        <v>1.1323999999999899</v>
      </c>
    </row>
    <row r="190" spans="1:5" x14ac:dyDescent="0.25">
      <c r="A190">
        <v>1845.31</v>
      </c>
      <c r="B190">
        <v>128.86760000000001</v>
      </c>
      <c r="C190">
        <v>25</v>
      </c>
      <c r="D190">
        <v>1999.2449999999999</v>
      </c>
      <c r="E190">
        <f t="shared" si="2"/>
        <v>1.1323999999999899</v>
      </c>
    </row>
    <row r="191" spans="1:5" x14ac:dyDescent="0.25">
      <c r="A191">
        <v>1855.31</v>
      </c>
      <c r="B191">
        <v>128.86760000000001</v>
      </c>
      <c r="C191">
        <v>24.9</v>
      </c>
      <c r="D191">
        <v>1999.867</v>
      </c>
      <c r="E191">
        <f t="shared" si="2"/>
        <v>1.1323999999999899</v>
      </c>
    </row>
    <row r="192" spans="1:5" x14ac:dyDescent="0.25">
      <c r="A192">
        <v>1865.31</v>
      </c>
      <c r="B192">
        <v>128.86760000000001</v>
      </c>
      <c r="C192">
        <v>24.9</v>
      </c>
      <c r="D192">
        <v>1999.4670000000001</v>
      </c>
      <c r="E192">
        <f t="shared" si="2"/>
        <v>1.1323999999999899</v>
      </c>
    </row>
    <row r="193" spans="1:5" x14ac:dyDescent="0.25">
      <c r="A193">
        <v>1875.31</v>
      </c>
      <c r="B193">
        <v>128.86760000000001</v>
      </c>
      <c r="C193">
        <v>24.9</v>
      </c>
      <c r="D193">
        <v>1999.9549999999999</v>
      </c>
      <c r="E193">
        <f t="shared" si="2"/>
        <v>1.1323999999999899</v>
      </c>
    </row>
    <row r="194" spans="1:5" x14ac:dyDescent="0.25">
      <c r="A194">
        <v>1885.31</v>
      </c>
      <c r="B194">
        <v>128.86760000000001</v>
      </c>
      <c r="C194">
        <v>24.9</v>
      </c>
      <c r="D194">
        <v>1999.3330000000001</v>
      </c>
      <c r="E194">
        <f t="shared" si="2"/>
        <v>1.1323999999999899</v>
      </c>
    </row>
    <row r="195" spans="1:5" x14ac:dyDescent="0.25">
      <c r="A195">
        <v>1895.3</v>
      </c>
      <c r="B195">
        <v>128.86760000000001</v>
      </c>
      <c r="C195">
        <v>24.9</v>
      </c>
      <c r="D195">
        <v>1999.1559999999999</v>
      </c>
      <c r="E195">
        <f t="shared" si="2"/>
        <v>1.1323999999999899</v>
      </c>
    </row>
    <row r="196" spans="1:5" x14ac:dyDescent="0.25">
      <c r="A196">
        <v>1905.3</v>
      </c>
      <c r="B196">
        <v>128.86760000000001</v>
      </c>
      <c r="C196">
        <v>25</v>
      </c>
      <c r="D196">
        <v>1999.511</v>
      </c>
      <c r="E196">
        <f t="shared" si="2"/>
        <v>1.1323999999999899</v>
      </c>
    </row>
    <row r="197" spans="1:5" x14ac:dyDescent="0.25">
      <c r="A197">
        <v>1915.3</v>
      </c>
      <c r="B197">
        <v>128.86760000000001</v>
      </c>
      <c r="C197">
        <v>25</v>
      </c>
      <c r="D197">
        <v>1999.511</v>
      </c>
      <c r="E197">
        <f t="shared" si="2"/>
        <v>1.1323999999999899</v>
      </c>
    </row>
    <row r="198" spans="1:5" x14ac:dyDescent="0.25">
      <c r="A198">
        <v>1925.31</v>
      </c>
      <c r="B198">
        <v>128.86760000000001</v>
      </c>
      <c r="C198">
        <v>25.1</v>
      </c>
      <c r="D198">
        <v>1999.778</v>
      </c>
      <c r="E198">
        <f t="shared" si="2"/>
        <v>1.1323999999999899</v>
      </c>
    </row>
    <row r="199" spans="1:5" x14ac:dyDescent="0.25">
      <c r="A199">
        <v>1935.31</v>
      </c>
      <c r="B199">
        <v>128.86760000000001</v>
      </c>
      <c r="C199">
        <v>25.1</v>
      </c>
      <c r="D199">
        <v>1999.9549999999999</v>
      </c>
      <c r="E199">
        <f t="shared" si="2"/>
        <v>1.1323999999999899</v>
      </c>
    </row>
    <row r="200" spans="1:5" x14ac:dyDescent="0.25">
      <c r="A200">
        <v>1945.31</v>
      </c>
      <c r="B200">
        <v>128.86760000000001</v>
      </c>
      <c r="C200">
        <v>25.1</v>
      </c>
      <c r="D200">
        <v>1998.845</v>
      </c>
      <c r="E200">
        <f t="shared" ref="E200:E263" si="3">$D$3-B200</f>
        <v>1.1323999999999899</v>
      </c>
    </row>
    <row r="201" spans="1:5" x14ac:dyDescent="0.25">
      <c r="A201">
        <v>1955.3</v>
      </c>
      <c r="B201">
        <v>128.86760000000001</v>
      </c>
      <c r="C201">
        <v>25.1</v>
      </c>
      <c r="D201">
        <v>1999.511</v>
      </c>
      <c r="E201">
        <f t="shared" si="3"/>
        <v>1.1323999999999899</v>
      </c>
    </row>
    <row r="202" spans="1:5" x14ac:dyDescent="0.25">
      <c r="A202">
        <v>1965.3</v>
      </c>
      <c r="B202">
        <v>128.86760000000001</v>
      </c>
      <c r="C202">
        <v>25</v>
      </c>
      <c r="D202">
        <v>1999.3779999999999</v>
      </c>
      <c r="E202">
        <f t="shared" si="3"/>
        <v>1.1323999999999899</v>
      </c>
    </row>
    <row r="203" spans="1:5" x14ac:dyDescent="0.25">
      <c r="A203">
        <v>1975.3</v>
      </c>
      <c r="B203">
        <v>128.86760000000001</v>
      </c>
      <c r="C203">
        <v>25</v>
      </c>
      <c r="D203">
        <v>1998.7560000000001</v>
      </c>
      <c r="E203">
        <f t="shared" si="3"/>
        <v>1.1323999999999899</v>
      </c>
    </row>
    <row r="204" spans="1:5" x14ac:dyDescent="0.25">
      <c r="A204">
        <v>1985.31</v>
      </c>
      <c r="B204">
        <v>128.86760000000001</v>
      </c>
      <c r="C204">
        <v>24.9</v>
      </c>
      <c r="D204">
        <v>1999.645</v>
      </c>
      <c r="E204">
        <f t="shared" si="3"/>
        <v>1.1323999999999899</v>
      </c>
    </row>
    <row r="205" spans="1:5" x14ac:dyDescent="0.25">
      <c r="A205">
        <v>1995.31</v>
      </c>
      <c r="B205">
        <v>128.86760000000001</v>
      </c>
      <c r="C205">
        <v>24.9</v>
      </c>
      <c r="D205">
        <v>1999.511</v>
      </c>
      <c r="E205">
        <f t="shared" si="3"/>
        <v>1.1323999999999899</v>
      </c>
    </row>
    <row r="206" spans="1:5" x14ac:dyDescent="0.25">
      <c r="A206">
        <v>2005.3</v>
      </c>
      <c r="B206">
        <v>128.96619999999999</v>
      </c>
      <c r="C206">
        <v>24.9</v>
      </c>
      <c r="D206">
        <v>2511.3710000000001</v>
      </c>
      <c r="E206">
        <f t="shared" si="3"/>
        <v>1.0338000000000136</v>
      </c>
    </row>
    <row r="207" spans="1:5" x14ac:dyDescent="0.25">
      <c r="A207">
        <v>2015.3</v>
      </c>
      <c r="B207">
        <v>128.99440000000001</v>
      </c>
      <c r="C207">
        <v>24.9</v>
      </c>
      <c r="D207">
        <v>2498.681</v>
      </c>
      <c r="E207">
        <f t="shared" si="3"/>
        <v>1.0055999999999869</v>
      </c>
    </row>
    <row r="208" spans="1:5" x14ac:dyDescent="0.25">
      <c r="A208">
        <v>2025.3</v>
      </c>
      <c r="B208">
        <v>128.99440000000001</v>
      </c>
      <c r="C208">
        <v>25</v>
      </c>
      <c r="D208">
        <v>2497.6410000000001</v>
      </c>
      <c r="E208">
        <f t="shared" si="3"/>
        <v>1.0055999999999869</v>
      </c>
    </row>
    <row r="209" spans="1:5" x14ac:dyDescent="0.25">
      <c r="A209">
        <v>2035.31</v>
      </c>
      <c r="B209">
        <v>128.99440000000001</v>
      </c>
      <c r="C209">
        <v>25</v>
      </c>
      <c r="D209">
        <v>2498.8200000000002</v>
      </c>
      <c r="E209">
        <f t="shared" si="3"/>
        <v>1.0055999999999869</v>
      </c>
    </row>
    <row r="210" spans="1:5" x14ac:dyDescent="0.25">
      <c r="A210">
        <v>2045.3</v>
      </c>
      <c r="B210">
        <v>128.99440000000001</v>
      </c>
      <c r="C210">
        <v>25.1</v>
      </c>
      <c r="D210">
        <v>2498.681</v>
      </c>
      <c r="E210">
        <f t="shared" si="3"/>
        <v>1.0055999999999869</v>
      </c>
    </row>
    <row r="211" spans="1:5" x14ac:dyDescent="0.25">
      <c r="A211">
        <v>2055.31</v>
      </c>
      <c r="B211">
        <v>128.99440000000001</v>
      </c>
      <c r="C211">
        <v>25.1</v>
      </c>
      <c r="D211">
        <v>2498.681</v>
      </c>
      <c r="E211">
        <f t="shared" si="3"/>
        <v>1.0055999999999869</v>
      </c>
    </row>
    <row r="212" spans="1:5" x14ac:dyDescent="0.25">
      <c r="A212">
        <v>2065.29</v>
      </c>
      <c r="B212">
        <v>128.99440000000001</v>
      </c>
      <c r="C212">
        <v>25.1</v>
      </c>
      <c r="D212">
        <v>2498.3339999999998</v>
      </c>
      <c r="E212">
        <f t="shared" si="3"/>
        <v>1.0055999999999869</v>
      </c>
    </row>
    <row r="213" spans="1:5" x14ac:dyDescent="0.25">
      <c r="A213">
        <v>2075.3000000000002</v>
      </c>
      <c r="B213">
        <v>128.99440000000001</v>
      </c>
      <c r="C213">
        <v>25.1</v>
      </c>
      <c r="D213">
        <v>2497.8490000000002</v>
      </c>
      <c r="E213">
        <f t="shared" si="3"/>
        <v>1.0055999999999869</v>
      </c>
    </row>
    <row r="214" spans="1:5" x14ac:dyDescent="0.25">
      <c r="A214">
        <v>2085.3000000000002</v>
      </c>
      <c r="B214">
        <v>128.99440000000001</v>
      </c>
      <c r="C214">
        <v>25.1</v>
      </c>
      <c r="D214">
        <v>2498.2649999999999</v>
      </c>
      <c r="E214">
        <f t="shared" si="3"/>
        <v>1.0055999999999869</v>
      </c>
    </row>
    <row r="215" spans="1:5" x14ac:dyDescent="0.25">
      <c r="A215">
        <v>2095.3000000000002</v>
      </c>
      <c r="B215">
        <v>128.99440000000001</v>
      </c>
      <c r="C215">
        <v>25</v>
      </c>
      <c r="D215">
        <v>2498.404</v>
      </c>
      <c r="E215">
        <f t="shared" si="3"/>
        <v>1.0055999999999869</v>
      </c>
    </row>
    <row r="216" spans="1:5" x14ac:dyDescent="0.25">
      <c r="A216">
        <v>2105.31</v>
      </c>
      <c r="B216">
        <v>128.99440000000001</v>
      </c>
      <c r="C216">
        <v>25</v>
      </c>
      <c r="D216">
        <v>2498.2649999999999</v>
      </c>
      <c r="E216">
        <f t="shared" si="3"/>
        <v>1.0055999999999869</v>
      </c>
    </row>
    <row r="217" spans="1:5" x14ac:dyDescent="0.25">
      <c r="A217">
        <v>2115.3000000000002</v>
      </c>
      <c r="B217">
        <v>128.99440000000001</v>
      </c>
      <c r="C217">
        <v>25</v>
      </c>
      <c r="D217">
        <v>2498.1959999999999</v>
      </c>
      <c r="E217">
        <f t="shared" si="3"/>
        <v>1.0055999999999869</v>
      </c>
    </row>
    <row r="218" spans="1:5" x14ac:dyDescent="0.25">
      <c r="A218">
        <v>2125.3000000000002</v>
      </c>
      <c r="B218">
        <v>128.99440000000001</v>
      </c>
      <c r="C218">
        <v>24.9</v>
      </c>
      <c r="D218">
        <v>2498.0569999999998</v>
      </c>
      <c r="E218">
        <f t="shared" si="3"/>
        <v>1.0055999999999869</v>
      </c>
    </row>
    <row r="219" spans="1:5" x14ac:dyDescent="0.25">
      <c r="A219">
        <v>2135.3000000000002</v>
      </c>
      <c r="B219">
        <v>128.99440000000001</v>
      </c>
      <c r="C219">
        <v>24.8</v>
      </c>
      <c r="D219">
        <v>2498.404</v>
      </c>
      <c r="E219">
        <f t="shared" si="3"/>
        <v>1.0055999999999869</v>
      </c>
    </row>
    <row r="220" spans="1:5" x14ac:dyDescent="0.25">
      <c r="A220">
        <v>2145.3200000000002</v>
      </c>
      <c r="B220">
        <v>128.99440000000001</v>
      </c>
      <c r="C220">
        <v>24.8</v>
      </c>
      <c r="D220">
        <v>2497.9879999999998</v>
      </c>
      <c r="E220">
        <f t="shared" si="3"/>
        <v>1.0055999999999869</v>
      </c>
    </row>
    <row r="221" spans="1:5" x14ac:dyDescent="0.25">
      <c r="A221">
        <v>2155.31</v>
      </c>
      <c r="B221">
        <v>128.99440000000001</v>
      </c>
      <c r="C221">
        <v>24.7</v>
      </c>
      <c r="D221">
        <v>2497.9180000000001</v>
      </c>
      <c r="E221">
        <f t="shared" si="3"/>
        <v>1.0055999999999869</v>
      </c>
    </row>
    <row r="222" spans="1:5" x14ac:dyDescent="0.25">
      <c r="A222">
        <v>2165.3000000000002</v>
      </c>
      <c r="B222">
        <v>128.99440000000001</v>
      </c>
      <c r="C222">
        <v>24.7</v>
      </c>
      <c r="D222">
        <v>2497.71</v>
      </c>
      <c r="E222">
        <f t="shared" si="3"/>
        <v>1.0055999999999869</v>
      </c>
    </row>
    <row r="223" spans="1:5" x14ac:dyDescent="0.25">
      <c r="A223">
        <v>2175.3000000000002</v>
      </c>
      <c r="B223">
        <v>128.99440000000001</v>
      </c>
      <c r="C223">
        <v>24.7</v>
      </c>
      <c r="D223">
        <v>2497.9879999999998</v>
      </c>
      <c r="E223">
        <f t="shared" si="3"/>
        <v>1.0055999999999869</v>
      </c>
    </row>
    <row r="224" spans="1:5" x14ac:dyDescent="0.25">
      <c r="A224">
        <v>2185.3000000000002</v>
      </c>
      <c r="B224">
        <v>128.99440000000001</v>
      </c>
      <c r="C224">
        <v>24.7</v>
      </c>
      <c r="D224">
        <v>2497.6410000000001</v>
      </c>
      <c r="E224">
        <f t="shared" si="3"/>
        <v>1.0055999999999869</v>
      </c>
    </row>
    <row r="225" spans="1:5" x14ac:dyDescent="0.25">
      <c r="A225">
        <v>2195.3000000000002</v>
      </c>
      <c r="B225">
        <v>128.99440000000001</v>
      </c>
      <c r="C225">
        <v>24.8</v>
      </c>
      <c r="D225">
        <v>2497.8490000000002</v>
      </c>
      <c r="E225">
        <f t="shared" si="3"/>
        <v>1.0055999999999869</v>
      </c>
    </row>
    <row r="226" spans="1:5" x14ac:dyDescent="0.25">
      <c r="A226">
        <v>2205.31</v>
      </c>
      <c r="B226">
        <v>128.99440000000001</v>
      </c>
      <c r="C226">
        <v>24.8</v>
      </c>
      <c r="D226">
        <v>2497.71</v>
      </c>
      <c r="E226">
        <f t="shared" si="3"/>
        <v>1.0055999999999869</v>
      </c>
    </row>
    <row r="227" spans="1:5" x14ac:dyDescent="0.25">
      <c r="A227">
        <v>2215.3000000000002</v>
      </c>
      <c r="B227">
        <v>128.99440000000001</v>
      </c>
      <c r="C227">
        <v>24.8</v>
      </c>
      <c r="D227">
        <v>2497.71</v>
      </c>
      <c r="E227">
        <f t="shared" si="3"/>
        <v>1.0055999999999869</v>
      </c>
    </row>
    <row r="228" spans="1:5" x14ac:dyDescent="0.25">
      <c r="A228">
        <v>2225.3000000000002</v>
      </c>
      <c r="B228">
        <v>128.99440000000001</v>
      </c>
      <c r="C228">
        <v>24.9</v>
      </c>
      <c r="D228">
        <v>2498.0569999999998</v>
      </c>
      <c r="E228">
        <f t="shared" si="3"/>
        <v>1.0055999999999869</v>
      </c>
    </row>
    <row r="229" spans="1:5" x14ac:dyDescent="0.25">
      <c r="A229">
        <v>2235.3000000000002</v>
      </c>
      <c r="B229">
        <v>128.99440000000001</v>
      </c>
      <c r="C229">
        <v>24.9</v>
      </c>
      <c r="D229">
        <v>2497.7800000000002</v>
      </c>
      <c r="E229">
        <f t="shared" si="3"/>
        <v>1.0055999999999869</v>
      </c>
    </row>
    <row r="230" spans="1:5" x14ac:dyDescent="0.25">
      <c r="A230">
        <v>2245.3000000000002</v>
      </c>
      <c r="B230">
        <v>128.99440000000001</v>
      </c>
      <c r="C230">
        <v>24.9</v>
      </c>
      <c r="D230">
        <v>2497.8490000000002</v>
      </c>
      <c r="E230">
        <f t="shared" si="3"/>
        <v>1.0055999999999869</v>
      </c>
    </row>
    <row r="231" spans="1:5" x14ac:dyDescent="0.25">
      <c r="A231">
        <v>2255.31</v>
      </c>
      <c r="B231">
        <v>128.99440000000001</v>
      </c>
      <c r="C231">
        <v>25</v>
      </c>
      <c r="D231">
        <v>2497.7800000000002</v>
      </c>
      <c r="E231">
        <f t="shared" si="3"/>
        <v>1.0055999999999869</v>
      </c>
    </row>
    <row r="232" spans="1:5" x14ac:dyDescent="0.25">
      <c r="A232">
        <v>2265.29</v>
      </c>
      <c r="B232">
        <v>128.99440000000001</v>
      </c>
      <c r="C232">
        <v>25.1</v>
      </c>
      <c r="D232">
        <v>2497.5720000000001</v>
      </c>
      <c r="E232">
        <f t="shared" si="3"/>
        <v>1.0055999999999869</v>
      </c>
    </row>
    <row r="233" spans="1:5" x14ac:dyDescent="0.25">
      <c r="A233">
        <v>2275.29</v>
      </c>
      <c r="B233">
        <v>128.99440000000001</v>
      </c>
      <c r="C233">
        <v>25.1</v>
      </c>
      <c r="D233">
        <v>2497.8490000000002</v>
      </c>
      <c r="E233">
        <f t="shared" si="3"/>
        <v>1.0055999999999869</v>
      </c>
    </row>
    <row r="234" spans="1:5" x14ac:dyDescent="0.25">
      <c r="A234">
        <v>2285.3000000000002</v>
      </c>
      <c r="B234">
        <v>128.99440000000001</v>
      </c>
      <c r="C234">
        <v>25.1</v>
      </c>
      <c r="D234">
        <v>2498.2649999999999</v>
      </c>
      <c r="E234">
        <f t="shared" si="3"/>
        <v>1.0055999999999869</v>
      </c>
    </row>
    <row r="235" spans="1:5" x14ac:dyDescent="0.25">
      <c r="A235">
        <v>2295.3000000000002</v>
      </c>
      <c r="B235">
        <v>128.99440000000001</v>
      </c>
      <c r="C235">
        <v>25.1</v>
      </c>
      <c r="D235">
        <v>2498.1260000000002</v>
      </c>
      <c r="E235">
        <f t="shared" si="3"/>
        <v>1.0055999999999869</v>
      </c>
    </row>
    <row r="236" spans="1:5" x14ac:dyDescent="0.25">
      <c r="A236">
        <v>2305.3000000000002</v>
      </c>
      <c r="B236">
        <v>128.99440000000001</v>
      </c>
      <c r="C236">
        <v>25</v>
      </c>
      <c r="D236">
        <v>2497.9879999999998</v>
      </c>
      <c r="E236">
        <f t="shared" si="3"/>
        <v>1.0055999999999869</v>
      </c>
    </row>
    <row r="237" spans="1:5" x14ac:dyDescent="0.25">
      <c r="A237">
        <v>2315.3000000000002</v>
      </c>
      <c r="B237">
        <v>128.99440000000001</v>
      </c>
      <c r="C237">
        <v>25</v>
      </c>
      <c r="D237">
        <v>2498.2649999999999</v>
      </c>
      <c r="E237">
        <f t="shared" si="3"/>
        <v>1.0055999999999869</v>
      </c>
    </row>
    <row r="238" spans="1:5" x14ac:dyDescent="0.25">
      <c r="A238">
        <v>2325.3000000000002</v>
      </c>
      <c r="B238">
        <v>128.99440000000001</v>
      </c>
      <c r="C238">
        <v>24.9</v>
      </c>
      <c r="D238">
        <v>2498.2649999999999</v>
      </c>
      <c r="E238">
        <f t="shared" si="3"/>
        <v>1.0055999999999869</v>
      </c>
    </row>
    <row r="239" spans="1:5" x14ac:dyDescent="0.25">
      <c r="A239">
        <v>2335.29</v>
      </c>
      <c r="B239">
        <v>128.99440000000001</v>
      </c>
      <c r="C239">
        <v>24.8</v>
      </c>
      <c r="D239">
        <v>2497.8490000000002</v>
      </c>
      <c r="E239">
        <f t="shared" si="3"/>
        <v>1.0055999999999869</v>
      </c>
    </row>
    <row r="240" spans="1:5" x14ac:dyDescent="0.25">
      <c r="A240">
        <v>2345.29</v>
      </c>
      <c r="B240">
        <v>128.99440000000001</v>
      </c>
      <c r="C240">
        <v>24.9</v>
      </c>
      <c r="D240">
        <v>2497.9180000000001</v>
      </c>
      <c r="E240">
        <f t="shared" si="3"/>
        <v>1.0055999999999869</v>
      </c>
    </row>
    <row r="241" spans="1:5" x14ac:dyDescent="0.25">
      <c r="A241">
        <v>2355.29</v>
      </c>
      <c r="B241">
        <v>128.99440000000001</v>
      </c>
      <c r="C241">
        <v>24.8</v>
      </c>
      <c r="D241">
        <v>2497.5720000000001</v>
      </c>
      <c r="E241">
        <f t="shared" si="3"/>
        <v>1.0055999999999869</v>
      </c>
    </row>
    <row r="242" spans="1:5" x14ac:dyDescent="0.25">
      <c r="A242">
        <v>2365.3000000000002</v>
      </c>
      <c r="B242">
        <v>128.99440000000001</v>
      </c>
      <c r="C242">
        <v>24.9</v>
      </c>
      <c r="D242">
        <v>2498.2649999999999</v>
      </c>
      <c r="E242">
        <f t="shared" si="3"/>
        <v>1.0055999999999869</v>
      </c>
    </row>
    <row r="243" spans="1:5" x14ac:dyDescent="0.25">
      <c r="A243">
        <v>2375.3000000000002</v>
      </c>
      <c r="B243">
        <v>128.99440000000001</v>
      </c>
      <c r="C243">
        <v>24.9</v>
      </c>
      <c r="D243">
        <v>2497.8490000000002</v>
      </c>
      <c r="E243">
        <f t="shared" si="3"/>
        <v>1.0055999999999869</v>
      </c>
    </row>
    <row r="244" spans="1:5" x14ac:dyDescent="0.25">
      <c r="A244">
        <v>2385.29</v>
      </c>
      <c r="B244">
        <v>128.99440000000001</v>
      </c>
      <c r="C244">
        <v>25</v>
      </c>
      <c r="D244">
        <v>2498.3339999999998</v>
      </c>
      <c r="E244">
        <f t="shared" si="3"/>
        <v>1.0055999999999869</v>
      </c>
    </row>
    <row r="245" spans="1:5" x14ac:dyDescent="0.25">
      <c r="A245">
        <v>2395.31</v>
      </c>
      <c r="B245">
        <v>128.99440000000001</v>
      </c>
      <c r="C245">
        <v>25</v>
      </c>
      <c r="D245">
        <v>2498.2649999999999</v>
      </c>
      <c r="E245">
        <f t="shared" si="3"/>
        <v>1.0055999999999869</v>
      </c>
    </row>
    <row r="246" spans="1:5" x14ac:dyDescent="0.25">
      <c r="A246">
        <v>2405.29</v>
      </c>
      <c r="B246">
        <v>128.99440000000001</v>
      </c>
      <c r="C246">
        <v>25</v>
      </c>
      <c r="D246">
        <v>2497.71</v>
      </c>
      <c r="E246">
        <f t="shared" si="3"/>
        <v>1.0055999999999869</v>
      </c>
    </row>
    <row r="247" spans="1:5" x14ac:dyDescent="0.25">
      <c r="A247">
        <v>2415.29</v>
      </c>
      <c r="B247">
        <v>128.99440000000001</v>
      </c>
      <c r="C247">
        <v>25.1</v>
      </c>
      <c r="D247">
        <v>2498.0569999999998</v>
      </c>
      <c r="E247">
        <f t="shared" si="3"/>
        <v>1.0055999999999869</v>
      </c>
    </row>
    <row r="248" spans="1:5" x14ac:dyDescent="0.25">
      <c r="A248">
        <v>2425.29</v>
      </c>
      <c r="B248">
        <v>128.99440000000001</v>
      </c>
      <c r="C248">
        <v>25.1</v>
      </c>
      <c r="D248">
        <v>2498.1260000000002</v>
      </c>
      <c r="E248">
        <f t="shared" si="3"/>
        <v>1.0055999999999869</v>
      </c>
    </row>
    <row r="249" spans="1:5" x14ac:dyDescent="0.25">
      <c r="A249">
        <v>2435.31</v>
      </c>
      <c r="B249">
        <v>128.99440000000001</v>
      </c>
      <c r="C249">
        <v>25</v>
      </c>
      <c r="D249">
        <v>2498.1959999999999</v>
      </c>
      <c r="E249">
        <f t="shared" si="3"/>
        <v>1.0055999999999869</v>
      </c>
    </row>
    <row r="250" spans="1:5" x14ac:dyDescent="0.25">
      <c r="A250">
        <v>2445.3000000000002</v>
      </c>
      <c r="B250">
        <v>128.99440000000001</v>
      </c>
      <c r="C250">
        <v>25</v>
      </c>
      <c r="D250">
        <v>2497.7800000000002</v>
      </c>
      <c r="E250">
        <f t="shared" si="3"/>
        <v>1.0055999999999869</v>
      </c>
    </row>
    <row r="251" spans="1:5" x14ac:dyDescent="0.25">
      <c r="A251">
        <v>2455.3000000000002</v>
      </c>
      <c r="B251">
        <v>128.99440000000001</v>
      </c>
      <c r="C251">
        <v>25</v>
      </c>
      <c r="D251">
        <v>2498.681</v>
      </c>
      <c r="E251">
        <f t="shared" si="3"/>
        <v>1.0055999999999869</v>
      </c>
    </row>
    <row r="252" spans="1:5" x14ac:dyDescent="0.25">
      <c r="A252">
        <v>2465.3000000000002</v>
      </c>
      <c r="B252">
        <v>128.99440000000001</v>
      </c>
      <c r="C252">
        <v>25</v>
      </c>
      <c r="D252">
        <v>2497.8490000000002</v>
      </c>
      <c r="E252">
        <f t="shared" si="3"/>
        <v>1.0055999999999869</v>
      </c>
    </row>
    <row r="253" spans="1:5" x14ac:dyDescent="0.25">
      <c r="A253">
        <v>2475.3000000000002</v>
      </c>
      <c r="B253">
        <v>128.99440000000001</v>
      </c>
      <c r="C253">
        <v>24.9</v>
      </c>
      <c r="D253">
        <v>2498.404</v>
      </c>
      <c r="E253">
        <f t="shared" si="3"/>
        <v>1.0055999999999869</v>
      </c>
    </row>
    <row r="254" spans="1:5" x14ac:dyDescent="0.25">
      <c r="A254">
        <v>2485.3000000000002</v>
      </c>
      <c r="B254">
        <v>128.99440000000001</v>
      </c>
      <c r="C254">
        <v>24.9</v>
      </c>
      <c r="D254">
        <v>2498.404</v>
      </c>
      <c r="E254">
        <f t="shared" si="3"/>
        <v>1.0055999999999869</v>
      </c>
    </row>
    <row r="255" spans="1:5" x14ac:dyDescent="0.25">
      <c r="A255">
        <v>2495.3000000000002</v>
      </c>
      <c r="B255">
        <v>128.99440000000001</v>
      </c>
      <c r="C255">
        <v>25</v>
      </c>
      <c r="D255">
        <v>2498.2649999999999</v>
      </c>
      <c r="E255">
        <f t="shared" si="3"/>
        <v>1.0055999999999869</v>
      </c>
    </row>
    <row r="256" spans="1:5" x14ac:dyDescent="0.25">
      <c r="A256">
        <v>2505.29</v>
      </c>
      <c r="B256">
        <v>129.06489999999999</v>
      </c>
      <c r="C256">
        <v>25</v>
      </c>
      <c r="D256">
        <v>3009.3290000000002</v>
      </c>
      <c r="E256">
        <f t="shared" si="3"/>
        <v>0.93510000000000559</v>
      </c>
    </row>
    <row r="257" spans="1:5" x14ac:dyDescent="0.25">
      <c r="A257">
        <v>2515.31</v>
      </c>
      <c r="B257">
        <v>129.10720000000001</v>
      </c>
      <c r="C257">
        <v>25.1</v>
      </c>
      <c r="D257">
        <v>2998.3009999999999</v>
      </c>
      <c r="E257">
        <f t="shared" si="3"/>
        <v>0.89279999999999404</v>
      </c>
    </row>
    <row r="258" spans="1:5" x14ac:dyDescent="0.25">
      <c r="A258">
        <v>2525.31</v>
      </c>
      <c r="B258">
        <v>129.10720000000001</v>
      </c>
      <c r="C258">
        <v>25.2</v>
      </c>
      <c r="D258">
        <v>2998.3009999999999</v>
      </c>
      <c r="E258">
        <f t="shared" si="3"/>
        <v>0.89279999999999404</v>
      </c>
    </row>
    <row r="259" spans="1:5" x14ac:dyDescent="0.25">
      <c r="A259">
        <v>2535.29</v>
      </c>
      <c r="B259">
        <v>129.10720000000001</v>
      </c>
      <c r="C259">
        <v>25.3</v>
      </c>
      <c r="D259">
        <v>2997.7020000000002</v>
      </c>
      <c r="E259">
        <f t="shared" si="3"/>
        <v>0.89279999999999404</v>
      </c>
    </row>
    <row r="260" spans="1:5" x14ac:dyDescent="0.25">
      <c r="A260">
        <v>2545.29</v>
      </c>
      <c r="B260">
        <v>129.10720000000001</v>
      </c>
      <c r="C260">
        <v>25.2</v>
      </c>
      <c r="D260">
        <v>2998.201</v>
      </c>
      <c r="E260">
        <f t="shared" si="3"/>
        <v>0.89279999999999404</v>
      </c>
    </row>
    <row r="261" spans="1:5" x14ac:dyDescent="0.25">
      <c r="A261">
        <v>2555.29</v>
      </c>
      <c r="B261">
        <v>129.10720000000001</v>
      </c>
      <c r="C261">
        <v>25.1</v>
      </c>
      <c r="D261">
        <v>2997.7020000000002</v>
      </c>
      <c r="E261">
        <f t="shared" si="3"/>
        <v>0.89279999999999404</v>
      </c>
    </row>
    <row r="262" spans="1:5" x14ac:dyDescent="0.25">
      <c r="A262">
        <v>2565.29</v>
      </c>
      <c r="B262">
        <v>129.10720000000001</v>
      </c>
      <c r="C262">
        <v>25.1</v>
      </c>
      <c r="D262">
        <v>2997.8020000000001</v>
      </c>
      <c r="E262">
        <f t="shared" si="3"/>
        <v>0.89279999999999404</v>
      </c>
    </row>
    <row r="263" spans="1:5" x14ac:dyDescent="0.25">
      <c r="A263">
        <v>2575.29</v>
      </c>
      <c r="B263">
        <v>129.10720000000001</v>
      </c>
      <c r="C263">
        <v>25</v>
      </c>
      <c r="D263">
        <v>2998.0010000000002</v>
      </c>
      <c r="E263">
        <f t="shared" si="3"/>
        <v>0.89279999999999404</v>
      </c>
    </row>
    <row r="264" spans="1:5" x14ac:dyDescent="0.25">
      <c r="A264">
        <v>2585.31</v>
      </c>
      <c r="B264">
        <v>129.10720000000001</v>
      </c>
      <c r="C264">
        <v>25</v>
      </c>
      <c r="D264">
        <v>2998.201</v>
      </c>
      <c r="E264">
        <f t="shared" ref="E264:E305" si="4">$D$3-B264</f>
        <v>0.89279999999999404</v>
      </c>
    </row>
    <row r="265" spans="1:5" x14ac:dyDescent="0.25">
      <c r="A265">
        <v>2595.3000000000002</v>
      </c>
      <c r="B265">
        <v>129.10720000000001</v>
      </c>
      <c r="C265">
        <v>25</v>
      </c>
      <c r="D265">
        <v>2997.502</v>
      </c>
      <c r="E265">
        <f t="shared" si="4"/>
        <v>0.89279999999999404</v>
      </c>
    </row>
    <row r="266" spans="1:5" x14ac:dyDescent="0.25">
      <c r="A266">
        <v>2605.3000000000002</v>
      </c>
      <c r="B266">
        <v>129.10720000000001</v>
      </c>
      <c r="C266">
        <v>25</v>
      </c>
      <c r="D266">
        <v>2997.502</v>
      </c>
      <c r="E266">
        <f t="shared" si="4"/>
        <v>0.89279999999999404</v>
      </c>
    </row>
    <row r="267" spans="1:5" x14ac:dyDescent="0.25">
      <c r="A267">
        <v>2615.29</v>
      </c>
      <c r="B267">
        <v>129.10720000000001</v>
      </c>
      <c r="C267">
        <v>25.1</v>
      </c>
      <c r="D267">
        <v>2998.0010000000002</v>
      </c>
      <c r="E267">
        <f t="shared" si="4"/>
        <v>0.89279999999999404</v>
      </c>
    </row>
    <row r="268" spans="1:5" x14ac:dyDescent="0.25">
      <c r="A268">
        <v>2625.29</v>
      </c>
      <c r="B268">
        <v>129.10720000000001</v>
      </c>
      <c r="C268">
        <v>25.1</v>
      </c>
      <c r="D268">
        <v>2997.7020000000002</v>
      </c>
      <c r="E268">
        <f t="shared" si="4"/>
        <v>0.89279999999999404</v>
      </c>
    </row>
    <row r="269" spans="1:5" x14ac:dyDescent="0.25">
      <c r="A269">
        <v>2635.28</v>
      </c>
      <c r="B269">
        <v>129.10720000000001</v>
      </c>
      <c r="C269">
        <v>25.1</v>
      </c>
      <c r="D269">
        <v>2997.7020000000002</v>
      </c>
      <c r="E269">
        <f t="shared" si="4"/>
        <v>0.89279999999999404</v>
      </c>
    </row>
    <row r="270" spans="1:5" x14ac:dyDescent="0.25">
      <c r="A270">
        <v>2645.28</v>
      </c>
      <c r="B270">
        <v>129.10720000000001</v>
      </c>
      <c r="C270">
        <v>25.1</v>
      </c>
      <c r="D270">
        <v>2997.8020000000001</v>
      </c>
      <c r="E270">
        <f t="shared" si="4"/>
        <v>0.89279999999999404</v>
      </c>
    </row>
    <row r="271" spans="1:5" x14ac:dyDescent="0.25">
      <c r="A271">
        <v>2655.29</v>
      </c>
      <c r="B271">
        <v>129.10720000000001</v>
      </c>
      <c r="C271">
        <v>25</v>
      </c>
      <c r="D271">
        <v>2997.7020000000002</v>
      </c>
      <c r="E271">
        <f t="shared" si="4"/>
        <v>0.89279999999999404</v>
      </c>
    </row>
    <row r="272" spans="1:5" x14ac:dyDescent="0.25">
      <c r="A272">
        <v>2665.29</v>
      </c>
      <c r="B272">
        <v>129.10720000000001</v>
      </c>
      <c r="C272">
        <v>24.9</v>
      </c>
      <c r="D272">
        <v>2997.9009999999998</v>
      </c>
      <c r="E272">
        <f t="shared" si="4"/>
        <v>0.89279999999999404</v>
      </c>
    </row>
    <row r="273" spans="1:5" x14ac:dyDescent="0.25">
      <c r="A273">
        <v>2675.29</v>
      </c>
      <c r="B273">
        <v>129.10720000000001</v>
      </c>
      <c r="C273">
        <v>24.8</v>
      </c>
      <c r="D273">
        <v>2997.203</v>
      </c>
      <c r="E273">
        <f t="shared" si="4"/>
        <v>0.89279999999999404</v>
      </c>
    </row>
    <row r="274" spans="1:5" x14ac:dyDescent="0.25">
      <c r="A274">
        <v>2685.29</v>
      </c>
      <c r="B274">
        <v>129.10720000000001</v>
      </c>
      <c r="C274">
        <v>24.8</v>
      </c>
      <c r="D274">
        <v>2997.6019999999999</v>
      </c>
      <c r="E274">
        <f t="shared" si="4"/>
        <v>0.89279999999999404</v>
      </c>
    </row>
    <row r="275" spans="1:5" x14ac:dyDescent="0.25">
      <c r="A275">
        <v>2695.28</v>
      </c>
      <c r="B275">
        <v>129.10720000000001</v>
      </c>
      <c r="C275">
        <v>24.8</v>
      </c>
      <c r="D275">
        <v>2997.502</v>
      </c>
      <c r="E275">
        <f t="shared" si="4"/>
        <v>0.89279999999999404</v>
      </c>
    </row>
    <row r="276" spans="1:5" x14ac:dyDescent="0.25">
      <c r="A276">
        <v>2705.28</v>
      </c>
      <c r="B276">
        <v>129.10720000000001</v>
      </c>
      <c r="C276">
        <v>24.8</v>
      </c>
      <c r="D276">
        <v>2997.6019999999999</v>
      </c>
      <c r="E276">
        <f t="shared" si="4"/>
        <v>0.89279999999999404</v>
      </c>
    </row>
    <row r="277" spans="1:5" x14ac:dyDescent="0.25">
      <c r="A277">
        <v>2715.29</v>
      </c>
      <c r="B277">
        <v>129.10720000000001</v>
      </c>
      <c r="C277">
        <v>24.8</v>
      </c>
      <c r="D277">
        <v>2997.8020000000001</v>
      </c>
      <c r="E277">
        <f t="shared" si="4"/>
        <v>0.89279999999999404</v>
      </c>
    </row>
    <row r="278" spans="1:5" x14ac:dyDescent="0.25">
      <c r="A278">
        <v>2725.29</v>
      </c>
      <c r="B278">
        <v>129.10720000000001</v>
      </c>
      <c r="C278">
        <v>24.8</v>
      </c>
      <c r="D278">
        <v>2998.0010000000002</v>
      </c>
      <c r="E278">
        <f t="shared" si="4"/>
        <v>0.89279999999999404</v>
      </c>
    </row>
    <row r="279" spans="1:5" x14ac:dyDescent="0.25">
      <c r="A279">
        <v>2735.28</v>
      </c>
      <c r="B279">
        <v>129.10720000000001</v>
      </c>
      <c r="C279">
        <v>24.9</v>
      </c>
      <c r="D279">
        <v>2997.402</v>
      </c>
      <c r="E279">
        <f t="shared" si="4"/>
        <v>0.89279999999999404</v>
      </c>
    </row>
    <row r="280" spans="1:5" x14ac:dyDescent="0.25">
      <c r="A280">
        <v>2745.28</v>
      </c>
      <c r="B280">
        <v>129.10720000000001</v>
      </c>
      <c r="C280">
        <v>25</v>
      </c>
      <c r="D280">
        <v>2998.1010000000001</v>
      </c>
      <c r="E280">
        <f t="shared" si="4"/>
        <v>0.89279999999999404</v>
      </c>
    </row>
    <row r="281" spans="1:5" x14ac:dyDescent="0.25">
      <c r="A281">
        <v>2755.29</v>
      </c>
      <c r="B281">
        <v>129.10720000000001</v>
      </c>
      <c r="C281">
        <v>25</v>
      </c>
      <c r="D281">
        <v>2997.8020000000001</v>
      </c>
      <c r="E281">
        <f t="shared" si="4"/>
        <v>0.89279999999999404</v>
      </c>
    </row>
    <row r="282" spans="1:5" x14ac:dyDescent="0.25">
      <c r="A282">
        <v>2765.3</v>
      </c>
      <c r="B282">
        <v>129.10720000000001</v>
      </c>
      <c r="C282">
        <v>25.1</v>
      </c>
      <c r="D282">
        <v>2997.6019999999999</v>
      </c>
      <c r="E282">
        <f t="shared" si="4"/>
        <v>0.89279999999999404</v>
      </c>
    </row>
    <row r="283" spans="1:5" x14ac:dyDescent="0.25">
      <c r="A283">
        <v>2775.31</v>
      </c>
      <c r="B283">
        <v>129.10720000000001</v>
      </c>
      <c r="C283">
        <v>25.1</v>
      </c>
      <c r="D283">
        <v>2997.3020000000001</v>
      </c>
      <c r="E283">
        <f t="shared" si="4"/>
        <v>0.89279999999999404</v>
      </c>
    </row>
    <row r="284" spans="1:5" x14ac:dyDescent="0.25">
      <c r="A284">
        <v>2785.28</v>
      </c>
      <c r="B284">
        <v>129.10720000000001</v>
      </c>
      <c r="C284">
        <v>25.1</v>
      </c>
      <c r="D284">
        <v>2997.6019999999999</v>
      </c>
      <c r="E284">
        <f t="shared" si="4"/>
        <v>0.89279999999999404</v>
      </c>
    </row>
    <row r="285" spans="1:5" x14ac:dyDescent="0.25">
      <c r="A285">
        <v>2795.29</v>
      </c>
      <c r="B285">
        <v>129.10720000000001</v>
      </c>
      <c r="C285">
        <v>25.1</v>
      </c>
      <c r="D285">
        <v>2996.9029999999998</v>
      </c>
      <c r="E285">
        <f t="shared" si="4"/>
        <v>0.89279999999999404</v>
      </c>
    </row>
    <row r="286" spans="1:5" x14ac:dyDescent="0.25">
      <c r="A286">
        <v>2805.29</v>
      </c>
      <c r="B286">
        <v>129.10720000000001</v>
      </c>
      <c r="C286">
        <v>25.1</v>
      </c>
      <c r="D286">
        <v>2997.6019999999999</v>
      </c>
      <c r="E286">
        <f t="shared" si="4"/>
        <v>0.89279999999999404</v>
      </c>
    </row>
    <row r="287" spans="1:5" x14ac:dyDescent="0.25">
      <c r="A287">
        <v>2815.29</v>
      </c>
      <c r="B287">
        <v>129.10720000000001</v>
      </c>
      <c r="C287">
        <v>25</v>
      </c>
      <c r="D287">
        <v>2997.6019999999999</v>
      </c>
      <c r="E287">
        <f t="shared" si="4"/>
        <v>0.89279999999999404</v>
      </c>
    </row>
    <row r="288" spans="1:5" x14ac:dyDescent="0.25">
      <c r="A288">
        <v>2825.29</v>
      </c>
      <c r="B288">
        <v>129.10720000000001</v>
      </c>
      <c r="C288">
        <v>24.9</v>
      </c>
      <c r="D288">
        <v>2997.502</v>
      </c>
      <c r="E288">
        <f t="shared" si="4"/>
        <v>0.89279999999999404</v>
      </c>
    </row>
    <row r="289" spans="1:5" x14ac:dyDescent="0.25">
      <c r="A289">
        <v>2835.29</v>
      </c>
      <c r="B289">
        <v>129.10720000000001</v>
      </c>
      <c r="C289">
        <v>24.8</v>
      </c>
      <c r="D289">
        <v>2997.9009999999998</v>
      </c>
      <c r="E289">
        <f t="shared" si="4"/>
        <v>0.89279999999999404</v>
      </c>
    </row>
    <row r="290" spans="1:5" x14ac:dyDescent="0.25">
      <c r="A290">
        <v>2845.29</v>
      </c>
      <c r="B290">
        <v>129.10720000000001</v>
      </c>
      <c r="C290">
        <v>24.8</v>
      </c>
      <c r="D290">
        <v>2997.8020000000001</v>
      </c>
      <c r="E290">
        <f t="shared" si="4"/>
        <v>0.89279999999999404</v>
      </c>
    </row>
    <row r="291" spans="1:5" x14ac:dyDescent="0.25">
      <c r="A291">
        <v>2855.29</v>
      </c>
      <c r="B291">
        <v>129.10720000000001</v>
      </c>
      <c r="C291">
        <v>24.8</v>
      </c>
      <c r="D291">
        <v>2997.8020000000001</v>
      </c>
      <c r="E291">
        <f t="shared" si="4"/>
        <v>0.89279999999999404</v>
      </c>
    </row>
    <row r="292" spans="1:5" x14ac:dyDescent="0.25">
      <c r="A292">
        <v>2865.29</v>
      </c>
      <c r="B292">
        <v>129.10720000000001</v>
      </c>
      <c r="C292">
        <v>24.8</v>
      </c>
      <c r="D292">
        <v>2998.1010000000001</v>
      </c>
      <c r="E292">
        <f t="shared" si="4"/>
        <v>0.89279999999999404</v>
      </c>
    </row>
    <row r="293" spans="1:5" x14ac:dyDescent="0.25">
      <c r="A293">
        <v>2875.29</v>
      </c>
      <c r="B293">
        <v>129.10720000000001</v>
      </c>
      <c r="C293">
        <v>24.8</v>
      </c>
      <c r="D293">
        <v>2998.201</v>
      </c>
      <c r="E293">
        <f t="shared" si="4"/>
        <v>0.89279999999999404</v>
      </c>
    </row>
    <row r="294" spans="1:5" x14ac:dyDescent="0.25">
      <c r="A294">
        <v>2885.29</v>
      </c>
      <c r="B294">
        <v>129.10720000000001</v>
      </c>
      <c r="C294">
        <v>24.9</v>
      </c>
      <c r="D294">
        <v>2997.9009999999998</v>
      </c>
      <c r="E294">
        <f t="shared" si="4"/>
        <v>0.89279999999999404</v>
      </c>
    </row>
    <row r="295" spans="1:5" x14ac:dyDescent="0.25">
      <c r="A295">
        <v>2895.29</v>
      </c>
      <c r="B295">
        <v>129.10720000000001</v>
      </c>
      <c r="C295">
        <v>25</v>
      </c>
      <c r="D295">
        <v>2998.1010000000001</v>
      </c>
      <c r="E295">
        <f t="shared" si="4"/>
        <v>0.89279999999999404</v>
      </c>
    </row>
    <row r="296" spans="1:5" x14ac:dyDescent="0.25">
      <c r="A296">
        <v>2905.29</v>
      </c>
      <c r="B296">
        <v>129.10720000000001</v>
      </c>
      <c r="C296">
        <v>25</v>
      </c>
      <c r="D296">
        <v>2998.0010000000002</v>
      </c>
      <c r="E296">
        <f t="shared" si="4"/>
        <v>0.89279999999999404</v>
      </c>
    </row>
    <row r="297" spans="1:5" x14ac:dyDescent="0.25">
      <c r="A297">
        <v>2915.29</v>
      </c>
      <c r="B297">
        <v>129.10720000000001</v>
      </c>
      <c r="C297">
        <v>25.1</v>
      </c>
      <c r="D297">
        <v>2998.1010000000001</v>
      </c>
      <c r="E297">
        <f t="shared" si="4"/>
        <v>0.89279999999999404</v>
      </c>
    </row>
    <row r="298" spans="1:5" x14ac:dyDescent="0.25">
      <c r="A298">
        <v>2925.29</v>
      </c>
      <c r="B298">
        <v>129.10720000000001</v>
      </c>
      <c r="C298">
        <v>25.1</v>
      </c>
      <c r="D298">
        <v>2998.0010000000002</v>
      </c>
      <c r="E298">
        <f t="shared" si="4"/>
        <v>0.89279999999999404</v>
      </c>
    </row>
    <row r="299" spans="1:5" x14ac:dyDescent="0.25">
      <c r="A299">
        <v>2935.28</v>
      </c>
      <c r="B299">
        <v>129.10720000000001</v>
      </c>
      <c r="C299">
        <v>25.1</v>
      </c>
      <c r="D299">
        <v>2997.7020000000002</v>
      </c>
      <c r="E299">
        <f t="shared" si="4"/>
        <v>0.89279999999999404</v>
      </c>
    </row>
    <row r="300" spans="1:5" x14ac:dyDescent="0.25">
      <c r="A300">
        <v>2945.28</v>
      </c>
      <c r="B300">
        <v>129.10720000000001</v>
      </c>
      <c r="C300">
        <v>25.1</v>
      </c>
      <c r="D300">
        <v>2998.1010000000001</v>
      </c>
      <c r="E300">
        <f t="shared" si="4"/>
        <v>0.89279999999999404</v>
      </c>
    </row>
    <row r="301" spans="1:5" x14ac:dyDescent="0.25">
      <c r="A301">
        <v>2955.28</v>
      </c>
      <c r="B301">
        <v>129.10720000000001</v>
      </c>
      <c r="C301">
        <v>25</v>
      </c>
      <c r="D301">
        <v>2997.9009999999998</v>
      </c>
      <c r="E301">
        <f t="shared" si="4"/>
        <v>0.89279999999999404</v>
      </c>
    </row>
    <row r="302" spans="1:5" x14ac:dyDescent="0.25">
      <c r="A302">
        <v>2965.28</v>
      </c>
      <c r="B302">
        <v>129.10720000000001</v>
      </c>
      <c r="C302">
        <v>24.9</v>
      </c>
      <c r="D302">
        <v>2997.6019999999999</v>
      </c>
      <c r="E302">
        <f t="shared" si="4"/>
        <v>0.89279999999999404</v>
      </c>
    </row>
    <row r="303" spans="1:5" x14ac:dyDescent="0.25">
      <c r="A303">
        <v>2975.28</v>
      </c>
      <c r="B303">
        <v>129.10720000000001</v>
      </c>
      <c r="C303">
        <v>24.9</v>
      </c>
      <c r="D303">
        <v>2998.1010000000001</v>
      </c>
      <c r="E303">
        <f t="shared" si="4"/>
        <v>0.89279999999999404</v>
      </c>
    </row>
    <row r="304" spans="1:5" x14ac:dyDescent="0.25">
      <c r="A304">
        <v>2985.28</v>
      </c>
      <c r="B304">
        <v>129.10720000000001</v>
      </c>
      <c r="C304">
        <v>24.9</v>
      </c>
      <c r="D304">
        <v>2998.0010000000002</v>
      </c>
      <c r="E304">
        <f t="shared" si="4"/>
        <v>0.89279999999999404</v>
      </c>
    </row>
    <row r="305" spans="1:5" x14ac:dyDescent="0.25">
      <c r="A305">
        <v>2995.29</v>
      </c>
      <c r="B305">
        <v>129.10720000000001</v>
      </c>
      <c r="C305">
        <v>24.9</v>
      </c>
      <c r="D305">
        <v>2998.201</v>
      </c>
      <c r="E305">
        <f t="shared" si="4"/>
        <v>0.89279999999999404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49DFB-1F31-4F44-AFD2-58EEAE4C5375}">
  <dimension ref="A1:AE61"/>
  <sheetViews>
    <sheetView workbookViewId="0">
      <selection activeCell="B3" sqref="B3"/>
    </sheetView>
  </sheetViews>
  <sheetFormatPr defaultRowHeight="15" x14ac:dyDescent="0.25"/>
  <cols>
    <col min="2" max="2" width="17.85546875" customWidth="1"/>
    <col min="3" max="3" width="11.42578125" customWidth="1"/>
    <col min="4" max="4" width="11.140625" customWidth="1"/>
    <col min="5" max="5" width="26.7109375" bestFit="1" customWidth="1"/>
    <col min="6" max="6" width="13.28515625" customWidth="1"/>
    <col min="7" max="7" width="10.85546875" customWidth="1"/>
    <col min="20" max="20" width="13.85546875" customWidth="1"/>
    <col min="24" max="24" width="14.5703125" customWidth="1"/>
  </cols>
  <sheetData>
    <row r="1" spans="1:25" x14ac:dyDescent="0.25">
      <c r="A1" t="s">
        <v>10</v>
      </c>
      <c r="D1">
        <v>13</v>
      </c>
      <c r="E1" t="s">
        <v>11</v>
      </c>
    </row>
    <row r="2" spans="1:25" x14ac:dyDescent="0.25">
      <c r="A2" t="s">
        <v>12</v>
      </c>
      <c r="B2" t="s">
        <v>13</v>
      </c>
      <c r="C2" s="7" t="s">
        <v>32</v>
      </c>
      <c r="J2" t="s">
        <v>14</v>
      </c>
    </row>
    <row r="3" spans="1:25" x14ac:dyDescent="0.25">
      <c r="A3">
        <v>500</v>
      </c>
      <c r="B3">
        <f>(1.1118*(10^-5))*$D$1*(A3^2)</f>
        <v>36.133499999999998</v>
      </c>
      <c r="C3">
        <f>0.0062*(-0.267*B3^-1.267)</f>
        <v>-1.7580488644372392E-5</v>
      </c>
    </row>
    <row r="4" spans="1:25" x14ac:dyDescent="0.25">
      <c r="A4">
        <v>1000</v>
      </c>
      <c r="B4">
        <f t="shared" ref="B4:B6" si="0">(1.1118*(10^-5))*$D$1*(A4^2)</f>
        <v>144.53399999999999</v>
      </c>
      <c r="C4">
        <f t="shared" ref="C4:C8" si="1">0.0062*(-0.267*B4^-1.267)</f>
        <v>-3.0354349687943534E-6</v>
      </c>
      <c r="W4" s="7" t="s">
        <v>36</v>
      </c>
    </row>
    <row r="5" spans="1:25" x14ac:dyDescent="0.25">
      <c r="A5">
        <v>1500</v>
      </c>
      <c r="B5">
        <f t="shared" si="0"/>
        <v>325.20149999999995</v>
      </c>
      <c r="C5">
        <f t="shared" si="1"/>
        <v>-1.0864398390554022E-6</v>
      </c>
      <c r="W5" t="s">
        <v>31</v>
      </c>
      <c r="X5" t="s">
        <v>26</v>
      </c>
    </row>
    <row r="6" spans="1:25" ht="12.6" customHeight="1" x14ac:dyDescent="0.25">
      <c r="A6">
        <v>2000</v>
      </c>
      <c r="B6">
        <f t="shared" si="0"/>
        <v>578.13599999999997</v>
      </c>
      <c r="C6">
        <f t="shared" si="1"/>
        <v>-5.240960951747481E-7</v>
      </c>
      <c r="W6">
        <v>36.133499999999998</v>
      </c>
      <c r="X6" s="10">
        <f>2.345*10^-3</f>
        <v>2.3450000000000003E-3</v>
      </c>
    </row>
    <row r="7" spans="1:25" ht="12.6" customHeight="1" x14ac:dyDescent="0.25">
      <c r="A7">
        <v>2500</v>
      </c>
      <c r="B7">
        <f>(1.1118*(10^-5))*$D$1*(A7^2)</f>
        <v>903.33749999999986</v>
      </c>
      <c r="C7">
        <f t="shared" si="1"/>
        <v>-2.9774258253844266E-7</v>
      </c>
      <c r="W7">
        <v>144.53399999999999</v>
      </c>
      <c r="X7" s="10">
        <f>1.64*10^-3</f>
        <v>1.64E-3</v>
      </c>
    </row>
    <row r="8" spans="1:25" x14ac:dyDescent="0.25">
      <c r="A8">
        <v>3000</v>
      </c>
      <c r="B8">
        <f>(1.1118*(10^-5))*$D$1*(A8^2)</f>
        <v>1300.8059999999998</v>
      </c>
      <c r="C8">
        <f t="shared" si="1"/>
        <v>-1.8758394864159386E-7</v>
      </c>
      <c r="W8">
        <v>325.20149999999995</v>
      </c>
      <c r="X8" s="10">
        <f>1.3298*10^-3</f>
        <v>1.3298000000000001E-3</v>
      </c>
    </row>
    <row r="9" spans="1:25" x14ac:dyDescent="0.25">
      <c r="W9">
        <v>578.13599999999997</v>
      </c>
      <c r="X9" s="10">
        <f>1.1324*10^-3</f>
        <v>1.1324000000000002E-3</v>
      </c>
    </row>
    <row r="10" spans="1:25" x14ac:dyDescent="0.25">
      <c r="A10" t="s">
        <v>15</v>
      </c>
      <c r="B10">
        <v>4500</v>
      </c>
      <c r="C10" t="s">
        <v>16</v>
      </c>
      <c r="D10" t="s">
        <v>17</v>
      </c>
      <c r="W10">
        <v>903.33749999999986</v>
      </c>
      <c r="X10" s="10">
        <f>1.0056*10^-3</f>
        <v>1.0056000000000002E-3</v>
      </c>
    </row>
    <row r="11" spans="1:25" x14ac:dyDescent="0.25">
      <c r="B11">
        <v>1000</v>
      </c>
      <c r="C11" t="s">
        <v>18</v>
      </c>
      <c r="D11" t="s">
        <v>17</v>
      </c>
      <c r="W11">
        <v>1300.8059999999998</v>
      </c>
      <c r="X11" s="10">
        <f>0.8928*10^-3</f>
        <v>8.9280000000000002E-4</v>
      </c>
    </row>
    <row r="12" spans="1:25" x14ac:dyDescent="0.25">
      <c r="F12" t="s">
        <v>16</v>
      </c>
    </row>
    <row r="13" spans="1:25" x14ac:dyDescent="0.25">
      <c r="A13" s="2" t="s">
        <v>19</v>
      </c>
      <c r="E13" s="11" t="s">
        <v>22</v>
      </c>
      <c r="F13" s="1">
        <v>3.4485343728915215E-3</v>
      </c>
    </row>
    <row r="15" spans="1:25" ht="14.45" customHeight="1" x14ac:dyDescent="0.25">
      <c r="A15" t="s">
        <v>20</v>
      </c>
      <c r="B15" s="1">
        <f>20*10^-3</f>
        <v>0.02</v>
      </c>
      <c r="C15" t="s">
        <v>21</v>
      </c>
      <c r="E15" s="3"/>
      <c r="F15" s="3"/>
      <c r="G15" s="4"/>
      <c r="T15" s="18"/>
      <c r="U15" s="18"/>
      <c r="V15" s="18"/>
      <c r="W15" s="18"/>
      <c r="X15" s="18"/>
      <c r="Y15" s="18"/>
    </row>
    <row r="16" spans="1:25" ht="16.5" customHeight="1" x14ac:dyDescent="0.25">
      <c r="A16" t="s">
        <v>12</v>
      </c>
      <c r="B16" t="s">
        <v>26</v>
      </c>
      <c r="C16" t="s">
        <v>38</v>
      </c>
      <c r="T16" s="18"/>
      <c r="U16" s="18"/>
      <c r="V16" s="18"/>
      <c r="W16" s="18"/>
      <c r="X16" s="18"/>
      <c r="Y16" s="18"/>
    </row>
    <row r="17" spans="1:25" x14ac:dyDescent="0.25">
      <c r="A17">
        <v>500</v>
      </c>
      <c r="B17" s="5">
        <f>2.345*10^-3</f>
        <v>2.3450000000000003E-3</v>
      </c>
      <c r="C17">
        <f>($B$15/B17)*$F$13</f>
        <v>2.9411807018264569E-2</v>
      </c>
      <c r="E17" s="8" t="s">
        <v>23</v>
      </c>
      <c r="F17">
        <f>B10-B11</f>
        <v>3500</v>
      </c>
    </row>
    <row r="18" spans="1:25" ht="14.45" customHeight="1" x14ac:dyDescent="0.25">
      <c r="A18">
        <v>1000</v>
      </c>
      <c r="B18" s="5">
        <f>1.64*10^-3</f>
        <v>1.64E-3</v>
      </c>
      <c r="C18" s="1">
        <f t="shared" ref="C18:C22" si="2">($B$15/B18)*$F$13</f>
        <v>4.2055297230384411E-2</v>
      </c>
      <c r="T18" s="18"/>
      <c r="U18" s="18"/>
      <c r="V18" s="18"/>
      <c r="W18" s="18"/>
      <c r="X18" s="18"/>
      <c r="Y18" s="18"/>
    </row>
    <row r="19" spans="1:25" x14ac:dyDescent="0.25">
      <c r="A19">
        <v>1500</v>
      </c>
      <c r="B19" s="5">
        <f>1.3298*10^-3</f>
        <v>1.3298000000000001E-3</v>
      </c>
      <c r="C19">
        <f>($B$15/B19)*$F$13</f>
        <v>5.1865459059881505E-2</v>
      </c>
      <c r="T19" s="18"/>
      <c r="U19" s="18"/>
      <c r="V19" s="18"/>
      <c r="W19" s="18"/>
      <c r="X19" s="18"/>
      <c r="Y19" s="18"/>
    </row>
    <row r="20" spans="1:25" x14ac:dyDescent="0.25">
      <c r="A20">
        <v>2000</v>
      </c>
      <c r="B20" s="5">
        <f>1.1324*10^-3</f>
        <v>1.1324000000000002E-3</v>
      </c>
      <c r="C20">
        <f t="shared" si="2"/>
        <v>6.0906647348843539E-2</v>
      </c>
      <c r="T20" s="18"/>
      <c r="U20" s="18"/>
      <c r="V20" s="18"/>
      <c r="W20" s="18"/>
      <c r="X20" s="18"/>
      <c r="Y20" s="18"/>
    </row>
    <row r="21" spans="1:25" x14ac:dyDescent="0.25">
      <c r="A21">
        <v>2500</v>
      </c>
      <c r="B21" s="5">
        <f>1.0056*10^-3</f>
        <v>1.0056000000000002E-3</v>
      </c>
      <c r="C21">
        <f t="shared" si="2"/>
        <v>6.858660248392047E-2</v>
      </c>
      <c r="T21" s="18"/>
      <c r="U21" s="18"/>
      <c r="V21" s="18"/>
      <c r="W21" s="18"/>
      <c r="X21" s="18"/>
      <c r="Y21" s="18"/>
    </row>
    <row r="22" spans="1:25" x14ac:dyDescent="0.25">
      <c r="A22">
        <v>3000</v>
      </c>
      <c r="B22" s="5">
        <f>0.8928*10^-3</f>
        <v>8.9280000000000002E-4</v>
      </c>
      <c r="C22">
        <f t="shared" si="2"/>
        <v>7.7252114088071713E-2</v>
      </c>
    </row>
    <row r="24" spans="1:25" ht="12.6" customHeight="1" x14ac:dyDescent="0.25">
      <c r="A24" t="s">
        <v>24</v>
      </c>
      <c r="B24">
        <f>13*10^-2</f>
        <v>0.13</v>
      </c>
      <c r="C24" t="s">
        <v>21</v>
      </c>
    </row>
    <row r="28" spans="1:25" x14ac:dyDescent="0.25">
      <c r="A28" s="17" t="s">
        <v>28</v>
      </c>
      <c r="B28" s="17"/>
      <c r="C28" s="17"/>
      <c r="D28" s="17"/>
      <c r="U28" t="s">
        <v>30</v>
      </c>
    </row>
    <row r="30" spans="1:25" x14ac:dyDescent="0.25">
      <c r="A30" s="5" t="s">
        <v>25</v>
      </c>
      <c r="B30" s="5" t="s">
        <v>12</v>
      </c>
      <c r="C30" s="10"/>
      <c r="D30" s="5" t="s">
        <v>37</v>
      </c>
      <c r="F30" t="s">
        <v>29</v>
      </c>
      <c r="T30" s="9" t="s">
        <v>34</v>
      </c>
    </row>
    <row r="31" spans="1:25" x14ac:dyDescent="0.25">
      <c r="A31" s="5">
        <f>($F$17*B3*9.8*$F$13*$B$15)*(1-(B17/(2*$B$24)))</f>
        <v>84.709853811417673</v>
      </c>
      <c r="B31" s="5">
        <v>500</v>
      </c>
      <c r="C31" s="10"/>
      <c r="D31" s="5">
        <f t="shared" ref="D31:D36" si="3">($F$13*$B$15)*(1-((1/(2*$B$24))*(B17+(B3*C3))))/((B17+(B3*C3))*(1-(B17/$B$24))+((B17^2)/(2*$B$24)))</f>
        <v>4.0302677598861615E-2</v>
      </c>
      <c r="T31" s="7" t="s">
        <v>42</v>
      </c>
    </row>
    <row r="32" spans="1:25" x14ac:dyDescent="0.25">
      <c r="A32" s="5">
        <f>($F$17*B4*9.8*$F$13*$B$15)*(1-(B18/(2*$B$24)))</f>
        <v>339.76655342559417</v>
      </c>
      <c r="B32" s="5">
        <v>1000</v>
      </c>
      <c r="C32" s="10"/>
      <c r="D32" s="5">
        <f t="shared" si="3"/>
        <v>5.7378976336334812E-2</v>
      </c>
      <c r="F32">
        <v>2E-3</v>
      </c>
      <c r="G32" s="5">
        <f>($C$17*$B$17)*(1-((1/(2*$B$24))*(F32+($B$4*$C$4))))/((F32+($B$4*$C$4))*(1-(F32/$B$24))+((F32^2)/(2*$B$24)))</f>
        <v>4.4154769958048359E-2</v>
      </c>
    </row>
    <row r="33" spans="1:31" x14ac:dyDescent="0.25">
      <c r="A33" s="5">
        <f t="shared" ref="A33:A35" si="4">($F$17*B5*9.8*$F$13*$B$15)*(1-(B19/(2*$B$24)))</f>
        <v>765.39261200571116</v>
      </c>
      <c r="B33" s="5">
        <v>1500</v>
      </c>
      <c r="C33" s="10"/>
      <c r="D33" s="5">
        <f>($F$13*$B$15)*(1-((1/(2*$B$24))*(B19+(B5*C5))))/((B19+(B5*C5))*(1-(B19/$B$24))+((B19^2)/(2*$B$24)))</f>
        <v>7.0596521302456888E-2</v>
      </c>
      <c r="F33">
        <f>F32-0.0001</f>
        <v>1.9E-3</v>
      </c>
      <c r="G33" s="5">
        <f t="shared" ref="G33:G45" si="5">($C$17*$B$17)*(1-((1/(2*$B$24))*(F33+($B$4*$C$4))))/((F33+($B$4*$C$4))*(1-(F33/$B$24))+((F33^2)/(2*$B$24)))</f>
        <v>4.7174897530389413E-2</v>
      </c>
      <c r="T33" s="15" t="s">
        <v>45</v>
      </c>
    </row>
    <row r="34" spans="1:31" x14ac:dyDescent="0.25">
      <c r="A34" s="5">
        <f t="shared" si="4"/>
        <v>1361.7363716605566</v>
      </c>
      <c r="B34" s="5">
        <v>2000</v>
      </c>
      <c r="C34" s="10"/>
      <c r="D34" s="5">
        <f t="shared" si="3"/>
        <v>8.3121707795827532E-2</v>
      </c>
      <c r="F34">
        <f t="shared" ref="F34:F45" si="6">F33-0.0001</f>
        <v>1.8E-3</v>
      </c>
      <c r="G34" s="5">
        <f t="shared" si="5"/>
        <v>5.0638503876526575E-2</v>
      </c>
    </row>
    <row r="35" spans="1:31" ht="21" x14ac:dyDescent="0.35">
      <c r="A35" s="5">
        <f t="shared" si="4"/>
        <v>2128.7552892410222</v>
      </c>
      <c r="B35" s="5">
        <v>2500</v>
      </c>
      <c r="C35" s="10"/>
      <c r="D35" s="5">
        <f t="shared" si="3"/>
        <v>9.3593564829564421E-2</v>
      </c>
      <c r="F35">
        <f t="shared" si="6"/>
        <v>1.6999999999999999E-3</v>
      </c>
      <c r="G35" s="5">
        <f t="shared" si="5"/>
        <v>5.4651010444340953E-2</v>
      </c>
      <c r="W35" s="6"/>
    </row>
    <row r="36" spans="1:31" x14ac:dyDescent="0.25">
      <c r="A36" s="5">
        <f>($F$17*B8*9.8*$F$13*$B$15)*(1-(B22/(2*$B$24)))</f>
        <v>3066.742695486163</v>
      </c>
      <c r="B36" s="5">
        <v>3000</v>
      </c>
      <c r="C36" s="10"/>
      <c r="D36" s="5">
        <f t="shared" si="3"/>
        <v>0.10626909348894825</v>
      </c>
      <c r="F36">
        <f t="shared" si="6"/>
        <v>1.5999999999999999E-3</v>
      </c>
      <c r="G36" s="5">
        <f t="shared" si="5"/>
        <v>5.9354127813915067E-2</v>
      </c>
    </row>
    <row r="37" spans="1:31" x14ac:dyDescent="0.25">
      <c r="F37" s="1">
        <f t="shared" si="6"/>
        <v>1.4999999999999998E-3</v>
      </c>
      <c r="G37" s="1">
        <f t="shared" si="5"/>
        <v>6.4942940707016936E-2</v>
      </c>
    </row>
    <row r="38" spans="1:31" x14ac:dyDescent="0.25">
      <c r="A38" s="17"/>
      <c r="B38" s="17"/>
      <c r="C38" s="17"/>
      <c r="D38" s="17"/>
      <c r="F38">
        <f t="shared" si="6"/>
        <v>1.3999999999999998E-3</v>
      </c>
      <c r="G38" s="5">
        <f t="shared" si="5"/>
        <v>7.1693648742215274E-2</v>
      </c>
      <c r="AA38" s="16"/>
      <c r="AB38" s="16"/>
      <c r="AC38" s="16"/>
      <c r="AD38" s="16"/>
      <c r="AE38" s="16"/>
    </row>
    <row r="39" spans="1:31" x14ac:dyDescent="0.25">
      <c r="F39">
        <f t="shared" si="6"/>
        <v>1.2999999999999997E-3</v>
      </c>
      <c r="G39" s="5">
        <f t="shared" si="5"/>
        <v>8.0010615925275697E-2</v>
      </c>
      <c r="L39" s="7" t="s">
        <v>33</v>
      </c>
      <c r="AA39" s="16"/>
      <c r="AB39" s="16"/>
      <c r="AC39" s="16"/>
      <c r="AD39" s="16"/>
      <c r="AE39" s="16"/>
    </row>
    <row r="40" spans="1:31" x14ac:dyDescent="0.25">
      <c r="F40">
        <f t="shared" si="6"/>
        <v>1.1999999999999997E-3</v>
      </c>
      <c r="G40" s="5">
        <f t="shared" si="5"/>
        <v>9.0510466168469805E-2</v>
      </c>
      <c r="AA40" s="16"/>
      <c r="AB40" s="16"/>
      <c r="AC40" s="16"/>
      <c r="AD40" s="16"/>
      <c r="AE40" s="16"/>
    </row>
    <row r="41" spans="1:31" x14ac:dyDescent="0.25">
      <c r="F41">
        <f t="shared" si="6"/>
        <v>1.0999999999999996E-3</v>
      </c>
      <c r="G41" s="5">
        <f t="shared" si="5"/>
        <v>0.10418239638630268</v>
      </c>
    </row>
    <row r="42" spans="1:31" x14ac:dyDescent="0.25">
      <c r="F42">
        <f t="shared" si="6"/>
        <v>9.9999999999999959E-4</v>
      </c>
      <c r="G42" s="5">
        <f t="shared" si="5"/>
        <v>0.12271963726413773</v>
      </c>
    </row>
    <row r="43" spans="1:31" x14ac:dyDescent="0.25">
      <c r="F43">
        <f t="shared" si="6"/>
        <v>8.9999999999999954E-4</v>
      </c>
      <c r="G43" s="5">
        <f t="shared" si="5"/>
        <v>0.14928136695917663</v>
      </c>
    </row>
    <row r="44" spans="1:31" x14ac:dyDescent="0.25">
      <c r="F44">
        <f t="shared" si="6"/>
        <v>7.999999999999995E-4</v>
      </c>
      <c r="G44" s="5">
        <f t="shared" si="5"/>
        <v>0.19051740678963325</v>
      </c>
    </row>
    <row r="45" spans="1:31" x14ac:dyDescent="0.25">
      <c r="F45">
        <f t="shared" si="6"/>
        <v>6.9999999999999945E-4</v>
      </c>
      <c r="G45" s="5">
        <f t="shared" si="5"/>
        <v>0.26322932834770107</v>
      </c>
      <c r="I45" s="7"/>
    </row>
    <row r="49" spans="1:31" x14ac:dyDescent="0.25">
      <c r="A49" s="17"/>
      <c r="B49" s="17"/>
      <c r="C49" s="17"/>
      <c r="D49" s="17"/>
    </row>
    <row r="53" spans="1:31" ht="21" x14ac:dyDescent="0.35">
      <c r="W53" s="6"/>
    </row>
    <row r="55" spans="1:31" x14ac:dyDescent="0.25">
      <c r="AA55" s="19"/>
      <c r="AB55" s="19"/>
      <c r="AC55" s="19"/>
      <c r="AD55" s="19"/>
      <c r="AE55" s="19"/>
    </row>
    <row r="56" spans="1:31" x14ac:dyDescent="0.25">
      <c r="W56" s="17"/>
      <c r="X56" s="17"/>
      <c r="AA56" s="19"/>
      <c r="AB56" s="19"/>
      <c r="AC56" s="19"/>
      <c r="AD56" s="19"/>
      <c r="AE56" s="19"/>
    </row>
    <row r="57" spans="1:31" x14ac:dyDescent="0.25">
      <c r="W57" s="17"/>
      <c r="X57" s="17"/>
      <c r="AA57" s="19"/>
      <c r="AB57" s="19"/>
      <c r="AC57" s="19"/>
      <c r="AD57" s="19"/>
      <c r="AE57" s="19"/>
    </row>
    <row r="58" spans="1:31" x14ac:dyDescent="0.25">
      <c r="W58" s="17"/>
      <c r="X58" s="17"/>
    </row>
    <row r="60" spans="1:31" x14ac:dyDescent="0.25">
      <c r="W60" s="17"/>
      <c r="X60" s="17"/>
    </row>
    <row r="61" spans="1:31" x14ac:dyDescent="0.25">
      <c r="W61" s="17"/>
      <c r="X61" s="17"/>
    </row>
  </sheetData>
  <mergeCells count="12">
    <mergeCell ref="AA38:AE40"/>
    <mergeCell ref="A49:D49"/>
    <mergeCell ref="W61:X61"/>
    <mergeCell ref="T15:Y16"/>
    <mergeCell ref="T18:Y21"/>
    <mergeCell ref="A28:D28"/>
    <mergeCell ref="A38:D38"/>
    <mergeCell ref="AA55:AE57"/>
    <mergeCell ref="W56:X56"/>
    <mergeCell ref="W57:X57"/>
    <mergeCell ref="W58:X58"/>
    <mergeCell ref="W60:X6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1E5CA-186B-4061-8D7D-74ACF8A98DB1}">
  <dimension ref="A1"/>
  <sheetViews>
    <sheetView tabSelected="1" workbookViewId="0">
      <selection activeCell="U25" sqref="U25"/>
    </sheetView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AEB3905992E54BBAD901A47ED1CA8C" ma:contentTypeVersion="17" ma:contentTypeDescription="Create a new document." ma:contentTypeScope="" ma:versionID="18f471dea6ac93ab069d5c40d499d542">
  <xsd:schema xmlns:xsd="http://www.w3.org/2001/XMLSchema" xmlns:xs="http://www.w3.org/2001/XMLSchema" xmlns:p="http://schemas.microsoft.com/office/2006/metadata/properties" xmlns:ns2="1c66cb88-db77-4d42-9dc4-fb37066edc24" xmlns:ns3="7cf861dc-a431-4ef3-8baf-d03d54e74a07" targetNamespace="http://schemas.microsoft.com/office/2006/metadata/properties" ma:root="true" ma:fieldsID="5f80319efa2f6b755d0fa9be45d0b2a7" ns2:_="" ns3:_="">
    <xsd:import namespace="1c66cb88-db77-4d42-9dc4-fb37066edc24"/>
    <xsd:import namespace="7cf861dc-a431-4ef3-8baf-d03d54e74a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6cb88-db77-4d42-9dc4-fb37066edc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b3a19cb6-1b10-4512-a12b-f76e45842a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f861dc-a431-4ef3-8baf-d03d54e74a0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91ac723-6a7a-431d-b784-496353a11c74}" ma:internalName="TaxCatchAll" ma:showField="CatchAllData" ma:web="7cf861dc-a431-4ef3-8baf-d03d54e74a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c66cb88-db77-4d42-9dc4-fb37066edc24">
      <Terms xmlns="http://schemas.microsoft.com/office/infopath/2007/PartnerControls"/>
    </lcf76f155ced4ddcb4097134ff3c332f>
    <TaxCatchAll xmlns="7cf861dc-a431-4ef3-8baf-d03d54e74a07" xsi:nil="true"/>
  </documentManagement>
</p:properties>
</file>

<file path=customXml/itemProps1.xml><?xml version="1.0" encoding="utf-8"?>
<ds:datastoreItem xmlns:ds="http://schemas.openxmlformats.org/officeDocument/2006/customXml" ds:itemID="{7C2A4B28-900C-4B30-BA00-E0FF01C581DD}"/>
</file>

<file path=customXml/itemProps2.xml><?xml version="1.0" encoding="utf-8"?>
<ds:datastoreItem xmlns:ds="http://schemas.openxmlformats.org/officeDocument/2006/customXml" ds:itemID="{BC7050C6-7FB2-4EFA-98CA-476E43CBA44A}"/>
</file>

<file path=customXml/itemProps3.xml><?xml version="1.0" encoding="utf-8"?>
<ds:datastoreItem xmlns:ds="http://schemas.openxmlformats.org/officeDocument/2006/customXml" ds:itemID="{2CAF43F5-FCD1-4F53-961D-61A7F21DB2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BaSO4+Cs+Sr</vt:lpstr>
      <vt:lpstr>BaSO4+Cs+Sr Yield Stress</vt:lpstr>
      <vt:lpstr>Combined</vt:lpstr>
      <vt:lpstr>Combined yield stress</vt:lpstr>
      <vt:lpstr>BaSO4</vt:lpstr>
      <vt:lpstr>BaSO4 yield stress</vt:lpstr>
      <vt:lpstr>all yield stress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2023-12-21T10:36:14Z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0x01010068AEB3905992E54BBAD901A47ED1CA8C</vt:lpwstr>
  </property>
</Properties>
</file>