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apiers\Cuttlefish\Cuttlemuscle_forpub\"/>
    </mc:Choice>
  </mc:AlternateContent>
  <xr:revisionPtr revIDLastSave="0" documentId="13_ncr:1_{617F0495-622E-451B-92CC-179AEC0EAD10}" xr6:coauthVersionLast="47" xr6:coauthVersionMax="47" xr10:uidLastSave="{00000000-0000-0000-0000-000000000000}"/>
  <bookViews>
    <workbookView xWindow="-120" yWindow="-120" windowWidth="29040" windowHeight="17640" xr2:uid="{9C1C1C84-7F51-488B-8BC9-B1C178B21920}"/>
  </bookViews>
  <sheets>
    <sheet name="ISOMETRIC" sheetId="1" r:id="rId1"/>
    <sheet name="ISOTONIC" sheetId="2" r:id="rId2"/>
    <sheet name="CYCLIC" sheetId="3" r:id="rId3"/>
    <sheet name="IN VIVO" sheetId="4" r:id="rId4"/>
  </sheets>
  <externalReferences>
    <externalReference r:id="rId5"/>
  </externalReferences>
  <definedNames>
    <definedName name="_xlnm._FilterDatabase" localSheetId="2" hidden="1">CYCLIC!$L$2:$P$75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K8" i="1"/>
  <c r="N11" i="2"/>
  <c r="N12" i="2" s="1"/>
  <c r="M11" i="2"/>
  <c r="M12" i="2" s="1"/>
  <c r="L11" i="2"/>
  <c r="L12" i="2" s="1"/>
  <c r="K11" i="2"/>
  <c r="K12" i="2" s="1"/>
  <c r="J11" i="2"/>
  <c r="J12" i="2" s="1"/>
  <c r="I11" i="2"/>
  <c r="I12" i="2" s="1"/>
  <c r="H11" i="2"/>
  <c r="H12" i="2" s="1"/>
  <c r="N10" i="2"/>
  <c r="M10" i="2"/>
  <c r="L10" i="2"/>
  <c r="K10" i="2"/>
  <c r="J10" i="2"/>
  <c r="I10" i="2"/>
  <c r="H10" i="2"/>
  <c r="O8" i="2"/>
  <c r="O7" i="2"/>
  <c r="O6" i="2"/>
  <c r="O5" i="2"/>
  <c r="O4" i="2"/>
  <c r="L22" i="1"/>
  <c r="M22" i="1"/>
  <c r="L23" i="1"/>
  <c r="M23" i="1"/>
  <c r="L24" i="1"/>
  <c r="M24" i="1"/>
  <c r="E22" i="1"/>
  <c r="G22" i="1"/>
  <c r="H22" i="1"/>
  <c r="I22" i="1"/>
  <c r="J22" i="1"/>
  <c r="K22" i="1"/>
  <c r="E23" i="1"/>
  <c r="E24" i="1" s="1"/>
  <c r="G23" i="1"/>
  <c r="G24" i="1" s="1"/>
  <c r="H23" i="1"/>
  <c r="I23" i="1"/>
  <c r="I24" i="1" s="1"/>
  <c r="J23" i="1"/>
  <c r="K23" i="1"/>
  <c r="K24" i="1" s="1"/>
  <c r="H24" i="1"/>
  <c r="J24" i="1"/>
  <c r="D24" i="1"/>
  <c r="D23" i="1"/>
  <c r="D22" i="1"/>
  <c r="O11" i="2" l="1"/>
  <c r="O12" i="2" s="1"/>
  <c r="O10" i="2"/>
  <c r="G8" i="1" l="1"/>
  <c r="H8" i="1"/>
  <c r="I8" i="1"/>
  <c r="L8" i="1"/>
  <c r="M8" i="1"/>
  <c r="G9" i="1"/>
  <c r="G10" i="1" s="1"/>
  <c r="H9" i="1"/>
  <c r="H10" i="1" s="1"/>
  <c r="I9" i="1"/>
  <c r="I10" i="1" s="1"/>
  <c r="J9" i="1"/>
  <c r="J10" i="1" s="1"/>
  <c r="K9" i="1"/>
  <c r="K10" i="1" s="1"/>
  <c r="L9" i="1"/>
  <c r="L10" i="1" s="1"/>
  <c r="M9" i="1"/>
  <c r="M10" i="1" s="1"/>
  <c r="F9" i="1"/>
  <c r="F10" i="1" s="1"/>
  <c r="D9" i="1"/>
  <c r="D10" i="1" s="1"/>
  <c r="F8" i="1"/>
  <c r="D8" i="1"/>
  <c r="E6" i="1"/>
  <c r="E2" i="1"/>
  <c r="E8" i="1" l="1"/>
  <c r="E9" i="1"/>
  <c r="E10" i="1" s="1"/>
</calcChain>
</file>

<file path=xl/sharedStrings.xml><?xml version="1.0" encoding="utf-8"?>
<sst xmlns="http://schemas.openxmlformats.org/spreadsheetml/2006/main" count="170" uniqueCount="66">
  <si>
    <t>Cuttlefish</t>
  </si>
  <si>
    <t>Sex</t>
  </si>
  <si>
    <t>Time to peak twitch</t>
  </si>
  <si>
    <t>Half relaxation time</t>
  </si>
  <si>
    <t>Prep mass (g)</t>
  </si>
  <si>
    <t>Twitch Stress kN/m2</t>
  </si>
  <si>
    <t>Tetanus Stress kN/m2</t>
  </si>
  <si>
    <t>Tw:Tet</t>
  </si>
  <si>
    <t>M</t>
  </si>
  <si>
    <t>F</t>
  </si>
  <si>
    <t>Average</t>
  </si>
  <si>
    <t>STDEV</t>
  </si>
  <si>
    <t>STDERR</t>
  </si>
  <si>
    <t>Mantle length (mm)</t>
  </si>
  <si>
    <t>Total length (mm)</t>
  </si>
  <si>
    <t>Mantle muscle mass (g)</t>
  </si>
  <si>
    <t>Optimal prep length (mm)</t>
  </si>
  <si>
    <t>Time to peak twitch (ms)</t>
  </si>
  <si>
    <t>Group</t>
  </si>
  <si>
    <t>Juvenile</t>
  </si>
  <si>
    <t>Adult</t>
  </si>
  <si>
    <t>Unknown</t>
  </si>
  <si>
    <t xml:space="preserve">% </t>
  </si>
  <si>
    <t>Corrected force</t>
  </si>
  <si>
    <t>Corrected relative force</t>
  </si>
  <si>
    <t>Velocity (L/s)</t>
  </si>
  <si>
    <t>Vmax</t>
  </si>
  <si>
    <t>Max Isotonic Power</t>
  </si>
  <si>
    <t>A</t>
  </si>
  <si>
    <t>B</t>
  </si>
  <si>
    <t>C</t>
  </si>
  <si>
    <t>Power ratio</t>
  </si>
  <si>
    <t>P/P0 max power</t>
  </si>
  <si>
    <t>V at max power</t>
  </si>
  <si>
    <t>0.238291	03</t>
  </si>
  <si>
    <t>Cycle freq</t>
  </si>
  <si>
    <t>Cycle</t>
  </si>
  <si>
    <t>power (w/kg)</t>
  </si>
  <si>
    <t>work (J/kg)</t>
  </si>
  <si>
    <t>Juveniles</t>
  </si>
  <si>
    <t>mean</t>
  </si>
  <si>
    <t>stdev</t>
  </si>
  <si>
    <t>sem</t>
  </si>
  <si>
    <t>Adults</t>
  </si>
  <si>
    <t>Power</t>
  </si>
  <si>
    <t>Work</t>
  </si>
  <si>
    <t>Avrg</t>
  </si>
  <si>
    <t>Mantle length</t>
  </si>
  <si>
    <t>Max diameter</t>
  </si>
  <si>
    <t>Intermediate diameter</t>
  </si>
  <si>
    <t>Min diameter</t>
  </si>
  <si>
    <t>Swim orientation</t>
  </si>
  <si>
    <t>Max circumference (mm)</t>
  </si>
  <si>
    <t>Min circumference</t>
  </si>
  <si>
    <t>Strain</t>
  </si>
  <si>
    <t>Contraction time</t>
  </si>
  <si>
    <t>Time refilling</t>
  </si>
  <si>
    <t>Duty cycle (%)</t>
  </si>
  <si>
    <t>Frequency</t>
  </si>
  <si>
    <t>Proportion of cycle jetting</t>
  </si>
  <si>
    <t>Proportion of cycle not jetting</t>
  </si>
  <si>
    <t>H</t>
  </si>
  <si>
    <t>Strain rate (s)</t>
  </si>
  <si>
    <t>avrg</t>
  </si>
  <si>
    <t>Cuttlefish ID</t>
  </si>
  <si>
    <t>power (W/kg)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</si>
</sst>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wrapText="1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9BE65E4-EABD-479C-9F1A-96A1313B13C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piers/Cuttlefish/graham_may22/muscl/Cuttlefish_juvenile_muscl_mechanics_GA_ng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tch-Tetanus"/>
      <sheetName val="Force-Velocity"/>
      <sheetName val="Work-loops"/>
    </sheetNames>
    <sheetDataSet>
      <sheetData sheetId="0">
        <row r="2">
          <cell r="F2">
            <v>19</v>
          </cell>
          <cell r="H2">
            <v>523.30999999999995</v>
          </cell>
          <cell r="J2">
            <v>0.13400000000000001</v>
          </cell>
        </row>
        <row r="3">
          <cell r="F3">
            <v>15</v>
          </cell>
          <cell r="H3">
            <v>222.77</v>
          </cell>
          <cell r="J3">
            <v>8.2000000000000003E-2</v>
          </cell>
        </row>
        <row r="4">
          <cell r="F4">
            <v>18</v>
          </cell>
          <cell r="H4">
            <v>746.56</v>
          </cell>
          <cell r="J4">
            <v>8.5000000000000006E-2</v>
          </cell>
        </row>
        <row r="5">
          <cell r="F5">
            <v>12.5</v>
          </cell>
          <cell r="H5">
            <v>245.33</v>
          </cell>
          <cell r="J5">
            <v>6.9000000000000006E-2</v>
          </cell>
        </row>
        <row r="6">
          <cell r="F6">
            <v>13</v>
          </cell>
          <cell r="H6">
            <v>277.5</v>
          </cell>
          <cell r="J6">
            <v>3.6999999999999998E-2</v>
          </cell>
        </row>
      </sheetData>
      <sheetData sheetId="1">
        <row r="16">
          <cell r="V16">
            <v>1.21855</v>
          </cell>
        </row>
        <row r="17">
          <cell r="V17">
            <v>1.1781999999999999</v>
          </cell>
        </row>
        <row r="18">
          <cell r="V18">
            <v>1.6757899999999999</v>
          </cell>
        </row>
        <row r="19">
          <cell r="V19">
            <v>1.08494</v>
          </cell>
        </row>
        <row r="20">
          <cell r="V20">
            <v>0.85846299999999998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8825-53AF-40B9-9826-2E5E9F637575}">
  <dimension ref="A1:Q29"/>
  <sheetViews>
    <sheetView tabSelected="1" workbookViewId="0">
      <selection activeCell="G29" sqref="G29"/>
    </sheetView>
  </sheetViews>
  <sheetFormatPr defaultColWidth="8.85546875" defaultRowHeight="15" x14ac:dyDescent="0.25"/>
  <cols>
    <col min="4" max="4" width="17.42578125" customWidth="1"/>
    <col min="5" max="7" width="15.42578125" customWidth="1"/>
    <col min="8" max="8" width="20.85546875" customWidth="1"/>
    <col min="9" max="9" width="22.42578125" customWidth="1"/>
    <col min="10" max="10" width="13.7109375" customWidth="1"/>
    <col min="11" max="12" width="22.42578125" customWidth="1"/>
    <col min="13" max="13" width="18.28515625" customWidth="1"/>
  </cols>
  <sheetData>
    <row r="1" spans="1:17" x14ac:dyDescent="0.25">
      <c r="A1" t="s">
        <v>0</v>
      </c>
      <c r="B1" t="s">
        <v>18</v>
      </c>
      <c r="C1" t="s">
        <v>1</v>
      </c>
      <c r="D1" t="s">
        <v>13</v>
      </c>
      <c r="E1" t="s">
        <v>14</v>
      </c>
      <c r="F1" t="s">
        <v>15</v>
      </c>
      <c r="G1" t="s">
        <v>16</v>
      </c>
      <c r="H1" t="s">
        <v>4</v>
      </c>
      <c r="I1" t="s">
        <v>17</v>
      </c>
      <c r="J1" t="s">
        <v>3</v>
      </c>
      <c r="K1" t="s">
        <v>5</v>
      </c>
      <c r="L1" t="s">
        <v>6</v>
      </c>
      <c r="M1" t="s">
        <v>7</v>
      </c>
    </row>
    <row r="2" spans="1:17" s="2" customFormat="1" x14ac:dyDescent="0.25">
      <c r="A2" s="2">
        <v>1</v>
      </c>
      <c r="B2" s="2" t="s">
        <v>19</v>
      </c>
      <c r="C2" s="2" t="s">
        <v>21</v>
      </c>
      <c r="D2" s="2">
        <v>47</v>
      </c>
      <c r="E2" s="2">
        <f>D2+16</f>
        <v>63</v>
      </c>
      <c r="F2" s="2">
        <v>5.94</v>
      </c>
      <c r="G2" s="2">
        <v>19</v>
      </c>
      <c r="H2" s="2">
        <v>0.13400000000000001</v>
      </c>
      <c r="I2" s="2">
        <v>196</v>
      </c>
      <c r="J2" s="2">
        <v>256</v>
      </c>
      <c r="K2" s="2">
        <v>63.066756716417906</v>
      </c>
      <c r="L2" s="2">
        <v>78.652711940298488</v>
      </c>
      <c r="M2" s="2">
        <v>0.80183829852286426</v>
      </c>
    </row>
    <row r="3" spans="1:17" s="2" customFormat="1" x14ac:dyDescent="0.25">
      <c r="A3" s="2">
        <v>2</v>
      </c>
      <c r="B3" s="2" t="s">
        <v>19</v>
      </c>
      <c r="C3" s="2" t="s">
        <v>21</v>
      </c>
      <c r="D3" s="2">
        <v>44</v>
      </c>
      <c r="E3" s="2">
        <v>57</v>
      </c>
      <c r="F3" s="2">
        <v>5.21</v>
      </c>
      <c r="G3" s="2">
        <v>15</v>
      </c>
      <c r="H3" s="2">
        <v>8.2000000000000003E-2</v>
      </c>
      <c r="I3" s="2">
        <v>293</v>
      </c>
      <c r="J3" s="2">
        <v>246</v>
      </c>
      <c r="K3" s="2">
        <v>24.111768292682925</v>
      </c>
      <c r="L3" s="2">
        <v>43.195646341463416</v>
      </c>
      <c r="M3" s="2">
        <v>0.55819903936795789</v>
      </c>
    </row>
    <row r="4" spans="1:17" s="2" customFormat="1" x14ac:dyDescent="0.25">
      <c r="A4" s="2">
        <v>3</v>
      </c>
      <c r="B4" s="2" t="s">
        <v>19</v>
      </c>
      <c r="C4" s="2" t="s">
        <v>21</v>
      </c>
      <c r="D4" s="2">
        <v>45</v>
      </c>
      <c r="E4" s="2">
        <v>65</v>
      </c>
      <c r="F4" s="2">
        <v>4.38</v>
      </c>
      <c r="G4" s="2">
        <v>18</v>
      </c>
      <c r="H4" s="2">
        <v>8.5000000000000006E-2</v>
      </c>
      <c r="I4" s="2">
        <v>280</v>
      </c>
      <c r="J4" s="2">
        <v>306</v>
      </c>
      <c r="K4" s="2">
        <v>152.49409411764708</v>
      </c>
      <c r="L4" s="2">
        <v>167.58076235294115</v>
      </c>
      <c r="M4" s="2">
        <v>0.90997374624946448</v>
      </c>
    </row>
    <row r="5" spans="1:17" s="2" customFormat="1" x14ac:dyDescent="0.25">
      <c r="A5" s="2">
        <v>4</v>
      </c>
      <c r="B5" s="2" t="s">
        <v>19</v>
      </c>
      <c r="C5" s="2" t="s">
        <v>21</v>
      </c>
      <c r="D5" s="2">
        <v>45</v>
      </c>
      <c r="E5" s="2">
        <v>60</v>
      </c>
      <c r="F5" s="2">
        <v>4.5599999999999996</v>
      </c>
      <c r="G5" s="2">
        <v>12.5</v>
      </c>
      <c r="H5" s="2">
        <v>6.9000000000000006E-2</v>
      </c>
      <c r="I5" s="2">
        <v>273</v>
      </c>
      <c r="J5" s="2">
        <v>234</v>
      </c>
      <c r="K5" s="2">
        <v>34.019855072463763</v>
      </c>
      <c r="L5" s="2">
        <v>47.110471014492752</v>
      </c>
      <c r="M5" s="2">
        <v>0.72212937675783628</v>
      </c>
    </row>
    <row r="6" spans="1:17" s="2" customFormat="1" x14ac:dyDescent="0.25">
      <c r="A6" s="2">
        <v>5</v>
      </c>
      <c r="B6" s="2" t="s">
        <v>19</v>
      </c>
      <c r="C6" s="2" t="s">
        <v>21</v>
      </c>
      <c r="D6" s="2">
        <v>46</v>
      </c>
      <c r="E6" s="2">
        <f>D6+16</f>
        <v>62</v>
      </c>
      <c r="F6" s="2">
        <v>3.6</v>
      </c>
      <c r="G6" s="2">
        <v>13</v>
      </c>
      <c r="H6" s="2">
        <v>3.6999999999999998E-2</v>
      </c>
      <c r="I6" s="2">
        <v>245</v>
      </c>
      <c r="J6" s="2">
        <v>245</v>
      </c>
      <c r="K6" s="2">
        <v>76.709908108108095</v>
      </c>
      <c r="L6" s="2">
        <v>103.35000000000002</v>
      </c>
      <c r="M6" s="2">
        <v>0.74223423423423396</v>
      </c>
    </row>
    <row r="8" spans="1:17" x14ac:dyDescent="0.25">
      <c r="A8" t="s">
        <v>10</v>
      </c>
      <c r="D8" s="2">
        <f t="shared" ref="D8:E8" si="0">AVERAGE(D2:D6)</f>
        <v>45.4</v>
      </c>
      <c r="E8" s="2">
        <f t="shared" si="0"/>
        <v>61.4</v>
      </c>
      <c r="F8" s="2">
        <f>AVERAGE(F2:F6)</f>
        <v>4.7380000000000004</v>
      </c>
      <c r="G8" s="2">
        <f t="shared" ref="G8:M8" si="1">AVERAGE(G2:G6)</f>
        <v>15.5</v>
      </c>
      <c r="H8" s="2">
        <f t="shared" si="1"/>
        <v>8.14E-2</v>
      </c>
      <c r="I8" s="2">
        <f t="shared" si="1"/>
        <v>257.39999999999998</v>
      </c>
      <c r="J8" s="2">
        <f>AVERAGE(J2:J6)</f>
        <v>257.39999999999998</v>
      </c>
      <c r="K8" s="2">
        <f>AVERAGE(K2:K6)</f>
        <v>70.080476461463959</v>
      </c>
      <c r="L8" s="2">
        <f t="shared" si="1"/>
        <v>87.97791832983917</v>
      </c>
      <c r="M8" s="2">
        <f t="shared" si="1"/>
        <v>0.7468749390264714</v>
      </c>
      <c r="N8" s="2"/>
    </row>
    <row r="9" spans="1:17" x14ac:dyDescent="0.25">
      <c r="A9" t="s">
        <v>11</v>
      </c>
      <c r="D9" s="2">
        <f t="shared" ref="D9:E9" si="2">STDEV(D2:D6)</f>
        <v>1.1401754250991381</v>
      </c>
      <c r="E9" s="2">
        <f t="shared" si="2"/>
        <v>3.049590136395381</v>
      </c>
      <c r="F9" s="2">
        <f>STDEV(F2:F6)</f>
        <v>0.88352702278990625</v>
      </c>
      <c r="G9" s="2">
        <f t="shared" ref="G9:M9" si="3">STDEV(G2:G6)</f>
        <v>2.9154759474226504</v>
      </c>
      <c r="H9" s="2">
        <f t="shared" si="3"/>
        <v>3.5018566504070398E-2</v>
      </c>
      <c r="I9" s="2">
        <f t="shared" si="3"/>
        <v>38.55256152319847</v>
      </c>
      <c r="J9" s="2">
        <f t="shared" si="3"/>
        <v>28.263050083103206</v>
      </c>
      <c r="K9" s="2">
        <f t="shared" si="3"/>
        <v>50.741099094980406</v>
      </c>
      <c r="L9" s="2">
        <f t="shared" si="3"/>
        <v>50.831764872374343</v>
      </c>
      <c r="M9" s="2">
        <f t="shared" si="3"/>
        <v>0.12831081979864556</v>
      </c>
      <c r="N9" s="2"/>
    </row>
    <row r="10" spans="1:17" x14ac:dyDescent="0.25">
      <c r="A10" t="s">
        <v>12</v>
      </c>
      <c r="D10" s="2">
        <f t="shared" ref="D10:E10" si="4">D9/SQRT(5)</f>
        <v>0.50990195135927852</v>
      </c>
      <c r="E10" s="2">
        <f t="shared" si="4"/>
        <v>1.3638181696985854</v>
      </c>
      <c r="F10" s="2">
        <f>F9/SQRT(5)</f>
        <v>0.39512529658324724</v>
      </c>
      <c r="G10" s="2">
        <f t="shared" ref="G10:M10" si="5">G9/SQRT(5)</f>
        <v>1.3038404810405297</v>
      </c>
      <c r="H10" s="2">
        <f t="shared" si="5"/>
        <v>1.5660779035539713E-2</v>
      </c>
      <c r="I10" s="2">
        <f t="shared" si="5"/>
        <v>17.241229654522922</v>
      </c>
      <c r="J10" s="2">
        <f t="shared" si="5"/>
        <v>12.63962024745997</v>
      </c>
      <c r="K10" s="2">
        <f t="shared" si="5"/>
        <v>22.692109365885848</v>
      </c>
      <c r="L10" s="2">
        <f t="shared" si="5"/>
        <v>22.732656334182991</v>
      </c>
      <c r="M10" s="2">
        <f t="shared" si="5"/>
        <v>5.7382343063699465E-2</v>
      </c>
      <c r="N10" s="2"/>
    </row>
    <row r="12" spans="1:17" x14ac:dyDescent="0.25">
      <c r="A12" t="s">
        <v>0</v>
      </c>
      <c r="B12" t="s">
        <v>18</v>
      </c>
      <c r="C12" t="s">
        <v>1</v>
      </c>
      <c r="D12" t="s">
        <v>13</v>
      </c>
      <c r="E12" t="s">
        <v>14</v>
      </c>
      <c r="G12" t="s">
        <v>16</v>
      </c>
      <c r="H12" t="s">
        <v>4</v>
      </c>
      <c r="I12" t="s">
        <v>2</v>
      </c>
      <c r="J12" t="s">
        <v>3</v>
      </c>
      <c r="K12" t="s">
        <v>5</v>
      </c>
      <c r="L12" t="s">
        <v>6</v>
      </c>
      <c r="M12" t="s">
        <v>7</v>
      </c>
      <c r="P12" s="2"/>
      <c r="Q12" s="2"/>
    </row>
    <row r="13" spans="1:17" x14ac:dyDescent="0.25">
      <c r="A13" s="2">
        <v>1</v>
      </c>
      <c r="B13" s="2" t="s">
        <v>20</v>
      </c>
      <c r="C13" s="2" t="s">
        <v>8</v>
      </c>
      <c r="D13" s="2">
        <v>172.5</v>
      </c>
      <c r="E13" s="2">
        <v>240</v>
      </c>
      <c r="F13" s="2"/>
      <c r="G13" s="2">
        <v>17</v>
      </c>
      <c r="H13" s="2">
        <v>6.7000000000000004E-2</v>
      </c>
      <c r="I13" s="2">
        <v>533</v>
      </c>
      <c r="J13" s="2">
        <v>722</v>
      </c>
      <c r="K13" s="2">
        <v>120.08850746268656</v>
      </c>
      <c r="L13" s="2">
        <v>166.18743283582091</v>
      </c>
      <c r="M13" s="2">
        <v>0.72260883638129136</v>
      </c>
    </row>
    <row r="14" spans="1:17" x14ac:dyDescent="0.25">
      <c r="A14" s="2">
        <v>2</v>
      </c>
      <c r="B14" s="2" t="s">
        <v>20</v>
      </c>
      <c r="C14" s="2" t="s">
        <v>8</v>
      </c>
      <c r="D14" s="2">
        <v>139</v>
      </c>
      <c r="E14" s="2">
        <v>187</v>
      </c>
      <c r="F14" s="2"/>
      <c r="G14" s="2">
        <v>16</v>
      </c>
      <c r="H14" s="2">
        <v>9.7000000000000003E-2</v>
      </c>
      <c r="I14" s="2">
        <v>288</v>
      </c>
      <c r="J14" s="2">
        <v>816</v>
      </c>
      <c r="K14" s="2">
        <v>24.511571134020617</v>
      </c>
      <c r="L14" s="2">
        <v>45.162556701030937</v>
      </c>
      <c r="M14" s="2">
        <v>0.54274099883855964</v>
      </c>
    </row>
    <row r="15" spans="1:17" x14ac:dyDescent="0.25">
      <c r="A15" s="2">
        <v>3</v>
      </c>
      <c r="B15" s="2" t="s">
        <v>20</v>
      </c>
      <c r="C15" s="2" t="s">
        <v>8</v>
      </c>
      <c r="D15" s="2">
        <v>151.19999999999999</v>
      </c>
      <c r="E15" s="2">
        <v>219.2</v>
      </c>
      <c r="F15" s="2"/>
      <c r="G15" s="2">
        <v>14.5</v>
      </c>
      <c r="H15" s="2">
        <v>0.14000000000000001</v>
      </c>
      <c r="I15" s="2">
        <v>416</v>
      </c>
      <c r="J15" s="2">
        <v>572</v>
      </c>
      <c r="K15" s="2">
        <v>71.419998571428579</v>
      </c>
      <c r="L15" s="2">
        <v>79.274068571428558</v>
      </c>
      <c r="M15" s="2">
        <v>0.90092510525149594</v>
      </c>
    </row>
    <row r="16" spans="1:17" x14ac:dyDescent="0.25">
      <c r="A16" s="2">
        <v>4</v>
      </c>
      <c r="B16" s="2" t="s">
        <v>20</v>
      </c>
      <c r="C16" s="2" t="s">
        <v>8</v>
      </c>
      <c r="D16" s="2">
        <v>161</v>
      </c>
      <c r="E16" s="2">
        <v>228</v>
      </c>
      <c r="F16" s="2"/>
      <c r="G16" s="2">
        <v>14.5</v>
      </c>
      <c r="H16" s="2">
        <v>8.2000000000000003E-2</v>
      </c>
      <c r="I16" s="2">
        <v>382</v>
      </c>
      <c r="J16" s="2">
        <v>665</v>
      </c>
      <c r="K16" s="2">
        <v>55.343246341463399</v>
      </c>
      <c r="L16" s="2">
        <v>89.449651219512191</v>
      </c>
      <c r="M16" s="2">
        <v>0.61870835254180445</v>
      </c>
    </row>
    <row r="17" spans="1:13" x14ac:dyDescent="0.25">
      <c r="A17" s="2">
        <v>5</v>
      </c>
      <c r="B17" s="2" t="s">
        <v>20</v>
      </c>
      <c r="C17" s="2" t="s">
        <v>8</v>
      </c>
      <c r="D17" s="2">
        <v>139</v>
      </c>
      <c r="E17" s="2">
        <v>191</v>
      </c>
      <c r="F17" s="2"/>
      <c r="G17" s="2">
        <v>14</v>
      </c>
      <c r="H17" s="2">
        <v>3.9E-2</v>
      </c>
      <c r="I17" s="2">
        <v>347</v>
      </c>
      <c r="J17" s="2">
        <v>961</v>
      </c>
      <c r="K17" s="2">
        <v>90.063579487179481</v>
      </c>
      <c r="L17" s="2">
        <v>112.71550769230772</v>
      </c>
      <c r="M17" s="2">
        <v>0.79903450138410614</v>
      </c>
    </row>
    <row r="18" spans="1:13" x14ac:dyDescent="0.25">
      <c r="A18" s="2">
        <v>6</v>
      </c>
      <c r="B18" s="2" t="s">
        <v>20</v>
      </c>
      <c r="C18" s="2" t="s">
        <v>9</v>
      </c>
      <c r="D18" s="2">
        <v>185</v>
      </c>
      <c r="E18" s="2">
        <v>250</v>
      </c>
      <c r="F18" s="2"/>
      <c r="G18" s="2">
        <v>16</v>
      </c>
      <c r="H18" s="2">
        <v>8.8999999999999996E-2</v>
      </c>
      <c r="I18" s="2">
        <v>254</v>
      </c>
      <c r="J18" s="2">
        <v>305</v>
      </c>
      <c r="K18" s="2">
        <v>69.34924943820225</v>
      </c>
      <c r="L18" s="2">
        <v>187.27841797752805</v>
      </c>
      <c r="M18" s="2">
        <v>0.370300273716129</v>
      </c>
    </row>
    <row r="19" spans="1:13" x14ac:dyDescent="0.25">
      <c r="A19" s="2">
        <v>7</v>
      </c>
      <c r="B19" s="2" t="s">
        <v>20</v>
      </c>
      <c r="C19" s="2" t="s">
        <v>8</v>
      </c>
      <c r="D19" s="2">
        <v>192</v>
      </c>
      <c r="E19" s="2">
        <v>255</v>
      </c>
      <c r="F19" s="2"/>
      <c r="G19" s="2">
        <v>13.5</v>
      </c>
      <c r="H19" s="2">
        <v>3.2000000000000001E-2</v>
      </c>
      <c r="I19" s="2">
        <v>296</v>
      </c>
      <c r="J19" s="2">
        <v>475</v>
      </c>
      <c r="K19" s="2">
        <v>141.05635312500002</v>
      </c>
      <c r="L19" s="2">
        <v>273.52223437499998</v>
      </c>
      <c r="M19" s="2">
        <v>0.51570342516144863</v>
      </c>
    </row>
    <row r="20" spans="1:13" x14ac:dyDescent="0.25">
      <c r="A20" s="2">
        <v>8</v>
      </c>
      <c r="B20" s="2" t="s">
        <v>20</v>
      </c>
      <c r="C20" s="2" t="s">
        <v>8</v>
      </c>
      <c r="D20" s="2">
        <v>201</v>
      </c>
      <c r="E20" s="2">
        <v>271</v>
      </c>
      <c r="F20" s="2"/>
      <c r="G20" s="2">
        <v>15.5</v>
      </c>
      <c r="H20" s="2">
        <v>5.8000000000000003E-2</v>
      </c>
      <c r="I20" s="2">
        <v>452</v>
      </c>
      <c r="J20" s="2">
        <v>905</v>
      </c>
      <c r="K20" s="2">
        <v>98.874606896551725</v>
      </c>
      <c r="L20" s="2">
        <v>201.82555344827588</v>
      </c>
      <c r="M20" s="2">
        <v>0.48990132917877238</v>
      </c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 t="s">
        <v>10</v>
      </c>
      <c r="B22" s="2"/>
      <c r="C22" s="2"/>
      <c r="D22" s="2">
        <f>AVERAGE(D13:D20)</f>
        <v>167.58750000000001</v>
      </c>
      <c r="E22" s="2">
        <f t="shared" ref="E22:K22" si="6">AVERAGE(E13:E20)</f>
        <v>230.15</v>
      </c>
      <c r="F22" s="2"/>
      <c r="G22" s="2">
        <f t="shared" si="6"/>
        <v>15.125</v>
      </c>
      <c r="H22" s="2">
        <f t="shared" si="6"/>
        <v>7.5500000000000012E-2</v>
      </c>
      <c r="I22" s="2">
        <f t="shared" si="6"/>
        <v>371</v>
      </c>
      <c r="J22" s="2">
        <f t="shared" si="6"/>
        <v>677.625</v>
      </c>
      <c r="K22" s="2">
        <f t="shared" si="6"/>
        <v>83.838389057066593</v>
      </c>
      <c r="L22" s="2">
        <f>AVERAGE(L13:L20)</f>
        <v>144.42692785261303</v>
      </c>
      <c r="M22" s="2">
        <f t="shared" ref="M22" si="7">AVERAGE(M13:M20)</f>
        <v>0.61999035280670101</v>
      </c>
    </row>
    <row r="23" spans="1:13" x14ac:dyDescent="0.25">
      <c r="A23" s="2" t="s">
        <v>11</v>
      </c>
      <c r="B23" s="2"/>
      <c r="C23" s="2"/>
      <c r="D23" s="2">
        <f>STDEV(D13:D20)</f>
        <v>23.863087903406605</v>
      </c>
      <c r="E23" s="2">
        <f t="shared" ref="E23:K23" si="8">STDEV(E13:E20)</f>
        <v>29.991570244225105</v>
      </c>
      <c r="F23" s="2"/>
      <c r="G23" s="2">
        <f t="shared" si="8"/>
        <v>1.1877349391654208</v>
      </c>
      <c r="H23" s="2">
        <f t="shared" si="8"/>
        <v>3.4743961448615142E-2</v>
      </c>
      <c r="I23" s="2">
        <f t="shared" si="8"/>
        <v>93.907249073601491</v>
      </c>
      <c r="J23" s="2">
        <f t="shared" si="8"/>
        <v>221.79136753779602</v>
      </c>
      <c r="K23" s="2">
        <f t="shared" si="8"/>
        <v>36.933537627384446</v>
      </c>
      <c r="L23" s="2">
        <f>STDEV(L13:L20)</f>
        <v>75.966529976448726</v>
      </c>
      <c r="M23" s="2">
        <f t="shared" ref="M23" si="9">STDEV(M13:M20)</f>
        <v>0.17632148179543225</v>
      </c>
    </row>
    <row r="24" spans="1:13" x14ac:dyDescent="0.25">
      <c r="A24" s="2" t="s">
        <v>12</v>
      </c>
      <c r="B24" s="2"/>
      <c r="C24" s="2"/>
      <c r="D24" s="2">
        <f>D23/SQRT(8)</f>
        <v>8.4368756382747403</v>
      </c>
      <c r="E24" s="2">
        <f t="shared" ref="E24:K24" si="10">E23/SQRT(8)</f>
        <v>10.603621349062125</v>
      </c>
      <c r="F24" s="2"/>
      <c r="G24" s="2">
        <f t="shared" si="10"/>
        <v>0.41992771486803027</v>
      </c>
      <c r="H24" s="2">
        <f t="shared" si="10"/>
        <v>1.2283845372799874E-2</v>
      </c>
      <c r="I24" s="2">
        <f t="shared" si="10"/>
        <v>33.201226311258871</v>
      </c>
      <c r="J24" s="2">
        <f t="shared" si="10"/>
        <v>78.415089997306737</v>
      </c>
      <c r="K24" s="2">
        <f t="shared" si="10"/>
        <v>13.057977454766025</v>
      </c>
      <c r="L24" s="2">
        <f>L23/SQRT(8)</f>
        <v>26.858224244779013</v>
      </c>
      <c r="M24" s="2">
        <f t="shared" ref="M24" si="11">M23/SQRT(8)</f>
        <v>6.2339057723205263E-2</v>
      </c>
    </row>
    <row r="29" spans="1:13" x14ac:dyDescent="0.25">
      <c r="G29" s="2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9B0E-1002-4A4C-9C9A-CB9006F74957}">
  <dimension ref="A1:AG63"/>
  <sheetViews>
    <sheetView workbookViewId="0">
      <selection activeCell="AG12" sqref="AG12"/>
    </sheetView>
  </sheetViews>
  <sheetFormatPr defaultRowHeight="15" x14ac:dyDescent="0.25"/>
  <cols>
    <col min="1" max="1" width="9.85546875" customWidth="1"/>
    <col min="4" max="4" width="10.42578125" customWidth="1"/>
  </cols>
  <sheetData>
    <row r="1" spans="1:33" s="7" customFormat="1" ht="21" x14ac:dyDescent="0.35">
      <c r="A1" s="7" t="s">
        <v>19</v>
      </c>
      <c r="S1" s="7" t="s">
        <v>20</v>
      </c>
    </row>
    <row r="2" spans="1:33" ht="42" customHeight="1" x14ac:dyDescent="0.25">
      <c r="A2" s="1" t="s">
        <v>0</v>
      </c>
      <c r="B2" s="1" t="s">
        <v>22</v>
      </c>
      <c r="C2" s="1" t="s">
        <v>23</v>
      </c>
      <c r="D2" s="1" t="s">
        <v>24</v>
      </c>
      <c r="E2" s="1" t="s">
        <v>25</v>
      </c>
      <c r="F2" s="1"/>
      <c r="G2" s="3"/>
      <c r="H2" s="3" t="s">
        <v>28</v>
      </c>
      <c r="I2" s="3" t="s">
        <v>29</v>
      </c>
      <c r="J2" s="3" t="s">
        <v>30</v>
      </c>
      <c r="K2" s="3" t="s">
        <v>26</v>
      </c>
      <c r="L2" s="3" t="s">
        <v>31</v>
      </c>
      <c r="M2" s="3" t="s">
        <v>32</v>
      </c>
      <c r="N2" s="3" t="s">
        <v>33</v>
      </c>
      <c r="O2" s="3" t="s">
        <v>27</v>
      </c>
      <c r="S2" t="s">
        <v>0</v>
      </c>
      <c r="T2" t="s">
        <v>22</v>
      </c>
      <c r="U2" t="s">
        <v>23</v>
      </c>
      <c r="V2" t="s">
        <v>24</v>
      </c>
      <c r="W2" t="s">
        <v>25</v>
      </c>
      <c r="Y2" s="4"/>
      <c r="Z2" s="4" t="s">
        <v>28</v>
      </c>
      <c r="AA2" s="4" t="s">
        <v>29</v>
      </c>
      <c r="AB2" s="4" t="s">
        <v>30</v>
      </c>
      <c r="AC2" s="4" t="s">
        <v>26</v>
      </c>
      <c r="AD2" s="4" t="s">
        <v>31</v>
      </c>
      <c r="AE2" s="4" t="s">
        <v>32</v>
      </c>
      <c r="AF2" s="4" t="s">
        <v>33</v>
      </c>
      <c r="AG2" s="4" t="s">
        <v>27</v>
      </c>
    </row>
    <row r="3" spans="1:33" ht="13.5" customHeight="1" x14ac:dyDescent="0.25">
      <c r="A3" s="3">
        <v>1</v>
      </c>
      <c r="B3" s="3">
        <v>100</v>
      </c>
      <c r="C3" s="3">
        <v>523.30999999999995</v>
      </c>
      <c r="D3" s="3">
        <v>1</v>
      </c>
      <c r="E3" s="3">
        <v>0</v>
      </c>
      <c r="G3" s="5" t="s">
        <v>0</v>
      </c>
      <c r="H3" s="3"/>
      <c r="I3" s="3"/>
      <c r="J3" s="3"/>
      <c r="K3" s="3"/>
      <c r="L3" s="3"/>
      <c r="M3" s="3"/>
      <c r="N3" s="3"/>
      <c r="O3" s="3"/>
      <c r="S3" s="4">
        <v>1</v>
      </c>
      <c r="T3" s="4">
        <v>100</v>
      </c>
      <c r="U3" s="4">
        <v>618.86</v>
      </c>
      <c r="V3" s="4">
        <v>1</v>
      </c>
      <c r="W3" s="4">
        <v>0</v>
      </c>
      <c r="Y3" s="4" t="s">
        <v>0</v>
      </c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3">
        <v>1</v>
      </c>
      <c r="B4" s="3">
        <v>80</v>
      </c>
      <c r="C4" s="3">
        <v>404.56847575996511</v>
      </c>
      <c r="D4" s="3">
        <v>0.77309525092194908</v>
      </c>
      <c r="E4" s="3">
        <v>7.0000000000000007E-2</v>
      </c>
      <c r="G4" s="3">
        <v>1</v>
      </c>
      <c r="H4" s="3">
        <v>0.959144</v>
      </c>
      <c r="I4" s="3">
        <v>4.3912300000000002</v>
      </c>
      <c r="J4" s="3">
        <v>-1.5338000000000001</v>
      </c>
      <c r="K4" s="3">
        <v>3.04447</v>
      </c>
      <c r="L4" s="3">
        <v>0.13608500000000001</v>
      </c>
      <c r="M4" s="3">
        <v>0.34</v>
      </c>
      <c r="N4" s="3">
        <v>1.21855</v>
      </c>
      <c r="O4" s="3">
        <f>M4*'[1]Twitch-Tetanus'!H2/1000*'[1]Force-Velocity'!V16*'[1]Twitch-Tetanus'!F2/1000/('[1]Twitch-Tetanus'!J2/1000)</f>
        <v>30.741857665895516</v>
      </c>
      <c r="S4" s="4">
        <v>1</v>
      </c>
      <c r="T4" s="4">
        <v>40</v>
      </c>
      <c r="U4" s="4">
        <v>243.80257506227875</v>
      </c>
      <c r="V4" s="4">
        <v>0.39395432741214287</v>
      </c>
      <c r="W4" s="4">
        <v>1.06</v>
      </c>
      <c r="Y4" s="4">
        <v>1</v>
      </c>
      <c r="Z4" s="4">
        <v>0.34614499999999998</v>
      </c>
      <c r="AA4" s="4">
        <v>1.5416300000000001</v>
      </c>
      <c r="AB4" s="4">
        <v>-0.31925999999999999</v>
      </c>
      <c r="AC4" s="4">
        <v>4.1344599999999998</v>
      </c>
      <c r="AD4" s="4">
        <v>0.10503800000000001</v>
      </c>
      <c r="AE4" s="4">
        <v>0.31</v>
      </c>
      <c r="AF4" s="4">
        <v>1.4008799999999999</v>
      </c>
      <c r="AG4" s="4">
        <v>68.085548851343276</v>
      </c>
    </row>
    <row r="5" spans="1:33" x14ac:dyDescent="0.25">
      <c r="A5" s="3">
        <v>1</v>
      </c>
      <c r="B5" s="3">
        <v>60</v>
      </c>
      <c r="C5" s="3">
        <v>301.19310143180104</v>
      </c>
      <c r="D5" s="3">
        <v>0.5755538809344386</v>
      </c>
      <c r="E5" s="3">
        <v>0.68</v>
      </c>
      <c r="G5" s="3">
        <v>2</v>
      </c>
      <c r="H5" s="3">
        <v>0.73282000000000003</v>
      </c>
      <c r="I5" s="3">
        <v>3.87378</v>
      </c>
      <c r="J5" s="3">
        <v>-2.2792500000000002</v>
      </c>
      <c r="K5" s="3">
        <v>3.0068800000000002</v>
      </c>
      <c r="L5" s="3">
        <v>0.103836</v>
      </c>
      <c r="M5" s="3">
        <v>0.26500000000000001</v>
      </c>
      <c r="N5" s="3">
        <v>1.1781999999999999</v>
      </c>
      <c r="O5" s="3">
        <f>M5*'[1]Twitch-Tetanus'!H3/1000*'[1]Force-Velocity'!V17*'[1]Twitch-Tetanus'!F3/1000/('[1]Twitch-Tetanus'!J3/1000)</f>
        <v>12.723277629878048</v>
      </c>
      <c r="S5" s="4">
        <v>1</v>
      </c>
      <c r="T5" s="4">
        <v>100</v>
      </c>
      <c r="U5" s="4">
        <v>618.86</v>
      </c>
      <c r="V5" s="4">
        <v>1</v>
      </c>
      <c r="W5" s="4">
        <v>0</v>
      </c>
      <c r="Y5" s="4">
        <v>2</v>
      </c>
      <c r="Z5" s="4">
        <v>0.79876999999999998</v>
      </c>
      <c r="AA5" s="4">
        <v>3.1018599999999998</v>
      </c>
      <c r="AB5" s="4">
        <v>-1.59629</v>
      </c>
      <c r="AC5" s="4">
        <v>2.28701</v>
      </c>
      <c r="AD5" s="4">
        <v>0.112785</v>
      </c>
      <c r="AE5" s="4">
        <v>0.28499999999999998</v>
      </c>
      <c r="AF5" s="4">
        <v>0.90505500000000005</v>
      </c>
      <c r="AG5" s="4">
        <v>10.989868264329898</v>
      </c>
    </row>
    <row r="6" spans="1:33" x14ac:dyDescent="0.25">
      <c r="A6" s="3">
        <v>1</v>
      </c>
      <c r="B6" s="3">
        <v>40</v>
      </c>
      <c r="C6" s="3">
        <v>197.81357103443293</v>
      </c>
      <c r="D6" s="3">
        <v>0.37800456905932039</v>
      </c>
      <c r="E6" s="3">
        <v>1.1299999999999999</v>
      </c>
      <c r="G6" s="3">
        <v>3</v>
      </c>
      <c r="H6" s="3">
        <v>1.62059</v>
      </c>
      <c r="I6" s="3">
        <v>13.976800000000001</v>
      </c>
      <c r="J6" s="3">
        <v>-4.5897800000000002</v>
      </c>
      <c r="K6" s="3">
        <v>4.0347</v>
      </c>
      <c r="L6" s="3">
        <v>0.14121700000000001</v>
      </c>
      <c r="M6" s="3">
        <v>0.34</v>
      </c>
      <c r="N6" s="3">
        <v>1.6757899999999999</v>
      </c>
      <c r="O6" s="3">
        <f>M6*'[1]Twitch-Tetanus'!H4/1000*'[1]Force-Velocity'!V18*'[1]Twitch-Tetanus'!F4/1000/('[1]Twitch-Tetanus'!J4/1000)</f>
        <v>90.077600332800003</v>
      </c>
      <c r="S6" s="4">
        <v>1</v>
      </c>
      <c r="T6" s="4">
        <v>20</v>
      </c>
      <c r="U6" s="4">
        <v>118.51564759926043</v>
      </c>
      <c r="V6" s="4">
        <v>0.19150639498313096</v>
      </c>
      <c r="W6" s="4">
        <v>2.09</v>
      </c>
      <c r="Y6" s="4">
        <v>4</v>
      </c>
      <c r="Z6" s="4">
        <v>0.79323299999999997</v>
      </c>
      <c r="AA6" s="4">
        <v>3.1602299999999999</v>
      </c>
      <c r="AB6" s="4">
        <v>-1.6420600000000001</v>
      </c>
      <c r="AC6" s="4">
        <v>2.3419300000000001</v>
      </c>
      <c r="AD6" s="4">
        <v>0.112147</v>
      </c>
      <c r="AE6" s="4">
        <v>0.28499999999999998</v>
      </c>
      <c r="AF6" s="4">
        <v>0.92154700000000001</v>
      </c>
      <c r="AG6" s="4">
        <v>22.163336277104268</v>
      </c>
    </row>
    <row r="7" spans="1:33" x14ac:dyDescent="0.25">
      <c r="A7" s="3">
        <v>1</v>
      </c>
      <c r="B7" s="3">
        <v>100</v>
      </c>
      <c r="C7" s="3">
        <v>523.30999999999995</v>
      </c>
      <c r="D7" s="3">
        <v>1</v>
      </c>
      <c r="E7" s="3">
        <v>0</v>
      </c>
      <c r="G7" s="3">
        <v>4</v>
      </c>
      <c r="H7" s="3">
        <v>1.96078</v>
      </c>
      <c r="I7" s="3">
        <v>13.8086</v>
      </c>
      <c r="J7" s="3">
        <v>-4.4588099999999997</v>
      </c>
      <c r="K7" s="3">
        <v>2.5835599999999999</v>
      </c>
      <c r="L7" s="3">
        <v>0.134381</v>
      </c>
      <c r="M7" s="3">
        <v>0.32</v>
      </c>
      <c r="N7" s="3">
        <v>1.08494</v>
      </c>
      <c r="O7" s="3">
        <f>M7*'[1]Twitch-Tetanus'!H5/1000*'[1]Force-Velocity'!V19*'[1]Twitch-Tetanus'!F5/1000/('[1]Twitch-Tetanus'!J5/1000)</f>
        <v>15.43004812753623</v>
      </c>
      <c r="S7" s="4">
        <v>1</v>
      </c>
      <c r="T7" s="4">
        <v>10</v>
      </c>
      <c r="U7" s="4">
        <v>65.985304185077283</v>
      </c>
      <c r="V7" s="4">
        <v>0.10662396048391766</v>
      </c>
      <c r="W7" s="4">
        <v>2.72</v>
      </c>
      <c r="Y7" s="4">
        <v>5</v>
      </c>
      <c r="Z7" s="4">
        <v>1.3986400000000001</v>
      </c>
      <c r="AA7" s="4">
        <v>6.0519800000000004</v>
      </c>
      <c r="AB7" s="4">
        <v>-1.9046799999999999</v>
      </c>
      <c r="AC7" s="4">
        <v>2.42238</v>
      </c>
      <c r="AD7" s="4">
        <v>0.146176</v>
      </c>
      <c r="AE7" s="4">
        <v>0.35499999999999998</v>
      </c>
      <c r="AF7" s="4">
        <v>0.997444</v>
      </c>
      <c r="AG7" s="4">
        <v>37.652574937169227</v>
      </c>
    </row>
    <row r="8" spans="1:33" x14ac:dyDescent="0.25">
      <c r="A8" s="3">
        <v>1</v>
      </c>
      <c r="B8" s="3">
        <v>20</v>
      </c>
      <c r="C8" s="3">
        <v>100.67570753405616</v>
      </c>
      <c r="D8" s="3">
        <v>0.19238254100639424</v>
      </c>
      <c r="E8" s="3">
        <v>1.78</v>
      </c>
      <c r="G8" s="3">
        <v>5</v>
      </c>
      <c r="H8" s="3">
        <v>1.8048599999999999</v>
      </c>
      <c r="I8" s="3">
        <v>8.6892800000000001</v>
      </c>
      <c r="J8" s="3">
        <v>-2.7505099999999998</v>
      </c>
      <c r="K8" s="3">
        <v>2.0638700000000001</v>
      </c>
      <c r="L8" s="3">
        <v>1.4142200000000001E-2</v>
      </c>
      <c r="M8" s="3">
        <v>0.34</v>
      </c>
      <c r="N8" s="3">
        <v>0.85846299999999998</v>
      </c>
      <c r="O8" s="3">
        <f>M8*'[1]Twitch-Tetanus'!H6/1000*'[1]Force-Velocity'!V20*'[1]Twitch-Tetanus'!F6/1000/('[1]Twitch-Tetanus'!J6/1000)</f>
        <v>28.45804845</v>
      </c>
      <c r="S8" s="4">
        <v>1</v>
      </c>
      <c r="T8" s="4">
        <v>5</v>
      </c>
      <c r="U8" s="4">
        <v>35.264296849055498</v>
      </c>
      <c r="V8" s="4">
        <v>5.6982672735441775E-2</v>
      </c>
      <c r="W8" s="4">
        <v>3.32</v>
      </c>
      <c r="Y8" s="4">
        <v>6</v>
      </c>
      <c r="Z8" s="4">
        <v>1.8535299999999999</v>
      </c>
      <c r="AA8" s="4">
        <v>16.421800000000001</v>
      </c>
      <c r="AB8" s="4">
        <v>-5.3058300000000003</v>
      </c>
      <c r="AC8" s="4">
        <v>3.5539299999999998</v>
      </c>
      <c r="AD8" s="4">
        <v>0.137798</v>
      </c>
      <c r="AE8" s="4">
        <v>0.33</v>
      </c>
      <c r="AF8" s="4">
        <v>1.4840100000000001</v>
      </c>
      <c r="AG8" s="4">
        <v>86.523212142202254</v>
      </c>
    </row>
    <row r="9" spans="1:33" x14ac:dyDescent="0.25">
      <c r="A9" s="3">
        <v>1</v>
      </c>
      <c r="B9" s="3">
        <v>10</v>
      </c>
      <c r="C9" s="3">
        <v>53.906353540911077</v>
      </c>
      <c r="D9" s="3">
        <v>0.10301036391605566</v>
      </c>
      <c r="E9" s="3">
        <v>2.29</v>
      </c>
      <c r="S9" s="4">
        <v>1</v>
      </c>
      <c r="T9" s="4">
        <v>100</v>
      </c>
      <c r="U9" s="4">
        <v>618.86</v>
      </c>
      <c r="V9" s="4">
        <v>1</v>
      </c>
      <c r="W9" s="4">
        <v>0</v>
      </c>
      <c r="Y9" s="4">
        <v>7</v>
      </c>
      <c r="Z9" s="4" t="s">
        <v>34</v>
      </c>
      <c r="AA9" s="4">
        <v>0.88703699999999996</v>
      </c>
      <c r="AB9" s="4">
        <v>-0.434612</v>
      </c>
      <c r="AC9" s="4">
        <v>3.2878500000000002</v>
      </c>
      <c r="AD9" s="4">
        <v>7.8812699999999999E-2</v>
      </c>
      <c r="AE9" s="4">
        <v>0.25</v>
      </c>
      <c r="AF9" s="4">
        <v>1.0365</v>
      </c>
      <c r="AG9" s="4">
        <v>66.864574511718743</v>
      </c>
    </row>
    <row r="10" spans="1:33" x14ac:dyDescent="0.25">
      <c r="A10" s="3">
        <v>1</v>
      </c>
      <c r="B10" s="3">
        <v>5</v>
      </c>
      <c r="C10" s="3">
        <v>28.759653450161753</v>
      </c>
      <c r="D10" s="3">
        <v>5.4957202136710091E-2</v>
      </c>
      <c r="E10" s="3">
        <v>2.7</v>
      </c>
      <c r="G10" t="s">
        <v>10</v>
      </c>
      <c r="H10" s="6">
        <f>AVERAGE(H4:H8)</f>
        <v>1.4156388</v>
      </c>
      <c r="I10" s="6">
        <f t="shared" ref="I10:O10" si="0">AVERAGE(I4:I8)</f>
        <v>8.9479379999999988</v>
      </c>
      <c r="J10" s="6">
        <f t="shared" si="0"/>
        <v>-3.1224300000000005</v>
      </c>
      <c r="K10" s="6">
        <f t="shared" si="0"/>
        <v>2.9466960000000002</v>
      </c>
      <c r="L10" s="6">
        <f t="shared" si="0"/>
        <v>0.10593223999999998</v>
      </c>
      <c r="M10" s="6">
        <f t="shared" si="0"/>
        <v>0.32100000000000006</v>
      </c>
      <c r="N10" s="6">
        <f t="shared" si="0"/>
        <v>1.2031886000000001</v>
      </c>
      <c r="O10" s="6">
        <f t="shared" si="0"/>
        <v>35.486166441221954</v>
      </c>
      <c r="S10" s="3">
        <v>2</v>
      </c>
      <c r="T10" s="3">
        <v>100</v>
      </c>
      <c r="U10" s="3">
        <v>265.5</v>
      </c>
      <c r="V10" s="3">
        <v>1</v>
      </c>
      <c r="W10" s="3">
        <v>0</v>
      </c>
      <c r="Y10" s="4">
        <v>8</v>
      </c>
      <c r="Z10" s="4">
        <v>0.146929</v>
      </c>
      <c r="AA10" s="4">
        <v>0.58657800000000004</v>
      </c>
      <c r="AB10" s="4">
        <v>0.44826300000000002</v>
      </c>
      <c r="AC10" s="4">
        <v>4.4405299999999999</v>
      </c>
      <c r="AD10" s="4">
        <v>8.3558400000000005E-2</v>
      </c>
      <c r="AE10" s="4">
        <v>0.33</v>
      </c>
      <c r="AF10" s="4">
        <v>1.1243700000000001</v>
      </c>
      <c r="AG10" s="4">
        <v>70.646959608594841</v>
      </c>
    </row>
    <row r="11" spans="1:33" x14ac:dyDescent="0.25">
      <c r="A11" s="3">
        <v>1</v>
      </c>
      <c r="B11" s="3">
        <v>100</v>
      </c>
      <c r="C11" s="3">
        <v>523.30999999999995</v>
      </c>
      <c r="D11" s="3">
        <v>1</v>
      </c>
      <c r="E11" s="3">
        <v>0</v>
      </c>
      <c r="G11" t="s">
        <v>11</v>
      </c>
      <c r="H11" s="6">
        <f>STDEV(H4:H8)</f>
        <v>0.53974671858863554</v>
      </c>
      <c r="I11" s="6">
        <f t="shared" ref="I11:O11" si="1">STDEV(I4:I8)</f>
        <v>4.8860275086331679</v>
      </c>
      <c r="J11" s="6">
        <f t="shared" si="1"/>
        <v>1.3520401068940213</v>
      </c>
      <c r="K11" s="6">
        <f t="shared" si="1"/>
        <v>0.72597935124216928</v>
      </c>
      <c r="L11" s="6">
        <f t="shared" si="1"/>
        <v>5.3369796783274387E-2</v>
      </c>
      <c r="M11" s="6">
        <f t="shared" si="1"/>
        <v>3.2480763537823434E-2</v>
      </c>
      <c r="N11" s="6">
        <f t="shared" si="1"/>
        <v>0.29876033736056723</v>
      </c>
      <c r="O11" s="6">
        <f t="shared" si="1"/>
        <v>31.513983211595459</v>
      </c>
      <c r="S11" s="3">
        <v>2</v>
      </c>
      <c r="T11" s="3">
        <v>80</v>
      </c>
      <c r="U11" s="3">
        <v>236.11884539507838</v>
      </c>
      <c r="V11" s="3">
        <v>0.88933651749558718</v>
      </c>
      <c r="W11" s="3">
        <v>0.05</v>
      </c>
    </row>
    <row r="12" spans="1:33" x14ac:dyDescent="0.25">
      <c r="A12" s="4">
        <v>2</v>
      </c>
      <c r="B12" s="4">
        <v>100</v>
      </c>
      <c r="C12" s="4">
        <v>222.77</v>
      </c>
      <c r="D12" s="4">
        <v>1</v>
      </c>
      <c r="E12" s="4">
        <v>0</v>
      </c>
      <c r="G12" t="s">
        <v>12</v>
      </c>
      <c r="H12" s="6">
        <f>H11/SQRT(COUNT(H4:H8))</f>
        <v>0.24138207067932768</v>
      </c>
      <c r="I12" s="6">
        <f t="shared" ref="I12:O12" si="2">I11/SQRT(COUNT(I4:I8))</f>
        <v>2.1850979298475406</v>
      </c>
      <c r="J12" s="6">
        <f t="shared" si="2"/>
        <v>0.60465071746422272</v>
      </c>
      <c r="K12" s="6">
        <f t="shared" si="2"/>
        <v>0.32466783592773735</v>
      </c>
      <c r="L12" s="6">
        <f t="shared" si="2"/>
        <v>2.3867698710550226E-2</v>
      </c>
      <c r="M12" s="6">
        <f t="shared" si="2"/>
        <v>1.4525839046333951E-2</v>
      </c>
      <c r="N12" s="6">
        <f t="shared" si="2"/>
        <v>0.13360968466379969</v>
      </c>
      <c r="O12" s="6">
        <f t="shared" si="2"/>
        <v>14.093481740582916</v>
      </c>
      <c r="S12" s="3">
        <v>2</v>
      </c>
      <c r="T12" s="3">
        <v>60</v>
      </c>
      <c r="U12" s="3">
        <v>199.42300393427445</v>
      </c>
      <c r="V12" s="3">
        <v>0.75112242536449891</v>
      </c>
      <c r="W12" s="3">
        <v>0.14000000000000001</v>
      </c>
      <c r="Y12" t="s">
        <v>10</v>
      </c>
      <c r="AC12">
        <v>3.2097271428571426</v>
      </c>
      <c r="AD12">
        <v>0.11090215714285713</v>
      </c>
      <c r="AE12">
        <v>0.30642857142857144</v>
      </c>
      <c r="AF12">
        <v>1.124258</v>
      </c>
      <c r="AG12">
        <v>51.846582084637497</v>
      </c>
    </row>
    <row r="13" spans="1:33" x14ac:dyDescent="0.25">
      <c r="A13" s="4">
        <v>2</v>
      </c>
      <c r="B13" s="4">
        <v>80</v>
      </c>
      <c r="C13" s="4">
        <v>151.65725798391861</v>
      </c>
      <c r="D13" s="4">
        <v>0.68077953936310365</v>
      </c>
      <c r="E13" s="4">
        <v>0.05</v>
      </c>
      <c r="S13" s="3">
        <v>2</v>
      </c>
      <c r="T13" s="3">
        <v>40</v>
      </c>
      <c r="U13" s="3">
        <v>149.23230105840847</v>
      </c>
      <c r="V13" s="3">
        <v>0.56208022997517315</v>
      </c>
      <c r="W13" s="3">
        <v>0.25</v>
      </c>
      <c r="Y13" t="s">
        <v>11</v>
      </c>
      <c r="AC13">
        <v>0.88684643993411316</v>
      </c>
      <c r="AD13">
        <v>2.5114828744778009E-2</v>
      </c>
      <c r="AE13">
        <v>3.5556795613296173E-2</v>
      </c>
      <c r="AF13">
        <v>0.23053062226885732</v>
      </c>
      <c r="AG13">
        <v>28.275439843764008</v>
      </c>
    </row>
    <row r="14" spans="1:33" x14ac:dyDescent="0.25">
      <c r="A14" s="4">
        <v>2</v>
      </c>
      <c r="B14" s="4">
        <v>5</v>
      </c>
      <c r="C14" s="4">
        <v>14.636918019219273</v>
      </c>
      <c r="D14" s="4">
        <v>6.5704170306680756E-2</v>
      </c>
      <c r="E14" s="4">
        <v>2.4</v>
      </c>
      <c r="S14" s="3">
        <v>2</v>
      </c>
      <c r="T14" s="3">
        <v>100</v>
      </c>
      <c r="U14" s="3">
        <v>265.5</v>
      </c>
      <c r="V14" s="3">
        <v>1</v>
      </c>
      <c r="W14" s="3">
        <v>0</v>
      </c>
      <c r="Y14" t="s">
        <v>12</v>
      </c>
      <c r="AC14">
        <v>0.33519644730980636</v>
      </c>
      <c r="AD14">
        <v>9.4925130112370106E-3</v>
      </c>
      <c r="AE14">
        <v>1.3439205515876291E-2</v>
      </c>
      <c r="AF14">
        <v>8.7132385158337877E-2</v>
      </c>
      <c r="AG14">
        <v>10.68711171965237</v>
      </c>
    </row>
    <row r="15" spans="1:33" x14ac:dyDescent="0.25">
      <c r="A15" s="4">
        <v>2</v>
      </c>
      <c r="B15" s="4">
        <v>60</v>
      </c>
      <c r="C15" s="4">
        <v>98.128707470328138</v>
      </c>
      <c r="D15" s="4">
        <v>0.44049336746567369</v>
      </c>
      <c r="E15" s="4">
        <v>0.69</v>
      </c>
      <c r="S15" s="3">
        <v>2</v>
      </c>
      <c r="T15" s="3">
        <v>20</v>
      </c>
      <c r="U15" s="3">
        <v>51.710040563328924</v>
      </c>
      <c r="V15" s="3">
        <v>0.19476474788447806</v>
      </c>
      <c r="W15" s="3">
        <v>1.26</v>
      </c>
    </row>
    <row r="16" spans="1:33" x14ac:dyDescent="0.25">
      <c r="A16" s="4">
        <v>2</v>
      </c>
      <c r="B16" s="4">
        <v>100</v>
      </c>
      <c r="C16" s="4">
        <v>222.77</v>
      </c>
      <c r="D16" s="4">
        <v>1</v>
      </c>
      <c r="E16" s="4">
        <v>0</v>
      </c>
      <c r="S16" s="3">
        <v>2</v>
      </c>
      <c r="T16" s="3">
        <v>10</v>
      </c>
      <c r="U16" s="3">
        <v>32.298157093191392</v>
      </c>
      <c r="V16" s="3">
        <v>0.12165030920222747</v>
      </c>
      <c r="W16" s="3">
        <v>1.54</v>
      </c>
    </row>
    <row r="17" spans="1:23" x14ac:dyDescent="0.25">
      <c r="A17" s="4">
        <v>2</v>
      </c>
      <c r="B17" s="4">
        <v>20</v>
      </c>
      <c r="C17" s="4">
        <v>41.226821321517001</v>
      </c>
      <c r="D17" s="4">
        <v>0.18506451192493154</v>
      </c>
      <c r="E17" s="4">
        <v>1.43</v>
      </c>
      <c r="S17" s="3">
        <v>2</v>
      </c>
      <c r="T17" s="3">
        <v>5</v>
      </c>
      <c r="U17" s="3">
        <v>19.688420134290919</v>
      </c>
      <c r="V17" s="3">
        <v>7.4156008038760518E-2</v>
      </c>
      <c r="W17" s="3">
        <v>1.46</v>
      </c>
    </row>
    <row r="18" spans="1:23" x14ac:dyDescent="0.25">
      <c r="A18" s="4">
        <v>2</v>
      </c>
      <c r="B18" s="4">
        <v>40</v>
      </c>
      <c r="C18" s="4">
        <v>75.631691809060797</v>
      </c>
      <c r="D18" s="4">
        <v>0.339505731512595</v>
      </c>
      <c r="E18" s="4">
        <v>0.91</v>
      </c>
      <c r="S18" s="3">
        <v>2</v>
      </c>
      <c r="T18" s="3">
        <v>100</v>
      </c>
      <c r="U18" s="3">
        <v>265.5</v>
      </c>
      <c r="V18" s="3">
        <v>1</v>
      </c>
      <c r="W18" s="3">
        <v>0</v>
      </c>
    </row>
    <row r="19" spans="1:23" x14ac:dyDescent="0.25">
      <c r="A19" s="4">
        <v>2</v>
      </c>
      <c r="B19" s="4">
        <v>10</v>
      </c>
      <c r="C19" s="4">
        <v>25.298936014669046</v>
      </c>
      <c r="D19" s="4">
        <v>0.11356527366642297</v>
      </c>
      <c r="E19" s="4">
        <v>2.13</v>
      </c>
      <c r="S19" s="4">
        <v>4</v>
      </c>
      <c r="T19" s="4">
        <v>100</v>
      </c>
      <c r="U19" s="4">
        <v>391.28</v>
      </c>
      <c r="V19" s="4">
        <v>1</v>
      </c>
      <c r="W19" s="4">
        <v>0</v>
      </c>
    </row>
    <row r="20" spans="1:23" x14ac:dyDescent="0.25">
      <c r="A20" s="4">
        <v>2</v>
      </c>
      <c r="B20" s="4">
        <v>100</v>
      </c>
      <c r="C20" s="4">
        <v>222.77</v>
      </c>
      <c r="D20" s="4">
        <v>1</v>
      </c>
      <c r="E20" s="4">
        <v>0</v>
      </c>
      <c r="S20" s="4">
        <v>4</v>
      </c>
      <c r="T20" s="4">
        <v>80</v>
      </c>
      <c r="U20" s="4">
        <v>334.23294997428519</v>
      </c>
      <c r="V20" s="4">
        <v>0.85420402262902584</v>
      </c>
      <c r="W20" s="4">
        <v>0.03</v>
      </c>
    </row>
    <row r="21" spans="1:23" x14ac:dyDescent="0.25">
      <c r="A21" s="3">
        <v>3</v>
      </c>
      <c r="B21" s="3">
        <v>100</v>
      </c>
      <c r="C21" s="3">
        <v>746.56</v>
      </c>
      <c r="D21" s="3">
        <v>1</v>
      </c>
      <c r="E21" s="3">
        <v>0</v>
      </c>
      <c r="S21" s="4">
        <v>4</v>
      </c>
      <c r="T21" s="4">
        <v>60</v>
      </c>
      <c r="U21" s="4">
        <v>279.36306932805121</v>
      </c>
      <c r="V21" s="4">
        <v>0.71397226877952169</v>
      </c>
      <c r="W21" s="4">
        <v>0.17</v>
      </c>
    </row>
    <row r="22" spans="1:23" x14ac:dyDescent="0.25">
      <c r="A22" s="3">
        <v>3</v>
      </c>
      <c r="B22" s="3">
        <v>80</v>
      </c>
      <c r="C22" s="3">
        <v>537.42624886403837</v>
      </c>
      <c r="D22" s="3">
        <v>0.71987013617664808</v>
      </c>
      <c r="E22" s="3">
        <v>0.22</v>
      </c>
      <c r="S22" s="4">
        <v>4</v>
      </c>
      <c r="T22" s="4">
        <v>40</v>
      </c>
      <c r="U22" s="4">
        <v>207.11447713134518</v>
      </c>
      <c r="V22" s="4">
        <v>0.52932548847716521</v>
      </c>
      <c r="W22" s="4">
        <v>0.31</v>
      </c>
    </row>
    <row r="23" spans="1:23" x14ac:dyDescent="0.25">
      <c r="A23" s="3">
        <v>3</v>
      </c>
      <c r="B23" s="3">
        <v>60</v>
      </c>
      <c r="C23" s="3">
        <v>429.59830779192743</v>
      </c>
      <c r="D23" s="3">
        <v>0.5754370818044463</v>
      </c>
      <c r="E23" s="3">
        <v>0.82</v>
      </c>
      <c r="S23" s="4">
        <v>4</v>
      </c>
      <c r="T23" s="4">
        <v>100</v>
      </c>
      <c r="U23" s="4">
        <v>391.28</v>
      </c>
      <c r="V23" s="4">
        <v>1</v>
      </c>
      <c r="W23" s="4">
        <v>0</v>
      </c>
    </row>
    <row r="24" spans="1:23" x14ac:dyDescent="0.25">
      <c r="A24" s="3">
        <v>3</v>
      </c>
      <c r="B24" s="3">
        <v>40</v>
      </c>
      <c r="C24" s="3">
        <v>304.04849651420835</v>
      </c>
      <c r="D24" s="3">
        <v>0.40726598868705577</v>
      </c>
      <c r="E24" s="3">
        <v>1.5</v>
      </c>
      <c r="S24" s="4">
        <v>4</v>
      </c>
      <c r="T24" s="4">
        <v>20</v>
      </c>
      <c r="U24" s="4">
        <v>81.512938486165098</v>
      </c>
      <c r="V24" s="4">
        <v>0.20832380516807683</v>
      </c>
      <c r="W24" s="4">
        <v>1.25</v>
      </c>
    </row>
    <row r="25" spans="1:23" x14ac:dyDescent="0.25">
      <c r="A25" s="3">
        <v>3</v>
      </c>
      <c r="B25" s="3">
        <v>100</v>
      </c>
      <c r="C25" s="3">
        <v>746.56</v>
      </c>
      <c r="D25" s="3">
        <v>1</v>
      </c>
      <c r="E25" s="3">
        <v>0</v>
      </c>
      <c r="S25" s="4">
        <v>4</v>
      </c>
      <c r="T25" s="4">
        <v>10</v>
      </c>
      <c r="U25" s="4">
        <v>44.906663586663576</v>
      </c>
      <c r="V25" s="4">
        <v>0.11476861476861475</v>
      </c>
      <c r="W25" s="4">
        <v>1.58</v>
      </c>
    </row>
    <row r="26" spans="1:23" x14ac:dyDescent="0.25">
      <c r="A26" s="3">
        <v>3</v>
      </c>
      <c r="B26" s="3">
        <v>20</v>
      </c>
      <c r="C26" s="3">
        <v>151.5818991741863</v>
      </c>
      <c r="D26" s="3">
        <v>0.20304047789084106</v>
      </c>
      <c r="E26" s="3">
        <v>2.4</v>
      </c>
      <c r="S26" s="4">
        <v>4</v>
      </c>
      <c r="T26" s="4">
        <v>5</v>
      </c>
      <c r="U26" s="4">
        <v>28.992158693115513</v>
      </c>
      <c r="V26" s="4">
        <v>7.4095682613768948E-2</v>
      </c>
      <c r="W26" s="4">
        <v>1.88</v>
      </c>
    </row>
    <row r="27" spans="1:23" x14ac:dyDescent="0.25">
      <c r="A27" s="3">
        <v>3</v>
      </c>
      <c r="B27" s="3">
        <v>10</v>
      </c>
      <c r="C27" s="3">
        <v>78.198568669407493</v>
      </c>
      <c r="D27" s="3">
        <v>0.10474518949502719</v>
      </c>
      <c r="E27" s="3">
        <v>3.02</v>
      </c>
      <c r="S27" s="4">
        <v>4</v>
      </c>
      <c r="T27" s="4">
        <v>100</v>
      </c>
      <c r="U27" s="4">
        <v>391.27999999999992</v>
      </c>
      <c r="V27" s="4">
        <v>0.99999999999999989</v>
      </c>
      <c r="W27" s="4">
        <v>0</v>
      </c>
    </row>
    <row r="28" spans="1:23" x14ac:dyDescent="0.25">
      <c r="A28" s="3">
        <v>3</v>
      </c>
      <c r="B28" s="3">
        <v>5</v>
      </c>
      <c r="C28" s="3">
        <v>30.704900659016801</v>
      </c>
      <c r="D28" s="3">
        <v>4.1128510312656456E-2</v>
      </c>
      <c r="E28" s="3">
        <v>3.76</v>
      </c>
      <c r="S28" s="3">
        <v>5</v>
      </c>
      <c r="T28" s="3">
        <v>100</v>
      </c>
      <c r="U28" s="3">
        <v>191.08</v>
      </c>
      <c r="V28" s="3">
        <v>1</v>
      </c>
      <c r="W28" s="3">
        <v>0</v>
      </c>
    </row>
    <row r="29" spans="1:23" x14ac:dyDescent="0.25">
      <c r="A29" s="3">
        <v>3</v>
      </c>
      <c r="B29" s="3">
        <v>100</v>
      </c>
      <c r="C29" s="3">
        <v>746.56</v>
      </c>
      <c r="D29" s="3">
        <v>1</v>
      </c>
      <c r="E29" s="3">
        <v>0</v>
      </c>
      <c r="S29" s="3">
        <v>5</v>
      </c>
      <c r="T29" s="3">
        <v>80</v>
      </c>
      <c r="U29" s="3">
        <v>158.67564030941125</v>
      </c>
      <c r="V29" s="3">
        <v>0.83041469703480864</v>
      </c>
      <c r="W29" s="3">
        <v>0.06</v>
      </c>
    </row>
    <row r="30" spans="1:23" x14ac:dyDescent="0.25">
      <c r="A30" s="4">
        <v>4</v>
      </c>
      <c r="B30" s="4">
        <v>100</v>
      </c>
      <c r="C30" s="4">
        <v>245.33</v>
      </c>
      <c r="D30" s="4">
        <v>1</v>
      </c>
      <c r="E30" s="4">
        <v>0</v>
      </c>
      <c r="S30" s="3">
        <v>5</v>
      </c>
      <c r="T30" s="3">
        <v>60</v>
      </c>
      <c r="U30" s="3">
        <v>123.49984109468109</v>
      </c>
      <c r="V30" s="3">
        <v>0.64632531450011033</v>
      </c>
      <c r="W30" s="3">
        <v>0.35</v>
      </c>
    </row>
    <row r="31" spans="1:23" x14ac:dyDescent="0.25">
      <c r="A31" s="4">
        <v>4</v>
      </c>
      <c r="B31" s="4">
        <v>80</v>
      </c>
      <c r="C31" s="4">
        <v>179.25758724191252</v>
      </c>
      <c r="D31" s="4">
        <v>0.73067944092411241</v>
      </c>
      <c r="E31" s="4">
        <v>0.17</v>
      </c>
      <c r="S31" s="3">
        <v>5</v>
      </c>
      <c r="T31" s="3">
        <v>40</v>
      </c>
      <c r="U31" s="3">
        <v>84.811256805807616</v>
      </c>
      <c r="V31" s="3">
        <v>0.44385208711433749</v>
      </c>
      <c r="W31" s="3">
        <v>0.82</v>
      </c>
    </row>
    <row r="32" spans="1:23" x14ac:dyDescent="0.25">
      <c r="A32" s="4">
        <v>4</v>
      </c>
      <c r="B32" s="4">
        <v>60</v>
      </c>
      <c r="C32" s="4">
        <v>125.73635867930959</v>
      </c>
      <c r="D32" s="4">
        <v>0.51251929515065253</v>
      </c>
      <c r="E32" s="4">
        <v>0.49</v>
      </c>
      <c r="S32" s="3">
        <v>5</v>
      </c>
      <c r="T32" s="3">
        <v>100</v>
      </c>
      <c r="U32" s="3">
        <v>191.08</v>
      </c>
      <c r="V32" s="3">
        <v>1</v>
      </c>
      <c r="W32" s="3">
        <v>0</v>
      </c>
    </row>
    <row r="33" spans="1:23" x14ac:dyDescent="0.25">
      <c r="A33" s="4">
        <v>4</v>
      </c>
      <c r="B33" s="4">
        <v>40</v>
      </c>
      <c r="C33" s="4">
        <v>95.65096765855067</v>
      </c>
      <c r="D33" s="4">
        <v>0.38988695902886178</v>
      </c>
      <c r="E33" s="4">
        <v>0.97</v>
      </c>
      <c r="S33" s="3">
        <v>5</v>
      </c>
      <c r="T33" s="3">
        <v>20</v>
      </c>
      <c r="U33" s="3">
        <v>40.554682557873022</v>
      </c>
      <c r="V33" s="3">
        <v>0.21223928489571395</v>
      </c>
      <c r="W33" s="3">
        <v>1.47</v>
      </c>
    </row>
    <row r="34" spans="1:23" x14ac:dyDescent="0.25">
      <c r="A34" s="4">
        <v>4</v>
      </c>
      <c r="B34" s="4">
        <v>100</v>
      </c>
      <c r="C34" s="4">
        <v>245.33</v>
      </c>
      <c r="D34" s="4">
        <v>1</v>
      </c>
      <c r="E34" s="4">
        <v>0</v>
      </c>
      <c r="S34" s="3">
        <v>5</v>
      </c>
      <c r="T34" s="3">
        <v>10</v>
      </c>
      <c r="U34" s="3">
        <v>23.5354109434812</v>
      </c>
      <c r="V34" s="3">
        <v>0.1231704571042558</v>
      </c>
      <c r="W34" s="3">
        <v>1.81</v>
      </c>
    </row>
    <row r="35" spans="1:23" x14ac:dyDescent="0.25">
      <c r="A35" s="4">
        <v>4</v>
      </c>
      <c r="B35" s="4">
        <v>20</v>
      </c>
      <c r="C35" s="4">
        <v>51.87241557374243</v>
      </c>
      <c r="D35" s="4">
        <v>0.2046249135058873</v>
      </c>
      <c r="E35" s="4">
        <v>1.46</v>
      </c>
      <c r="S35" s="3">
        <v>5</v>
      </c>
      <c r="T35" s="3">
        <v>5</v>
      </c>
      <c r="U35" s="3">
        <v>13.869050674928079</v>
      </c>
      <c r="V35" s="3">
        <v>7.2582429741093149E-2</v>
      </c>
      <c r="W35" s="3">
        <v>2.04</v>
      </c>
    </row>
    <row r="36" spans="1:23" x14ac:dyDescent="0.25">
      <c r="A36" s="4">
        <v>4</v>
      </c>
      <c r="B36" s="4">
        <v>10</v>
      </c>
      <c r="C36" s="4">
        <v>29.215652742646714</v>
      </c>
      <c r="D36" s="4">
        <v>0.1152491232451547</v>
      </c>
      <c r="E36" s="4">
        <v>1.95</v>
      </c>
      <c r="S36" s="3">
        <v>5</v>
      </c>
      <c r="T36" s="3">
        <v>100</v>
      </c>
      <c r="U36" s="3">
        <v>191.08</v>
      </c>
      <c r="V36" s="3">
        <v>1</v>
      </c>
      <c r="W36" s="3">
        <v>0</v>
      </c>
    </row>
    <row r="37" spans="1:23" x14ac:dyDescent="0.25">
      <c r="A37" s="4">
        <v>4</v>
      </c>
      <c r="B37" s="4">
        <v>5</v>
      </c>
      <c r="C37" s="4">
        <v>18.609372094892638</v>
      </c>
      <c r="D37" s="4">
        <v>7.3409751853619878E-2</v>
      </c>
      <c r="E37" s="4">
        <v>2.17</v>
      </c>
      <c r="S37" s="4">
        <v>6</v>
      </c>
      <c r="T37" s="4">
        <v>100</v>
      </c>
      <c r="U37" s="4">
        <v>867.07</v>
      </c>
      <c r="V37" s="4">
        <v>1</v>
      </c>
      <c r="W37" s="4">
        <v>0</v>
      </c>
    </row>
    <row r="38" spans="1:23" x14ac:dyDescent="0.25">
      <c r="A38" s="4">
        <v>4</v>
      </c>
      <c r="B38" s="4">
        <v>100</v>
      </c>
      <c r="C38" s="4">
        <v>253.49999999999997</v>
      </c>
      <c r="D38" s="4">
        <v>0.99999999999999989</v>
      </c>
      <c r="E38" s="4">
        <v>0</v>
      </c>
      <c r="S38" s="4">
        <v>6</v>
      </c>
      <c r="T38" s="4">
        <v>80</v>
      </c>
      <c r="U38" s="4">
        <v>721.33356871483898</v>
      </c>
      <c r="V38" s="4">
        <v>0.8319208007598452</v>
      </c>
      <c r="W38" s="4">
        <v>0.19</v>
      </c>
    </row>
    <row r="39" spans="1:23" x14ac:dyDescent="0.25">
      <c r="A39" s="3">
        <v>5</v>
      </c>
      <c r="B39" s="3">
        <v>100</v>
      </c>
      <c r="C39" s="3">
        <v>277.5</v>
      </c>
      <c r="D39" s="3">
        <v>1</v>
      </c>
      <c r="E39" s="3">
        <v>0</v>
      </c>
      <c r="S39" s="4">
        <v>6</v>
      </c>
      <c r="T39" s="4">
        <v>5</v>
      </c>
      <c r="U39" s="4">
        <v>51.652711995563408</v>
      </c>
      <c r="V39" s="4">
        <v>5.9571559384551886E-2</v>
      </c>
      <c r="W39" s="4">
        <v>3.01</v>
      </c>
    </row>
    <row r="40" spans="1:23" x14ac:dyDescent="0.25">
      <c r="A40" s="3">
        <v>5</v>
      </c>
      <c r="B40" s="3">
        <v>80</v>
      </c>
      <c r="C40" s="3">
        <v>210.562131791403</v>
      </c>
      <c r="D40" s="3">
        <v>0.7587824569059568</v>
      </c>
      <c r="E40" s="3">
        <v>0.1</v>
      </c>
      <c r="S40" s="4">
        <v>6</v>
      </c>
      <c r="T40" s="4">
        <v>60</v>
      </c>
      <c r="U40" s="4">
        <v>612.28082917534812</v>
      </c>
      <c r="V40" s="4">
        <v>0.70614924882114261</v>
      </c>
      <c r="W40" s="4">
        <v>0.23</v>
      </c>
    </row>
    <row r="41" spans="1:23" x14ac:dyDescent="0.25">
      <c r="A41" s="3">
        <v>5</v>
      </c>
      <c r="B41" s="3">
        <v>60</v>
      </c>
      <c r="C41" s="3">
        <v>157.73480510900683</v>
      </c>
      <c r="D41" s="3">
        <v>0.56841371210452907</v>
      </c>
      <c r="E41" s="3">
        <v>0.45</v>
      </c>
      <c r="S41" s="4">
        <v>6</v>
      </c>
      <c r="T41" s="4">
        <v>100</v>
      </c>
      <c r="U41" s="4">
        <v>867.07</v>
      </c>
      <c r="V41" s="4">
        <v>1</v>
      </c>
      <c r="W41" s="4">
        <v>0</v>
      </c>
    </row>
    <row r="42" spans="1:23" x14ac:dyDescent="0.25">
      <c r="A42" s="3">
        <v>5</v>
      </c>
      <c r="B42" s="3">
        <v>40</v>
      </c>
      <c r="C42" s="3">
        <v>103.71554789953323</v>
      </c>
      <c r="D42" s="3">
        <v>0.37374972216048014</v>
      </c>
      <c r="E42" s="3">
        <v>0.78</v>
      </c>
      <c r="S42" s="4">
        <v>6</v>
      </c>
      <c r="T42" s="4">
        <v>10</v>
      </c>
      <c r="U42" s="4">
        <v>89.515145208905963</v>
      </c>
      <c r="V42" s="4">
        <v>0.10323866032604745</v>
      </c>
      <c r="W42" s="4">
        <v>2.82</v>
      </c>
    </row>
    <row r="43" spans="1:23" x14ac:dyDescent="0.25">
      <c r="A43" s="3">
        <v>5</v>
      </c>
      <c r="B43" s="3">
        <v>100</v>
      </c>
      <c r="C43" s="3">
        <v>277.5</v>
      </c>
      <c r="D43" s="3">
        <v>1</v>
      </c>
      <c r="E43" s="3">
        <v>0</v>
      </c>
      <c r="S43" s="4">
        <v>6</v>
      </c>
      <c r="T43" s="4">
        <v>40</v>
      </c>
      <c r="U43" s="4">
        <v>312.68129672204634</v>
      </c>
      <c r="V43" s="4">
        <v>0.36061828540030944</v>
      </c>
      <c r="W43" s="4">
        <v>1.36</v>
      </c>
    </row>
    <row r="44" spans="1:23" x14ac:dyDescent="0.25">
      <c r="A44" s="3">
        <v>5</v>
      </c>
      <c r="B44" s="3">
        <v>20</v>
      </c>
      <c r="C44" s="3">
        <v>52.965213981626704</v>
      </c>
      <c r="D44" s="3">
        <v>0.19086563596982595</v>
      </c>
      <c r="E44" s="3">
        <v>1.26</v>
      </c>
      <c r="S44" s="4">
        <v>6</v>
      </c>
      <c r="T44" s="4">
        <v>20</v>
      </c>
      <c r="U44" s="4">
        <v>165.36098842642514</v>
      </c>
      <c r="V44" s="4">
        <v>0.19071238588167636</v>
      </c>
      <c r="W44" s="4">
        <v>2.25</v>
      </c>
    </row>
    <row r="45" spans="1:23" x14ac:dyDescent="0.25">
      <c r="A45" s="3">
        <v>5</v>
      </c>
      <c r="B45" s="3">
        <v>10</v>
      </c>
      <c r="C45" s="3">
        <v>29.166478172359191</v>
      </c>
      <c r="D45" s="3">
        <v>0.10510442584633943</v>
      </c>
      <c r="E45" s="3">
        <v>1.61</v>
      </c>
      <c r="S45" s="4">
        <v>6</v>
      </c>
      <c r="T45" s="4">
        <v>100</v>
      </c>
      <c r="U45" s="4">
        <v>867.07</v>
      </c>
      <c r="V45" s="4">
        <v>1</v>
      </c>
      <c r="W45" s="4">
        <v>0</v>
      </c>
    </row>
    <row r="46" spans="1:23" x14ac:dyDescent="0.25">
      <c r="A46" s="3">
        <v>5</v>
      </c>
      <c r="B46" s="3">
        <v>5</v>
      </c>
      <c r="C46" s="3">
        <v>15.515243206211462</v>
      </c>
      <c r="D46" s="3">
        <v>5.5910786328689954E-2</v>
      </c>
      <c r="E46" s="3">
        <v>1.83</v>
      </c>
      <c r="S46" s="3">
        <v>7</v>
      </c>
      <c r="T46" s="3">
        <v>100</v>
      </c>
      <c r="U46" s="3">
        <v>435.45</v>
      </c>
      <c r="V46" s="3">
        <v>1</v>
      </c>
      <c r="W46" s="3">
        <v>0</v>
      </c>
    </row>
    <row r="47" spans="1:23" x14ac:dyDescent="0.25">
      <c r="A47" s="3">
        <v>5</v>
      </c>
      <c r="B47" s="3">
        <v>100</v>
      </c>
      <c r="C47" s="3">
        <v>277.5</v>
      </c>
      <c r="D47" s="3">
        <v>1</v>
      </c>
      <c r="E47" s="3">
        <v>0</v>
      </c>
      <c r="S47" s="3">
        <v>7</v>
      </c>
      <c r="T47" s="3">
        <v>80</v>
      </c>
      <c r="U47" s="3">
        <v>356.6434239399731</v>
      </c>
      <c r="V47" s="3">
        <v>0.81902267525542105</v>
      </c>
      <c r="W47" s="3">
        <v>0.08</v>
      </c>
    </row>
    <row r="48" spans="1:23" x14ac:dyDescent="0.25">
      <c r="S48" s="3">
        <v>7</v>
      </c>
      <c r="T48" s="3">
        <v>5</v>
      </c>
      <c r="U48" s="3">
        <v>27.172705437076932</v>
      </c>
      <c r="V48" s="3">
        <v>6.2401436300555592E-2</v>
      </c>
      <c r="W48" s="3">
        <v>2.37</v>
      </c>
    </row>
    <row r="49" spans="19:23" x14ac:dyDescent="0.25">
      <c r="S49" s="3">
        <v>7</v>
      </c>
      <c r="T49" s="3">
        <v>60</v>
      </c>
      <c r="U49" s="3">
        <v>281.34159988015875</v>
      </c>
      <c r="V49" s="3">
        <v>0.64609392554864797</v>
      </c>
      <c r="W49" s="3">
        <v>0.24</v>
      </c>
    </row>
    <row r="50" spans="19:23" x14ac:dyDescent="0.25">
      <c r="S50" s="3">
        <v>7</v>
      </c>
      <c r="T50" s="3">
        <v>100</v>
      </c>
      <c r="U50" s="3">
        <v>435.45</v>
      </c>
      <c r="V50" s="3">
        <v>1</v>
      </c>
      <c r="W50" s="3">
        <v>0</v>
      </c>
    </row>
    <row r="51" spans="19:23" x14ac:dyDescent="0.25">
      <c r="S51" s="3">
        <v>7</v>
      </c>
      <c r="T51" s="3">
        <v>10</v>
      </c>
      <c r="U51" s="3">
        <v>46.538236801307704</v>
      </c>
      <c r="V51" s="3">
        <v>0.10687389321691974</v>
      </c>
      <c r="W51" s="3">
        <v>1.87</v>
      </c>
    </row>
    <row r="52" spans="19:23" x14ac:dyDescent="0.25">
      <c r="S52" s="3">
        <v>7</v>
      </c>
      <c r="T52" s="3">
        <v>40</v>
      </c>
      <c r="U52" s="3">
        <v>178.44414348366823</v>
      </c>
      <c r="V52" s="3">
        <v>0.40979249852719768</v>
      </c>
      <c r="W52" s="3">
        <v>0.49</v>
      </c>
    </row>
    <row r="53" spans="19:23" x14ac:dyDescent="0.25">
      <c r="S53" s="3">
        <v>7</v>
      </c>
      <c r="T53" s="3">
        <v>20</v>
      </c>
      <c r="U53" s="3">
        <v>87.563487187617653</v>
      </c>
      <c r="V53" s="3">
        <v>0.2010873514470494</v>
      </c>
      <c r="W53" s="3">
        <v>1.32</v>
      </c>
    </row>
    <row r="54" spans="19:23" x14ac:dyDescent="0.25">
      <c r="S54" s="3">
        <v>7</v>
      </c>
      <c r="T54" s="3">
        <v>100</v>
      </c>
      <c r="U54" s="3">
        <v>435.45</v>
      </c>
      <c r="V54" s="3">
        <v>1</v>
      </c>
      <c r="W54" s="3">
        <v>0</v>
      </c>
    </row>
    <row r="55" spans="19:23" x14ac:dyDescent="0.25">
      <c r="S55" s="4">
        <v>8</v>
      </c>
      <c r="T55" s="4">
        <v>100</v>
      </c>
      <c r="U55" s="4">
        <v>711.52</v>
      </c>
      <c r="V55" s="4">
        <v>1</v>
      </c>
      <c r="W55" s="4">
        <v>0</v>
      </c>
    </row>
    <row r="56" spans="19:23" x14ac:dyDescent="0.25">
      <c r="S56" s="4">
        <v>8</v>
      </c>
      <c r="T56" s="4">
        <v>80</v>
      </c>
      <c r="U56" s="4">
        <v>589.30528706049313</v>
      </c>
      <c r="V56" s="4">
        <v>0.82823432519183315</v>
      </c>
      <c r="W56" s="4">
        <v>0.15</v>
      </c>
    </row>
    <row r="57" spans="19:23" x14ac:dyDescent="0.25">
      <c r="S57" s="4">
        <v>8</v>
      </c>
      <c r="T57" s="4">
        <v>5</v>
      </c>
      <c r="U57" s="4">
        <v>42.545139693237822</v>
      </c>
      <c r="V57" s="4">
        <v>5.97947207291964E-2</v>
      </c>
      <c r="W57" s="4">
        <v>3.15</v>
      </c>
    </row>
    <row r="58" spans="19:23" x14ac:dyDescent="0.25">
      <c r="S58" s="4">
        <v>8</v>
      </c>
      <c r="T58" s="4">
        <v>60</v>
      </c>
      <c r="U58" s="4">
        <v>489.57139380773089</v>
      </c>
      <c r="V58" s="4">
        <v>0.68806413566411473</v>
      </c>
      <c r="W58" s="4">
        <v>0.33</v>
      </c>
    </row>
    <row r="59" spans="19:23" x14ac:dyDescent="0.25">
      <c r="S59" s="4">
        <v>8</v>
      </c>
      <c r="T59" s="4">
        <v>100</v>
      </c>
      <c r="U59" s="4">
        <v>711.52</v>
      </c>
      <c r="V59" s="4">
        <v>1</v>
      </c>
      <c r="W59" s="4">
        <v>0</v>
      </c>
    </row>
    <row r="60" spans="19:23" x14ac:dyDescent="0.25">
      <c r="S60" s="4">
        <v>8</v>
      </c>
      <c r="T60" s="4">
        <v>10</v>
      </c>
      <c r="U60" s="4">
        <v>75.102243567032758</v>
      </c>
      <c r="V60" s="4">
        <v>0.10555183770945688</v>
      </c>
      <c r="W60" s="4">
        <v>2.33</v>
      </c>
    </row>
    <row r="61" spans="19:23" x14ac:dyDescent="0.25">
      <c r="S61" s="4">
        <v>8</v>
      </c>
      <c r="T61" s="4">
        <v>40</v>
      </c>
      <c r="U61" s="4">
        <v>300.03509683895425</v>
      </c>
      <c r="V61" s="4">
        <v>0.42168188784426897</v>
      </c>
      <c r="W61" s="4">
        <v>0.83</v>
      </c>
    </row>
    <row r="62" spans="19:23" x14ac:dyDescent="0.25">
      <c r="S62" s="4">
        <v>8</v>
      </c>
      <c r="T62" s="4">
        <v>20</v>
      </c>
      <c r="U62" s="4">
        <v>150.187296824252</v>
      </c>
      <c r="V62" s="4">
        <v>0.21107951543772768</v>
      </c>
      <c r="W62" s="4">
        <v>1.78</v>
      </c>
    </row>
    <row r="63" spans="19:23" x14ac:dyDescent="0.25">
      <c r="S63" s="4">
        <v>8</v>
      </c>
      <c r="T63" s="4">
        <v>100</v>
      </c>
      <c r="U63" s="4">
        <v>711.52</v>
      </c>
      <c r="V63" s="4">
        <v>1</v>
      </c>
      <c r="W63" s="4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174E-ACA0-4536-AEE0-F8EDF08D4970}">
  <dimension ref="A1:U75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1" max="5" width="8.85546875" style="9"/>
  </cols>
  <sheetData>
    <row r="1" spans="1:21" x14ac:dyDescent="0.25">
      <c r="A1" s="9" t="s">
        <v>39</v>
      </c>
      <c r="L1" t="s">
        <v>43</v>
      </c>
    </row>
    <row r="2" spans="1:21" ht="30" x14ac:dyDescent="0.25">
      <c r="A2" s="10" t="s">
        <v>0</v>
      </c>
      <c r="B2" s="10" t="s">
        <v>35</v>
      </c>
      <c r="C2" s="10" t="s">
        <v>36</v>
      </c>
      <c r="D2" s="10" t="s">
        <v>37</v>
      </c>
      <c r="E2" s="10" t="s">
        <v>38</v>
      </c>
      <c r="G2" s="1" t="s">
        <v>40</v>
      </c>
      <c r="H2" t="s">
        <v>44</v>
      </c>
      <c r="I2" t="s">
        <v>45</v>
      </c>
      <c r="L2" t="s">
        <v>0</v>
      </c>
      <c r="M2" t="s">
        <v>35</v>
      </c>
      <c r="N2" t="s">
        <v>36</v>
      </c>
      <c r="O2" t="s">
        <v>65</v>
      </c>
      <c r="P2" t="s">
        <v>38</v>
      </c>
      <c r="S2" t="s">
        <v>44</v>
      </c>
      <c r="T2" t="s">
        <v>45</v>
      </c>
    </row>
    <row r="3" spans="1:21" x14ac:dyDescent="0.25">
      <c r="A3" s="9">
        <v>1</v>
      </c>
      <c r="B3" s="9">
        <v>1</v>
      </c>
      <c r="C3" s="9">
        <v>3</v>
      </c>
      <c r="D3" s="9">
        <v>5.6058208955223874</v>
      </c>
      <c r="E3" s="9">
        <v>5.6058208955223874</v>
      </c>
      <c r="G3">
        <v>0.8</v>
      </c>
      <c r="H3">
        <v>3.3223974137233072</v>
      </c>
      <c r="I3">
        <v>4.1529967671541348</v>
      </c>
      <c r="L3">
        <v>2</v>
      </c>
      <c r="M3">
        <v>1</v>
      </c>
      <c r="N3">
        <v>3</v>
      </c>
      <c r="O3">
        <v>2.5035840954536672</v>
      </c>
      <c r="P3">
        <v>2.5035840954536672</v>
      </c>
      <c r="R3">
        <v>0.6</v>
      </c>
      <c r="S3">
        <v>7.9661229547370951</v>
      </c>
      <c r="T3">
        <v>13.276871591228492</v>
      </c>
      <c r="U3" t="s">
        <v>46</v>
      </c>
    </row>
    <row r="4" spans="1:21" x14ac:dyDescent="0.25">
      <c r="A4" s="9">
        <v>1</v>
      </c>
      <c r="B4" s="9">
        <v>1</v>
      </c>
      <c r="C4" s="9">
        <v>4</v>
      </c>
      <c r="D4" s="9">
        <v>5.1594029850746272</v>
      </c>
      <c r="E4" s="9">
        <v>5.1594029850746272</v>
      </c>
      <c r="G4">
        <v>1</v>
      </c>
      <c r="H4">
        <v>6.5951551183384796</v>
      </c>
      <c r="I4">
        <v>6.5951551183384796</v>
      </c>
      <c r="L4">
        <v>2</v>
      </c>
      <c r="M4">
        <v>1</v>
      </c>
      <c r="N4">
        <v>4</v>
      </c>
      <c r="O4">
        <v>2.8158338197125325</v>
      </c>
      <c r="P4">
        <v>2.8158338197125325</v>
      </c>
      <c r="S4">
        <v>5.1378811005298886</v>
      </c>
      <c r="T4">
        <v>8.5631351675498166</v>
      </c>
      <c r="U4" t="s">
        <v>41</v>
      </c>
    </row>
    <row r="5" spans="1:21" x14ac:dyDescent="0.25">
      <c r="A5" s="9">
        <v>1</v>
      </c>
      <c r="B5" s="9">
        <v>0.8</v>
      </c>
      <c r="C5" s="9">
        <v>3</v>
      </c>
      <c r="D5" s="9">
        <v>3.4816920100150992</v>
      </c>
      <c r="E5" s="9">
        <v>4.3521150125188734</v>
      </c>
      <c r="G5">
        <v>1.2</v>
      </c>
      <c r="H5">
        <v>5.6143319793106654</v>
      </c>
      <c r="I5">
        <v>4.6786099827588883</v>
      </c>
      <c r="L5">
        <v>2</v>
      </c>
      <c r="M5">
        <v>0.8</v>
      </c>
      <c r="N5">
        <v>3</v>
      </c>
      <c r="O5">
        <v>3.5896092141208333</v>
      </c>
      <c r="P5">
        <v>4.487011517651041</v>
      </c>
      <c r="S5">
        <v>2.5689405502649443</v>
      </c>
      <c r="T5">
        <v>4.2815675837749083</v>
      </c>
      <c r="U5" t="s">
        <v>42</v>
      </c>
    </row>
    <row r="6" spans="1:21" x14ac:dyDescent="0.25">
      <c r="A6" s="9">
        <v>1</v>
      </c>
      <c r="B6" s="9">
        <v>0.8</v>
      </c>
      <c r="C6" s="9">
        <v>4</v>
      </c>
      <c r="D6" s="9">
        <v>3.1786682658658005</v>
      </c>
      <c r="E6" s="9">
        <v>3.9733353323322507</v>
      </c>
      <c r="G6">
        <v>1.4</v>
      </c>
      <c r="H6">
        <v>7.1416787659044818</v>
      </c>
      <c r="I6">
        <v>5.1011991185032013</v>
      </c>
      <c r="L6">
        <v>2</v>
      </c>
      <c r="M6">
        <v>0.8</v>
      </c>
      <c r="N6">
        <v>4</v>
      </c>
      <c r="O6">
        <v>3.3410688753374362</v>
      </c>
      <c r="P6">
        <v>4.1763360941717949</v>
      </c>
    </row>
    <row r="7" spans="1:21" x14ac:dyDescent="0.25">
      <c r="A7" s="9">
        <v>1</v>
      </c>
      <c r="B7" s="9">
        <v>1.2</v>
      </c>
      <c r="C7" s="9">
        <v>3</v>
      </c>
      <c r="D7" s="9">
        <v>4.1573603656815701</v>
      </c>
      <c r="E7" s="9">
        <v>3.4644669714013085</v>
      </c>
      <c r="G7">
        <v>1.6</v>
      </c>
      <c r="H7">
        <v>5.4217261198425319</v>
      </c>
      <c r="I7">
        <v>3.3885788249015825</v>
      </c>
      <c r="L7">
        <v>3</v>
      </c>
      <c r="M7">
        <v>1</v>
      </c>
      <c r="N7">
        <v>3</v>
      </c>
      <c r="O7">
        <v>4.3271428571428565</v>
      </c>
      <c r="P7">
        <v>4.3271428571428565</v>
      </c>
      <c r="R7">
        <v>0.8</v>
      </c>
      <c r="S7">
        <v>11.608898236806553</v>
      </c>
      <c r="T7">
        <v>14.511122796008191</v>
      </c>
      <c r="U7" t="s">
        <v>46</v>
      </c>
    </row>
    <row r="8" spans="1:21" x14ac:dyDescent="0.25">
      <c r="A8" s="9">
        <v>1</v>
      </c>
      <c r="B8" s="9">
        <v>1.2</v>
      </c>
      <c r="C8" s="9">
        <v>4</v>
      </c>
      <c r="D8" s="9">
        <v>3.8146613756875363</v>
      </c>
      <c r="E8" s="9">
        <v>3.1788844797396139</v>
      </c>
      <c r="G8">
        <v>1.8</v>
      </c>
      <c r="H8">
        <v>4.5064677221266614</v>
      </c>
      <c r="I8">
        <v>2.5035931789592567</v>
      </c>
      <c r="L8">
        <v>3</v>
      </c>
      <c r="M8">
        <v>1</v>
      </c>
      <c r="N8">
        <v>4</v>
      </c>
      <c r="O8">
        <v>4.3115377022119494</v>
      </c>
      <c r="P8">
        <v>4.3115377022119494</v>
      </c>
      <c r="S8">
        <v>6.8792138772431803</v>
      </c>
      <c r="T8">
        <v>8.5990173465539677</v>
      </c>
      <c r="U8" t="s">
        <v>41</v>
      </c>
    </row>
    <row r="9" spans="1:21" x14ac:dyDescent="0.25">
      <c r="A9" s="9">
        <v>1</v>
      </c>
      <c r="B9" s="9">
        <v>1.4</v>
      </c>
      <c r="C9" s="9">
        <v>3</v>
      </c>
      <c r="D9" s="9">
        <v>3.8274598948164495</v>
      </c>
      <c r="E9" s="9">
        <v>2.7338999248688927</v>
      </c>
      <c r="L9">
        <v>3</v>
      </c>
      <c r="M9">
        <v>1.2</v>
      </c>
      <c r="N9">
        <v>3</v>
      </c>
      <c r="O9">
        <v>7.9074926454982775</v>
      </c>
      <c r="P9">
        <v>6.5895772045818983</v>
      </c>
      <c r="S9">
        <v>3.076477972255129</v>
      </c>
      <c r="T9">
        <v>3.8455974653189076</v>
      </c>
      <c r="U9" t="s">
        <v>42</v>
      </c>
    </row>
    <row r="10" spans="1:21" x14ac:dyDescent="0.25">
      <c r="A10" s="9">
        <v>1</v>
      </c>
      <c r="B10" s="9">
        <v>1.4</v>
      </c>
      <c r="C10" s="9">
        <v>4</v>
      </c>
      <c r="D10" s="9">
        <v>3.387779866092353</v>
      </c>
      <c r="E10" s="9">
        <v>2.4198427614945381</v>
      </c>
      <c r="G10" t="s">
        <v>41</v>
      </c>
      <c r="L10">
        <v>3</v>
      </c>
      <c r="M10">
        <v>1.2</v>
      </c>
      <c r="N10">
        <v>4</v>
      </c>
      <c r="O10">
        <v>8.2143613364460979</v>
      </c>
      <c r="P10">
        <v>6.8453011137050819</v>
      </c>
    </row>
    <row r="11" spans="1:21" x14ac:dyDescent="0.25">
      <c r="A11" s="9">
        <v>2</v>
      </c>
      <c r="B11" s="9">
        <v>1</v>
      </c>
      <c r="C11" s="9">
        <v>3</v>
      </c>
      <c r="D11" s="9">
        <v>5.0428048780487806</v>
      </c>
      <c r="E11" s="9">
        <v>5.0428048780487806</v>
      </c>
      <c r="G11">
        <v>0.8</v>
      </c>
      <c r="H11">
        <v>1.1075971967488771</v>
      </c>
      <c r="I11">
        <v>1.3844964959360955</v>
      </c>
      <c r="L11">
        <v>3</v>
      </c>
      <c r="M11">
        <v>0.8</v>
      </c>
      <c r="N11">
        <v>3</v>
      </c>
      <c r="O11">
        <v>6.3287059098358718</v>
      </c>
      <c r="P11">
        <v>7.9108823872948397</v>
      </c>
      <c r="R11">
        <v>1</v>
      </c>
      <c r="S11">
        <v>8.0788252917792764</v>
      </c>
      <c r="T11">
        <v>8.0788252917792764</v>
      </c>
      <c r="U11" t="s">
        <v>46</v>
      </c>
    </row>
    <row r="12" spans="1:21" x14ac:dyDescent="0.25">
      <c r="A12" s="9">
        <v>2</v>
      </c>
      <c r="B12" s="9">
        <v>1</v>
      </c>
      <c r="C12" s="9">
        <v>4</v>
      </c>
      <c r="D12" s="9">
        <v>4.4789024390243899</v>
      </c>
      <c r="E12" s="9">
        <v>4.4789024390243899</v>
      </c>
      <c r="G12">
        <v>1</v>
      </c>
      <c r="H12">
        <v>3.4485202021434946</v>
      </c>
      <c r="I12">
        <v>3.4485202021434946</v>
      </c>
      <c r="L12">
        <v>3</v>
      </c>
      <c r="M12">
        <v>0.8</v>
      </c>
      <c r="N12">
        <v>4</v>
      </c>
      <c r="O12">
        <v>6.1368529064283353</v>
      </c>
      <c r="P12">
        <v>7.6710661330354188</v>
      </c>
      <c r="S12">
        <v>4.8553101424395546</v>
      </c>
      <c r="T12">
        <v>4.8553101424395546</v>
      </c>
      <c r="U12" t="s">
        <v>41</v>
      </c>
    </row>
    <row r="13" spans="1:21" x14ac:dyDescent="0.25">
      <c r="A13" s="9">
        <v>2</v>
      </c>
      <c r="B13" s="9">
        <v>1.4</v>
      </c>
      <c r="C13" s="9">
        <v>3</v>
      </c>
      <c r="D13" s="9">
        <v>5.4226422764227635</v>
      </c>
      <c r="E13" s="9">
        <v>3.8733159117305456</v>
      </c>
      <c r="G13">
        <v>1.2</v>
      </c>
      <c r="H13">
        <v>2.7640226554876182</v>
      </c>
      <c r="I13">
        <v>2.3033522129063506</v>
      </c>
      <c r="L13">
        <v>3</v>
      </c>
      <c r="M13">
        <v>1.4</v>
      </c>
      <c r="N13">
        <v>3</v>
      </c>
      <c r="O13">
        <v>4.038361981500258</v>
      </c>
      <c r="P13">
        <v>2.8845442725001846</v>
      </c>
      <c r="S13">
        <v>1.8351347392835222</v>
      </c>
      <c r="T13">
        <v>1.8351347392835222</v>
      </c>
      <c r="U13" t="s">
        <v>42</v>
      </c>
    </row>
    <row r="14" spans="1:21" x14ac:dyDescent="0.25">
      <c r="A14" s="9">
        <v>2</v>
      </c>
      <c r="B14" s="9">
        <v>1.4</v>
      </c>
      <c r="C14" s="9">
        <v>4</v>
      </c>
      <c r="D14" s="9">
        <v>4.8162652145335985</v>
      </c>
      <c r="E14" s="9">
        <v>3.4401894389525705</v>
      </c>
      <c r="G14">
        <v>1.4</v>
      </c>
      <c r="H14">
        <v>4.6050910187912919</v>
      </c>
      <c r="I14">
        <v>3.289350727708066</v>
      </c>
      <c r="L14">
        <v>3</v>
      </c>
      <c r="M14">
        <v>1.4</v>
      </c>
      <c r="N14">
        <v>4</v>
      </c>
      <c r="O14">
        <v>3.7615910009266167</v>
      </c>
      <c r="P14">
        <v>2.6868507149475835</v>
      </c>
    </row>
    <row r="15" spans="1:21" x14ac:dyDescent="0.25">
      <c r="A15" s="9">
        <v>2</v>
      </c>
      <c r="B15" s="9">
        <v>1.2</v>
      </c>
      <c r="C15" s="9">
        <v>3</v>
      </c>
      <c r="D15" s="9">
        <v>4.3823595041616965</v>
      </c>
      <c r="E15" s="9">
        <v>3.6519662534680806</v>
      </c>
      <c r="G15">
        <v>1.6</v>
      </c>
      <c r="H15">
        <v>3.4594125011009953</v>
      </c>
      <c r="I15">
        <v>2.162132813188121</v>
      </c>
      <c r="L15">
        <v>3</v>
      </c>
      <c r="M15">
        <v>0.6</v>
      </c>
      <c r="N15">
        <v>3</v>
      </c>
      <c r="O15">
        <v>3.2247409043924602</v>
      </c>
      <c r="P15">
        <v>5.3745681739874342</v>
      </c>
      <c r="R15">
        <v>1.2</v>
      </c>
      <c r="S15">
        <v>11.532384265116578</v>
      </c>
      <c r="T15">
        <v>9.6103202209304825</v>
      </c>
      <c r="U15" t="s">
        <v>46</v>
      </c>
    </row>
    <row r="16" spans="1:21" x14ac:dyDescent="0.25">
      <c r="A16" s="9">
        <v>2</v>
      </c>
      <c r="B16" s="9">
        <v>1.2</v>
      </c>
      <c r="C16" s="9">
        <v>4</v>
      </c>
      <c r="D16" s="9">
        <v>4.0235673540777279</v>
      </c>
      <c r="E16" s="9">
        <v>3.3529727950647734</v>
      </c>
      <c r="G16">
        <v>1.8</v>
      </c>
      <c r="H16">
        <v>0.96332080836095624</v>
      </c>
      <c r="I16">
        <v>0.53517822686719385</v>
      </c>
      <c r="L16">
        <v>3</v>
      </c>
      <c r="M16">
        <v>0.6</v>
      </c>
      <c r="N16">
        <v>4</v>
      </c>
      <c r="O16">
        <v>2.8456702533405149</v>
      </c>
      <c r="P16">
        <v>4.7427837555675252</v>
      </c>
      <c r="S16">
        <v>4.8222763562911624</v>
      </c>
      <c r="T16">
        <v>4.018563630242638</v>
      </c>
      <c r="U16" t="s">
        <v>41</v>
      </c>
    </row>
    <row r="17" spans="1:21" x14ac:dyDescent="0.25">
      <c r="A17" s="9">
        <v>2</v>
      </c>
      <c r="B17" s="9">
        <v>1.6</v>
      </c>
      <c r="C17" s="9">
        <v>3</v>
      </c>
      <c r="D17" s="9">
        <v>3.1793089023022372</v>
      </c>
      <c r="E17" s="9">
        <v>1.9870680639388982</v>
      </c>
      <c r="L17">
        <v>4</v>
      </c>
      <c r="M17">
        <v>1</v>
      </c>
      <c r="N17">
        <v>3</v>
      </c>
      <c r="O17">
        <v>5.4230487804878047</v>
      </c>
      <c r="P17">
        <v>5.4230487804878047</v>
      </c>
      <c r="S17">
        <v>1.9686860786001736</v>
      </c>
      <c r="T17">
        <v>1.6405717321668125</v>
      </c>
      <c r="U17" t="s">
        <v>42</v>
      </c>
    </row>
    <row r="18" spans="1:21" x14ac:dyDescent="0.25">
      <c r="A18" s="9">
        <v>2</v>
      </c>
      <c r="B18" s="9">
        <v>1.6</v>
      </c>
      <c r="C18" s="9">
        <v>4</v>
      </c>
      <c r="D18" s="9">
        <v>2.7695640208453987</v>
      </c>
      <c r="E18" s="9">
        <v>1.730977513028374</v>
      </c>
      <c r="G18" t="s">
        <v>42</v>
      </c>
      <c r="H18" s="8"/>
      <c r="I18" s="8"/>
      <c r="L18">
        <v>4</v>
      </c>
      <c r="M18">
        <v>1</v>
      </c>
      <c r="N18">
        <v>4</v>
      </c>
      <c r="O18">
        <v>5.3951419733889709</v>
      </c>
      <c r="P18">
        <v>5.3951419733889709</v>
      </c>
    </row>
    <row r="19" spans="1:21" x14ac:dyDescent="0.25">
      <c r="A19" s="9">
        <v>2</v>
      </c>
      <c r="B19" s="9">
        <v>1.8</v>
      </c>
      <c r="C19" s="9">
        <v>3</v>
      </c>
      <c r="D19" s="9">
        <v>1.5689310562254253</v>
      </c>
      <c r="E19" s="9">
        <v>0.87162836456968074</v>
      </c>
      <c r="G19">
        <v>0.8</v>
      </c>
      <c r="H19">
        <v>0.63947153969663917</v>
      </c>
      <c r="I19">
        <v>0.79933942462079843</v>
      </c>
      <c r="L19">
        <v>4</v>
      </c>
      <c r="M19">
        <v>1.2</v>
      </c>
      <c r="N19">
        <v>3</v>
      </c>
      <c r="O19">
        <v>9.3025960726820394</v>
      </c>
      <c r="P19">
        <v>7.7521633939017001</v>
      </c>
      <c r="R19">
        <v>1.4</v>
      </c>
      <c r="S19">
        <v>8.0007708412403105</v>
      </c>
      <c r="T19">
        <v>5.7148363151716515</v>
      </c>
      <c r="U19" t="s">
        <v>46</v>
      </c>
    </row>
    <row r="20" spans="1:21" x14ac:dyDescent="0.25">
      <c r="A20" s="9">
        <v>2</v>
      </c>
      <c r="B20" s="9">
        <v>1.8</v>
      </c>
      <c r="C20" s="9">
        <v>4</v>
      </c>
      <c r="D20" s="9">
        <v>1.4671185282419454</v>
      </c>
      <c r="E20" s="9">
        <v>0.81506584902330304</v>
      </c>
      <c r="G20">
        <v>1</v>
      </c>
      <c r="H20">
        <v>1.5422251187548339</v>
      </c>
      <c r="I20">
        <v>1.5422251187548339</v>
      </c>
      <c r="L20">
        <v>4</v>
      </c>
      <c r="M20">
        <v>1.2</v>
      </c>
      <c r="N20">
        <v>4</v>
      </c>
      <c r="O20">
        <v>8.9579568995447083</v>
      </c>
      <c r="P20">
        <v>7.4649640829539239</v>
      </c>
      <c r="S20">
        <v>4.0383986242686154</v>
      </c>
      <c r="T20">
        <v>2.8845704459061516</v>
      </c>
      <c r="U20" t="s">
        <v>41</v>
      </c>
    </row>
    <row r="21" spans="1:21" x14ac:dyDescent="0.25">
      <c r="A21" s="9">
        <v>2</v>
      </c>
      <c r="B21" s="9">
        <v>0.8</v>
      </c>
      <c r="C21" s="9">
        <v>3</v>
      </c>
      <c r="D21" s="9">
        <v>2.3407029786769584</v>
      </c>
      <c r="E21" s="9">
        <v>2.925878723346198</v>
      </c>
      <c r="G21">
        <v>1.2</v>
      </c>
      <c r="H21">
        <v>1.2361085098039593</v>
      </c>
      <c r="I21">
        <v>1.0300904248366336</v>
      </c>
      <c r="L21">
        <v>4</v>
      </c>
      <c r="M21">
        <v>1.4</v>
      </c>
      <c r="N21">
        <v>3</v>
      </c>
      <c r="O21">
        <v>6.9406034705459385</v>
      </c>
      <c r="P21">
        <v>4.9575739075328134</v>
      </c>
      <c r="S21">
        <v>1.6486693345692787</v>
      </c>
      <c r="T21">
        <v>1.1776209532637696</v>
      </c>
      <c r="U21" t="s">
        <v>42</v>
      </c>
    </row>
    <row r="22" spans="1:21" x14ac:dyDescent="0.25">
      <c r="A22" s="9">
        <v>2</v>
      </c>
      <c r="B22" s="9">
        <v>0.8</v>
      </c>
      <c r="C22" s="9">
        <v>4</v>
      </c>
      <c r="D22" s="9">
        <v>2.081155746432803</v>
      </c>
      <c r="E22" s="9">
        <v>2.6014446830410036</v>
      </c>
      <c r="G22">
        <v>1.4</v>
      </c>
      <c r="H22">
        <v>2.0594593121182179</v>
      </c>
      <c r="I22">
        <v>1.4710423657987273</v>
      </c>
      <c r="L22">
        <v>4</v>
      </c>
      <c r="M22">
        <v>1.4</v>
      </c>
      <c r="N22">
        <v>4</v>
      </c>
      <c r="O22">
        <v>5.9750543667306744</v>
      </c>
      <c r="P22">
        <v>4.2678959762361961</v>
      </c>
    </row>
    <row r="23" spans="1:21" x14ac:dyDescent="0.25">
      <c r="A23" s="9">
        <v>3</v>
      </c>
      <c r="B23" s="9">
        <v>1</v>
      </c>
      <c r="C23" s="9">
        <v>3</v>
      </c>
      <c r="D23" s="9">
        <v>12.603647058823528</v>
      </c>
      <c r="E23" s="9">
        <v>12.603647058823528</v>
      </c>
      <c r="G23">
        <v>1.6</v>
      </c>
      <c r="H23">
        <v>1.7297062505504976</v>
      </c>
      <c r="I23">
        <v>1.0810664065940605</v>
      </c>
      <c r="L23">
        <v>4</v>
      </c>
      <c r="M23">
        <v>0.8</v>
      </c>
      <c r="N23">
        <v>3</v>
      </c>
      <c r="O23">
        <v>6.1152997528697721</v>
      </c>
      <c r="P23">
        <v>7.6441246910872147</v>
      </c>
      <c r="R23">
        <v>1.6</v>
      </c>
      <c r="S23">
        <v>5.3039614330575997</v>
      </c>
      <c r="T23">
        <v>3.3149758956609996</v>
      </c>
      <c r="U23" t="s">
        <v>46</v>
      </c>
    </row>
    <row r="24" spans="1:21" x14ac:dyDescent="0.25">
      <c r="A24" s="9">
        <v>3</v>
      </c>
      <c r="B24" s="9">
        <v>1</v>
      </c>
      <c r="C24" s="9">
        <v>4</v>
      </c>
      <c r="D24" s="9">
        <v>11.541294117647059</v>
      </c>
      <c r="E24" s="9">
        <v>11.541294117647059</v>
      </c>
      <c r="G24">
        <v>1.8</v>
      </c>
      <c r="H24">
        <v>0.6811706760501387</v>
      </c>
      <c r="I24">
        <v>0.37842815336118529</v>
      </c>
      <c r="L24">
        <v>4</v>
      </c>
      <c r="M24">
        <v>0.8</v>
      </c>
      <c r="N24">
        <v>4</v>
      </c>
      <c r="O24">
        <v>5.451368927813725</v>
      </c>
      <c r="P24">
        <v>6.8142111597671562</v>
      </c>
      <c r="S24">
        <v>4.2896013362676895</v>
      </c>
      <c r="T24">
        <v>2.6810008351673069</v>
      </c>
      <c r="U24" t="s">
        <v>41</v>
      </c>
    </row>
    <row r="25" spans="1:21" x14ac:dyDescent="0.25">
      <c r="A25" s="9">
        <v>3</v>
      </c>
      <c r="B25" s="9">
        <v>1.4</v>
      </c>
      <c r="C25" s="9">
        <v>3</v>
      </c>
      <c r="D25" s="9">
        <v>14.844851442461591</v>
      </c>
      <c r="E25" s="9">
        <v>10.603465316043994</v>
      </c>
      <c r="L25">
        <v>4</v>
      </c>
      <c r="M25">
        <v>0.6</v>
      </c>
      <c r="N25">
        <v>3</v>
      </c>
      <c r="O25">
        <v>3.4033194022802395</v>
      </c>
      <c r="P25">
        <v>5.6721990038003991</v>
      </c>
      <c r="S25">
        <v>3.0332061934617589</v>
      </c>
      <c r="T25">
        <v>1.8957538709135999</v>
      </c>
      <c r="U25" t="s">
        <v>42</v>
      </c>
    </row>
    <row r="26" spans="1:21" x14ac:dyDescent="0.25">
      <c r="A26" s="9">
        <v>3</v>
      </c>
      <c r="B26" s="9">
        <v>1.4</v>
      </c>
      <c r="C26" s="9">
        <v>4</v>
      </c>
      <c r="D26" s="9">
        <v>14.060372143615263</v>
      </c>
      <c r="E26" s="9">
        <v>10.043122959725189</v>
      </c>
      <c r="L26">
        <v>4</v>
      </c>
      <c r="M26">
        <v>0.6</v>
      </c>
      <c r="N26">
        <v>4</v>
      </c>
      <c r="O26">
        <v>2.7284602722073656</v>
      </c>
      <c r="P26">
        <v>4.5474337870122765</v>
      </c>
    </row>
    <row r="27" spans="1:21" x14ac:dyDescent="0.25">
      <c r="A27" s="9">
        <v>3</v>
      </c>
      <c r="B27" s="9">
        <v>1.6</v>
      </c>
      <c r="C27" s="9">
        <v>3</v>
      </c>
      <c r="D27" s="9">
        <v>10.968256300465683</v>
      </c>
      <c r="E27" s="9">
        <v>6.8551601877910517</v>
      </c>
      <c r="L27">
        <v>5</v>
      </c>
      <c r="M27">
        <v>1</v>
      </c>
      <c r="N27">
        <v>3</v>
      </c>
      <c r="O27">
        <v>7.3312820512820513</v>
      </c>
      <c r="P27">
        <v>7.3312820512820513</v>
      </c>
    </row>
    <row r="28" spans="1:21" x14ac:dyDescent="0.25">
      <c r="A28" s="9">
        <v>3</v>
      </c>
      <c r="B28" s="9">
        <v>1.6</v>
      </c>
      <c r="C28" s="9">
        <v>4</v>
      </c>
      <c r="D28" s="9">
        <v>8.8013812638627922</v>
      </c>
      <c r="E28" s="9">
        <v>5.5008632899142444</v>
      </c>
      <c r="L28">
        <v>5</v>
      </c>
      <c r="M28">
        <v>1</v>
      </c>
      <c r="N28">
        <v>4</v>
      </c>
      <c r="O28">
        <v>6.79</v>
      </c>
      <c r="P28">
        <v>6.79</v>
      </c>
    </row>
    <row r="29" spans="1:21" x14ac:dyDescent="0.25">
      <c r="A29" s="9">
        <v>3</v>
      </c>
      <c r="B29" s="9">
        <v>1.2</v>
      </c>
      <c r="C29" s="9">
        <v>3</v>
      </c>
      <c r="D29" s="9">
        <v>10.173275574653799</v>
      </c>
      <c r="E29" s="9">
        <v>8.4777296455448319</v>
      </c>
      <c r="L29">
        <v>5</v>
      </c>
      <c r="M29">
        <v>1.4</v>
      </c>
      <c r="N29">
        <v>3</v>
      </c>
      <c r="O29">
        <v>8.9947051712510575</v>
      </c>
      <c r="P29">
        <v>6.42478940803647</v>
      </c>
    </row>
    <row r="30" spans="1:21" x14ac:dyDescent="0.25">
      <c r="A30" s="9">
        <v>3</v>
      </c>
      <c r="B30" s="9">
        <v>1.2</v>
      </c>
      <c r="C30" s="9">
        <v>4</v>
      </c>
      <c r="D30" s="9">
        <v>9.5071079113738559</v>
      </c>
      <c r="E30" s="9">
        <v>7.9225899261448802</v>
      </c>
      <c r="L30">
        <v>5</v>
      </c>
      <c r="M30">
        <v>1.4</v>
      </c>
      <c r="N30">
        <v>4</v>
      </c>
      <c r="O30">
        <v>7.3737479642862249</v>
      </c>
      <c r="P30">
        <v>5.2669628316330179</v>
      </c>
    </row>
    <row r="31" spans="1:21" x14ac:dyDescent="0.25">
      <c r="A31" s="9">
        <v>3</v>
      </c>
      <c r="B31" s="9">
        <v>1.8</v>
      </c>
      <c r="C31" s="9">
        <v>3</v>
      </c>
      <c r="D31" s="9">
        <v>6.2138767444901024</v>
      </c>
      <c r="E31" s="9">
        <v>3.4521537469389458</v>
      </c>
      <c r="L31">
        <v>5</v>
      </c>
      <c r="M31">
        <v>0.8</v>
      </c>
      <c r="N31">
        <v>3</v>
      </c>
      <c r="O31">
        <v>7.7558919542672857</v>
      </c>
      <c r="P31">
        <v>9.6948649428341067</v>
      </c>
    </row>
    <row r="32" spans="1:21" x14ac:dyDescent="0.25">
      <c r="A32" s="9">
        <v>3</v>
      </c>
      <c r="B32" s="9">
        <v>1.8</v>
      </c>
      <c r="C32" s="9">
        <v>4</v>
      </c>
      <c r="D32" s="9">
        <v>4.1614000518634864</v>
      </c>
      <c r="E32" s="9">
        <v>2.3118889177019368</v>
      </c>
      <c r="L32">
        <v>5</v>
      </c>
      <c r="M32">
        <v>0.8</v>
      </c>
      <c r="N32">
        <v>4</v>
      </c>
      <c r="O32">
        <v>7.1923244622845912</v>
      </c>
      <c r="P32">
        <v>8.9904055778557392</v>
      </c>
    </row>
    <row r="33" spans="1:16" x14ac:dyDescent="0.25">
      <c r="A33" s="9">
        <v>3</v>
      </c>
      <c r="B33" s="9">
        <v>0.8</v>
      </c>
      <c r="C33" s="9">
        <v>3</v>
      </c>
      <c r="D33" s="9">
        <v>4.7087904154620803</v>
      </c>
      <c r="E33" s="9">
        <v>5.8859880193276002</v>
      </c>
      <c r="L33">
        <v>5</v>
      </c>
      <c r="M33">
        <v>1.2</v>
      </c>
      <c r="N33">
        <v>3</v>
      </c>
      <c r="O33">
        <v>10.330344767408493</v>
      </c>
      <c r="P33">
        <v>8.6086206395070768</v>
      </c>
    </row>
    <row r="34" spans="1:16" x14ac:dyDescent="0.25">
      <c r="A34" s="9">
        <v>3</v>
      </c>
      <c r="B34" s="9">
        <v>0.8</v>
      </c>
      <c r="C34" s="9">
        <v>4</v>
      </c>
      <c r="D34" s="9">
        <v>4.1433750658871027</v>
      </c>
      <c r="E34" s="9">
        <v>5.1792188323588784</v>
      </c>
      <c r="L34">
        <v>5</v>
      </c>
      <c r="M34">
        <v>1.2</v>
      </c>
      <c r="N34">
        <v>4</v>
      </c>
      <c r="O34">
        <v>8.1167771756782656</v>
      </c>
      <c r="P34">
        <v>6.7639809797318886</v>
      </c>
    </row>
    <row r="35" spans="1:16" x14ac:dyDescent="0.25">
      <c r="A35" s="9">
        <v>4</v>
      </c>
      <c r="B35" s="9">
        <v>1</v>
      </c>
      <c r="C35" s="9">
        <v>3</v>
      </c>
      <c r="D35" s="9">
        <v>3.2726086956521736</v>
      </c>
      <c r="E35" s="9">
        <v>3.2726086956521736</v>
      </c>
      <c r="L35">
        <v>5</v>
      </c>
      <c r="M35">
        <v>0.6</v>
      </c>
      <c r="N35">
        <v>3</v>
      </c>
      <c r="O35">
        <v>5.464250982882068</v>
      </c>
      <c r="P35">
        <v>9.1070849714701136</v>
      </c>
    </row>
    <row r="36" spans="1:16" x14ac:dyDescent="0.25">
      <c r="A36" s="9">
        <v>4</v>
      </c>
      <c r="B36" s="9">
        <v>1</v>
      </c>
      <c r="C36" s="9">
        <v>4</v>
      </c>
      <c r="D36" s="9">
        <v>3.0646376811594198</v>
      </c>
      <c r="E36" s="9">
        <v>3.0646376811594198</v>
      </c>
      <c r="L36">
        <v>5</v>
      </c>
      <c r="M36">
        <v>0.6</v>
      </c>
      <c r="N36">
        <v>4</v>
      </c>
      <c r="O36">
        <v>4.1920494760537705</v>
      </c>
      <c r="P36">
        <v>6.9867491267562842</v>
      </c>
    </row>
    <row r="37" spans="1:16" x14ac:dyDescent="0.25">
      <c r="A37" s="9">
        <v>4</v>
      </c>
      <c r="B37" s="9">
        <v>1.4</v>
      </c>
      <c r="C37" s="9">
        <v>3</v>
      </c>
      <c r="D37" s="9">
        <v>3.7453059271111377</v>
      </c>
      <c r="E37" s="9">
        <v>2.6752185193650986</v>
      </c>
      <c r="L37">
        <v>6</v>
      </c>
      <c r="M37">
        <v>1</v>
      </c>
      <c r="N37">
        <v>3</v>
      </c>
      <c r="O37">
        <v>12.433370786516853</v>
      </c>
      <c r="P37">
        <v>12.433370786516853</v>
      </c>
    </row>
    <row r="38" spans="1:16" x14ac:dyDescent="0.25">
      <c r="A38" s="9">
        <v>4</v>
      </c>
      <c r="B38" s="9">
        <v>1.4</v>
      </c>
      <c r="C38" s="9">
        <v>4</v>
      </c>
      <c r="D38" s="9">
        <v>3.6337717336215491</v>
      </c>
      <c r="E38" s="9">
        <v>2.5955512383011068</v>
      </c>
      <c r="L38">
        <v>6</v>
      </c>
      <c r="M38">
        <v>1</v>
      </c>
      <c r="N38">
        <v>4</v>
      </c>
      <c r="O38">
        <v>12.421383043848525</v>
      </c>
      <c r="P38">
        <v>12.421383043848525</v>
      </c>
    </row>
    <row r="39" spans="1:16" x14ac:dyDescent="0.25">
      <c r="A39" s="9">
        <v>4</v>
      </c>
      <c r="B39" s="9">
        <v>1.6</v>
      </c>
      <c r="C39" s="9">
        <v>3</v>
      </c>
      <c r="D39" s="9">
        <v>2.5076676932772428</v>
      </c>
      <c r="E39" s="9">
        <v>1.5672923082982766</v>
      </c>
      <c r="L39">
        <v>6</v>
      </c>
      <c r="M39">
        <v>0.8</v>
      </c>
      <c r="N39">
        <v>3</v>
      </c>
      <c r="O39">
        <v>16.565746152728451</v>
      </c>
      <c r="P39">
        <v>20.707182690910564</v>
      </c>
    </row>
    <row r="40" spans="1:16" x14ac:dyDescent="0.25">
      <c r="A40" s="9">
        <v>4</v>
      </c>
      <c r="B40" s="9">
        <v>1.6</v>
      </c>
      <c r="C40" s="9">
        <v>4</v>
      </c>
      <c r="D40" s="9">
        <v>2.3293798586965546</v>
      </c>
      <c r="E40" s="9">
        <v>1.4558624116853465</v>
      </c>
      <c r="L40">
        <v>6</v>
      </c>
      <c r="M40">
        <v>0.8</v>
      </c>
      <c r="N40">
        <v>4</v>
      </c>
      <c r="O40">
        <v>16.966010401815591</v>
      </c>
      <c r="P40">
        <v>21.207513002269486</v>
      </c>
    </row>
    <row r="41" spans="1:16" x14ac:dyDescent="0.25">
      <c r="A41" s="9">
        <v>4</v>
      </c>
      <c r="B41" s="9">
        <v>1.2</v>
      </c>
      <c r="C41" s="9">
        <v>3</v>
      </c>
      <c r="D41" s="9">
        <v>3.1813791117108865</v>
      </c>
      <c r="E41" s="9">
        <v>2.6511492597590722</v>
      </c>
      <c r="L41">
        <v>6</v>
      </c>
      <c r="M41">
        <v>1.2</v>
      </c>
      <c r="N41">
        <v>3</v>
      </c>
      <c r="O41">
        <v>18.563543496540021</v>
      </c>
      <c r="P41">
        <v>15.469619580450019</v>
      </c>
    </row>
    <row r="42" spans="1:16" x14ac:dyDescent="0.25">
      <c r="A42" s="9">
        <v>4</v>
      </c>
      <c r="B42" s="9">
        <v>1.2</v>
      </c>
      <c r="C42" s="9">
        <v>4</v>
      </c>
      <c r="D42" s="9">
        <v>3.025882378377593</v>
      </c>
      <c r="E42" s="9">
        <v>2.5215686486479942</v>
      </c>
      <c r="L42">
        <v>6</v>
      </c>
      <c r="M42">
        <v>1.2</v>
      </c>
      <c r="N42">
        <v>4</v>
      </c>
      <c r="O42">
        <v>18.163466525622802</v>
      </c>
      <c r="P42">
        <v>15.136222104685668</v>
      </c>
    </row>
    <row r="43" spans="1:16" x14ac:dyDescent="0.25">
      <c r="A43" s="9">
        <v>4</v>
      </c>
      <c r="B43" s="9">
        <v>1.8</v>
      </c>
      <c r="C43" s="9">
        <v>3</v>
      </c>
      <c r="D43" s="9">
        <v>1.6895280561146886</v>
      </c>
      <c r="E43" s="9">
        <v>0.93862669784149366</v>
      </c>
      <c r="L43">
        <v>6</v>
      </c>
      <c r="M43">
        <v>1.4</v>
      </c>
      <c r="N43">
        <v>3</v>
      </c>
      <c r="O43">
        <v>11.836502730423286</v>
      </c>
      <c r="P43">
        <v>8.4546448074452041</v>
      </c>
    </row>
    <row r="44" spans="1:16" x14ac:dyDescent="0.25">
      <c r="A44" s="9">
        <v>4</v>
      </c>
      <c r="B44" s="9">
        <v>1.8</v>
      </c>
      <c r="C44" s="9">
        <v>4</v>
      </c>
      <c r="D44" s="9">
        <v>1.4510958615651837</v>
      </c>
      <c r="E44" s="9">
        <v>0.80616436753621312</v>
      </c>
      <c r="L44">
        <v>6</v>
      </c>
      <c r="M44">
        <v>1.4</v>
      </c>
      <c r="N44">
        <v>4</v>
      </c>
      <c r="O44">
        <v>11.238953281274052</v>
      </c>
      <c r="P44">
        <v>8.0278237723386088</v>
      </c>
    </row>
    <row r="45" spans="1:16" x14ac:dyDescent="0.25">
      <c r="A45" s="9">
        <v>5</v>
      </c>
      <c r="B45" s="9">
        <v>1</v>
      </c>
      <c r="C45" s="9">
        <v>3</v>
      </c>
      <c r="D45" s="9">
        <v>7.8954054054054055</v>
      </c>
      <c r="E45" s="9">
        <v>7.8954054054054055</v>
      </c>
      <c r="L45">
        <v>6</v>
      </c>
      <c r="M45">
        <v>1.6</v>
      </c>
      <c r="N45">
        <v>3</v>
      </c>
      <c r="O45">
        <v>8.3371676265193599</v>
      </c>
      <c r="P45">
        <v>5.2107297665746</v>
      </c>
    </row>
    <row r="46" spans="1:16" x14ac:dyDescent="0.25">
      <c r="A46" s="9">
        <v>5</v>
      </c>
      <c r="B46" s="9">
        <v>1</v>
      </c>
      <c r="C46" s="9">
        <v>4</v>
      </c>
      <c r="D46" s="9">
        <v>7.287027027027027</v>
      </c>
      <c r="E46" s="9">
        <v>7.287027027027027</v>
      </c>
      <c r="L46">
        <v>6</v>
      </c>
      <c r="M46">
        <v>1.6</v>
      </c>
      <c r="N46">
        <v>4</v>
      </c>
      <c r="O46">
        <v>7.9087577803715785</v>
      </c>
      <c r="P46">
        <v>4.9429736127322359</v>
      </c>
    </row>
    <row r="47" spans="1:16" x14ac:dyDescent="0.25">
      <c r="A47" s="9">
        <v>5</v>
      </c>
      <c r="B47" s="9">
        <v>1.4</v>
      </c>
      <c r="C47" s="9">
        <v>3</v>
      </c>
      <c r="D47" s="9">
        <v>9.016070810138519</v>
      </c>
      <c r="E47" s="9">
        <v>6.4400505786703715</v>
      </c>
      <c r="L47">
        <v>6</v>
      </c>
      <c r="M47">
        <v>0.6</v>
      </c>
      <c r="N47">
        <v>3</v>
      </c>
      <c r="O47">
        <v>10.73194426350833</v>
      </c>
      <c r="P47">
        <v>17.886573772513884</v>
      </c>
    </row>
    <row r="48" spans="1:16" x14ac:dyDescent="0.25">
      <c r="A48" s="9">
        <v>5</v>
      </c>
      <c r="B48" s="9">
        <v>1.4</v>
      </c>
      <c r="C48" s="9">
        <v>4</v>
      </c>
      <c r="D48" s="9">
        <v>8.6622683502315869</v>
      </c>
      <c r="E48" s="9">
        <v>6.1873345358797049</v>
      </c>
      <c r="L48">
        <v>6</v>
      </c>
      <c r="M48">
        <v>0.6</v>
      </c>
      <c r="N48">
        <v>4</v>
      </c>
      <c r="O48">
        <v>9.6843725231098752</v>
      </c>
      <c r="P48">
        <v>16.140620871849794</v>
      </c>
    </row>
    <row r="49" spans="1:16" x14ac:dyDescent="0.25">
      <c r="A49" s="9">
        <v>5</v>
      </c>
      <c r="B49" s="9">
        <v>1.6</v>
      </c>
      <c r="C49" s="9">
        <v>3</v>
      </c>
      <c r="D49" s="9">
        <v>6.6829399272870686</v>
      </c>
      <c r="E49" s="9">
        <v>4.176837454554418</v>
      </c>
      <c r="L49">
        <v>6</v>
      </c>
      <c r="M49">
        <v>1</v>
      </c>
      <c r="N49">
        <v>3</v>
      </c>
      <c r="O49">
        <v>12.665451023642618</v>
      </c>
      <c r="P49">
        <v>12.665451023642618</v>
      </c>
    </row>
    <row r="50" spans="1:16" x14ac:dyDescent="0.25">
      <c r="A50" s="9">
        <v>5</v>
      </c>
      <c r="B50" s="9">
        <v>1.6</v>
      </c>
      <c r="C50" s="9">
        <v>4</v>
      </c>
      <c r="D50" s="9">
        <v>6.1353109920032791</v>
      </c>
      <c r="E50" s="9">
        <v>3.8345693700020491</v>
      </c>
      <c r="L50">
        <v>6</v>
      </c>
      <c r="M50">
        <v>1</v>
      </c>
      <c r="N50">
        <v>4</v>
      </c>
      <c r="O50">
        <v>12.163042880782717</v>
      </c>
      <c r="P50">
        <v>12.163042880782717</v>
      </c>
    </row>
    <row r="51" spans="1:16" x14ac:dyDescent="0.25">
      <c r="A51" s="9">
        <v>5</v>
      </c>
      <c r="B51" s="9">
        <v>1.2</v>
      </c>
      <c r="C51" s="9">
        <v>3</v>
      </c>
      <c r="D51" s="9">
        <v>7.1285107428134245</v>
      </c>
      <c r="E51" s="9">
        <v>5.9404256190111875</v>
      </c>
      <c r="L51">
        <v>6</v>
      </c>
      <c r="M51">
        <v>1</v>
      </c>
      <c r="N51">
        <v>3</v>
      </c>
      <c r="O51">
        <v>15.76607774104386</v>
      </c>
      <c r="P51">
        <v>15.76607774104386</v>
      </c>
    </row>
    <row r="52" spans="1:16" x14ac:dyDescent="0.25">
      <c r="A52" s="9">
        <v>5</v>
      </c>
      <c r="B52" s="9">
        <v>1.2</v>
      </c>
      <c r="C52" s="9">
        <v>4</v>
      </c>
      <c r="D52" s="9">
        <v>6.7492154745685715</v>
      </c>
      <c r="E52" s="9">
        <v>5.6243462288071431</v>
      </c>
      <c r="L52">
        <v>6</v>
      </c>
      <c r="M52">
        <v>1</v>
      </c>
      <c r="N52">
        <v>4</v>
      </c>
      <c r="O52">
        <v>15.448361700268999</v>
      </c>
      <c r="P52">
        <v>15.448361700268999</v>
      </c>
    </row>
    <row r="53" spans="1:16" x14ac:dyDescent="0.25">
      <c r="A53" s="9">
        <v>5</v>
      </c>
      <c r="B53" s="9">
        <v>1.8</v>
      </c>
      <c r="C53" s="9">
        <v>3</v>
      </c>
      <c r="D53" s="9">
        <v>4.1833934576220511</v>
      </c>
      <c r="E53" s="9">
        <v>2.3241074764566951</v>
      </c>
      <c r="L53">
        <v>7</v>
      </c>
      <c r="M53">
        <v>1</v>
      </c>
      <c r="N53">
        <v>3</v>
      </c>
      <c r="O53">
        <v>17.180624999999999</v>
      </c>
      <c r="P53">
        <v>17.180624999999999</v>
      </c>
    </row>
    <row r="54" spans="1:16" x14ac:dyDescent="0.25">
      <c r="A54" s="9">
        <v>5</v>
      </c>
      <c r="B54" s="9">
        <v>1.8</v>
      </c>
      <c r="C54" s="9">
        <v>4</v>
      </c>
      <c r="D54" s="9">
        <v>3.4672006345310078</v>
      </c>
      <c r="E54" s="9">
        <v>1.9262225747394488</v>
      </c>
      <c r="L54">
        <v>7</v>
      </c>
      <c r="M54">
        <v>1</v>
      </c>
      <c r="N54">
        <v>4</v>
      </c>
      <c r="O54">
        <v>17.115687661428208</v>
      </c>
      <c r="P54">
        <v>17.115687661428208</v>
      </c>
    </row>
    <row r="55" spans="1:16" x14ac:dyDescent="0.25">
      <c r="L55">
        <v>7</v>
      </c>
      <c r="M55">
        <v>0.8</v>
      </c>
      <c r="N55">
        <v>3</v>
      </c>
      <c r="O55">
        <v>21.696411064425771</v>
      </c>
      <c r="P55">
        <v>27.120513830532211</v>
      </c>
    </row>
    <row r="56" spans="1:16" x14ac:dyDescent="0.25">
      <c r="L56">
        <v>7</v>
      </c>
      <c r="M56">
        <v>0.8</v>
      </c>
      <c r="N56">
        <v>4</v>
      </c>
      <c r="O56">
        <v>20.47608485060691</v>
      </c>
      <c r="P56">
        <v>25.595106063258637</v>
      </c>
    </row>
    <row r="57" spans="1:16" x14ac:dyDescent="0.25">
      <c r="L57">
        <v>7</v>
      </c>
      <c r="M57">
        <v>1.2</v>
      </c>
      <c r="N57">
        <v>3</v>
      </c>
      <c r="O57">
        <v>17.831279204863765</v>
      </c>
      <c r="P57">
        <v>14.859399337386472</v>
      </c>
    </row>
    <row r="58" spans="1:16" x14ac:dyDescent="0.25">
      <c r="L58">
        <v>7</v>
      </c>
      <c r="M58">
        <v>1.2</v>
      </c>
      <c r="N58">
        <v>4</v>
      </c>
      <c r="O58">
        <v>16.128631525337404</v>
      </c>
      <c r="P58">
        <v>13.440526271114503</v>
      </c>
    </row>
    <row r="59" spans="1:16" x14ac:dyDescent="0.25">
      <c r="L59">
        <v>7</v>
      </c>
      <c r="M59">
        <v>1.4</v>
      </c>
      <c r="N59">
        <v>3</v>
      </c>
      <c r="O59">
        <v>14.360694044663319</v>
      </c>
      <c r="P59">
        <v>10.257638603330943</v>
      </c>
    </row>
    <row r="60" spans="1:16" x14ac:dyDescent="0.25">
      <c r="L60">
        <v>7</v>
      </c>
      <c r="M60">
        <v>1.4</v>
      </c>
      <c r="N60">
        <v>4</v>
      </c>
      <c r="O60">
        <v>13.357314004273039</v>
      </c>
      <c r="P60">
        <v>9.5409385744807427</v>
      </c>
    </row>
    <row r="61" spans="1:16" x14ac:dyDescent="0.25">
      <c r="L61">
        <v>7</v>
      </c>
      <c r="M61">
        <v>1.6</v>
      </c>
      <c r="N61">
        <v>3</v>
      </c>
      <c r="O61">
        <v>0.63282483610327245</v>
      </c>
      <c r="P61">
        <v>0.39551552256454525</v>
      </c>
    </row>
    <row r="62" spans="1:16" x14ac:dyDescent="0.25">
      <c r="L62">
        <v>7</v>
      </c>
      <c r="M62">
        <v>1.6</v>
      </c>
      <c r="N62">
        <v>4</v>
      </c>
      <c r="O62">
        <v>2.2707552395958386</v>
      </c>
      <c r="P62">
        <v>1.419222024747399</v>
      </c>
    </row>
    <row r="63" spans="1:16" x14ac:dyDescent="0.25">
      <c r="L63">
        <v>7</v>
      </c>
      <c r="M63">
        <v>1</v>
      </c>
      <c r="N63">
        <v>3</v>
      </c>
      <c r="O63">
        <v>25.636713421163918</v>
      </c>
      <c r="P63">
        <v>25.636713421163918</v>
      </c>
    </row>
    <row r="64" spans="1:16" x14ac:dyDescent="0.25">
      <c r="L64">
        <v>7</v>
      </c>
      <c r="M64">
        <v>0.6</v>
      </c>
      <c r="N64">
        <v>3</v>
      </c>
      <c r="O64">
        <v>15.437139903482054</v>
      </c>
      <c r="P64">
        <v>25.728566505803425</v>
      </c>
    </row>
    <row r="65" spans="12:16" x14ac:dyDescent="0.25">
      <c r="L65">
        <v>7</v>
      </c>
      <c r="M65">
        <v>0.6</v>
      </c>
      <c r="N65">
        <v>4</v>
      </c>
      <c r="O65">
        <v>12.697547532847132</v>
      </c>
      <c r="P65">
        <v>21.162579221411889</v>
      </c>
    </row>
    <row r="66" spans="12:16" x14ac:dyDescent="0.25">
      <c r="L66">
        <v>8</v>
      </c>
      <c r="M66">
        <v>1</v>
      </c>
      <c r="N66">
        <v>3</v>
      </c>
      <c r="O66">
        <v>5.3832758620689658</v>
      </c>
      <c r="P66">
        <v>5.3832758620689658</v>
      </c>
    </row>
    <row r="67" spans="12:16" x14ac:dyDescent="0.25">
      <c r="L67">
        <v>8</v>
      </c>
      <c r="M67">
        <v>1</v>
      </c>
      <c r="N67">
        <v>4</v>
      </c>
      <c r="O67">
        <v>5.370162844145618</v>
      </c>
      <c r="P67">
        <v>5.370162844145618</v>
      </c>
    </row>
    <row r="68" spans="12:16" x14ac:dyDescent="0.25">
      <c r="L68">
        <v>8</v>
      </c>
      <c r="M68">
        <v>0.8</v>
      </c>
      <c r="N68">
        <v>3</v>
      </c>
      <c r="O68">
        <v>6.9655633566378334</v>
      </c>
      <c r="P68">
        <v>8.7069541957972909</v>
      </c>
    </row>
    <row r="69" spans="12:16" x14ac:dyDescent="0.25">
      <c r="L69">
        <v>8</v>
      </c>
      <c r="M69">
        <v>0.8</v>
      </c>
      <c r="N69">
        <v>4</v>
      </c>
      <c r="O69">
        <v>6.9042814446156076</v>
      </c>
      <c r="P69">
        <v>8.630351805769509</v>
      </c>
    </row>
    <row r="70" spans="12:16" x14ac:dyDescent="0.25">
      <c r="L70">
        <v>8</v>
      </c>
      <c r="M70">
        <v>1.2</v>
      </c>
      <c r="N70">
        <v>3</v>
      </c>
      <c r="O70">
        <v>7.7291814788482043</v>
      </c>
      <c r="P70">
        <v>6.4409845657068372</v>
      </c>
    </row>
    <row r="71" spans="12:16" x14ac:dyDescent="0.25">
      <c r="L71">
        <v>8</v>
      </c>
      <c r="M71">
        <v>1.2</v>
      </c>
      <c r="N71">
        <v>4</v>
      </c>
      <c r="O71">
        <v>7.1429800529288627</v>
      </c>
      <c r="P71">
        <v>5.9524833774407195</v>
      </c>
    </row>
    <row r="72" spans="12:16" x14ac:dyDescent="0.25">
      <c r="L72">
        <v>8</v>
      </c>
      <c r="M72">
        <v>1.4</v>
      </c>
      <c r="N72">
        <v>3</v>
      </c>
      <c r="O72">
        <v>4.1920276340433009</v>
      </c>
      <c r="P72">
        <v>2.9943054528880721</v>
      </c>
    </row>
    <row r="73" spans="12:16" x14ac:dyDescent="0.25">
      <c r="L73">
        <v>8</v>
      </c>
      <c r="M73">
        <v>1.4</v>
      </c>
      <c r="N73">
        <v>4</v>
      </c>
      <c r="O73">
        <v>3.9396944449659674</v>
      </c>
      <c r="P73">
        <v>2.8140674606899769</v>
      </c>
    </row>
    <row r="74" spans="12:16" x14ac:dyDescent="0.25">
      <c r="L74">
        <v>8</v>
      </c>
      <c r="M74">
        <v>0.6</v>
      </c>
      <c r="N74">
        <v>3</v>
      </c>
      <c r="O74">
        <v>3.0411082982593509</v>
      </c>
      <c r="P74">
        <v>5.0685138304322521</v>
      </c>
    </row>
    <row r="75" spans="12:16" x14ac:dyDescent="0.25">
      <c r="L75">
        <v>8</v>
      </c>
      <c r="M75">
        <v>0.6</v>
      </c>
      <c r="N75">
        <v>4</v>
      </c>
      <c r="O75">
        <v>2.4805706577541815</v>
      </c>
      <c r="P75">
        <v>4.134284429590303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D6B6-ACCE-40F4-9F17-56A4242DE9A8}">
  <dimension ref="A1:P27"/>
  <sheetViews>
    <sheetView workbookViewId="0"/>
  </sheetViews>
  <sheetFormatPr defaultRowHeight="15" x14ac:dyDescent="0.25"/>
  <cols>
    <col min="1" max="1" width="13.85546875" customWidth="1"/>
    <col min="2" max="2" width="12.85546875" customWidth="1"/>
    <col min="3" max="3" width="12.7109375" customWidth="1"/>
    <col min="4" max="4" width="19" customWidth="1"/>
    <col min="5" max="5" width="12" customWidth="1"/>
    <col min="6" max="6" width="16.42578125" customWidth="1"/>
    <col min="7" max="7" width="21.7109375" style="2" customWidth="1"/>
    <col min="8" max="9" width="16.28515625" style="2" customWidth="1"/>
    <col min="10" max="10" width="22.28515625" style="2" customWidth="1"/>
    <col min="11" max="11" width="14.85546875" customWidth="1"/>
    <col min="12" max="12" width="12.28515625" customWidth="1"/>
    <col min="13" max="13" width="13.85546875" style="2" customWidth="1"/>
    <col min="14" max="14" width="10.7109375" customWidth="1"/>
    <col min="15" max="15" width="23.28515625" customWidth="1"/>
    <col min="16" max="16" width="26" customWidth="1"/>
  </cols>
  <sheetData>
    <row r="1" spans="1:16" x14ac:dyDescent="0.25">
      <c r="A1" t="s">
        <v>64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s="2" t="s">
        <v>52</v>
      </c>
      <c r="H1" s="2" t="s">
        <v>53</v>
      </c>
      <c r="I1" s="2" t="s">
        <v>54</v>
      </c>
      <c r="J1" s="2" t="s">
        <v>62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60</v>
      </c>
    </row>
    <row r="2" spans="1:16" x14ac:dyDescent="0.25">
      <c r="A2">
        <v>1</v>
      </c>
      <c r="B2">
        <v>29.52</v>
      </c>
      <c r="C2">
        <v>12.25</v>
      </c>
      <c r="D2">
        <v>10.67</v>
      </c>
      <c r="E2">
        <v>9.8800000000000008</v>
      </c>
      <c r="F2" t="s">
        <v>61</v>
      </c>
      <c r="G2" s="2">
        <v>38.484510006474963</v>
      </c>
      <c r="H2" s="2">
        <v>31.038935417467158</v>
      </c>
      <c r="I2" s="2">
        <v>0.19346938775510192</v>
      </c>
      <c r="J2" s="2">
        <v>1.2401883830455251</v>
      </c>
      <c r="K2">
        <v>0.156</v>
      </c>
      <c r="L2">
        <v>0.19600000000000001</v>
      </c>
      <c r="M2" s="2">
        <v>44.31818181818182</v>
      </c>
      <c r="N2" s="2">
        <v>2.8409090909090913</v>
      </c>
      <c r="O2" s="2">
        <v>0.44318181818181823</v>
      </c>
      <c r="P2" s="2">
        <v>0.55681818181818188</v>
      </c>
    </row>
    <row r="3" spans="1:16" x14ac:dyDescent="0.25">
      <c r="A3">
        <v>1</v>
      </c>
      <c r="B3">
        <v>29.52</v>
      </c>
      <c r="C3">
        <v>12.19</v>
      </c>
      <c r="D3">
        <v>10.89</v>
      </c>
      <c r="E3">
        <v>9.1199999999999992</v>
      </c>
      <c r="F3" t="s">
        <v>61</v>
      </c>
      <c r="G3" s="2">
        <v>38.29601444725958</v>
      </c>
      <c r="H3" s="2">
        <v>28.651325000738911</v>
      </c>
      <c r="I3" s="2">
        <v>0.25184577522559487</v>
      </c>
      <c r="J3" s="2">
        <v>1.2467612634930436</v>
      </c>
      <c r="K3">
        <v>0.20200000000000001</v>
      </c>
      <c r="L3">
        <v>0.22</v>
      </c>
      <c r="M3" s="2">
        <v>47.867298578199055</v>
      </c>
      <c r="N3" s="2">
        <v>2.3696682464454972</v>
      </c>
      <c r="O3" s="2">
        <v>0.47867298578199052</v>
      </c>
      <c r="P3" s="2">
        <v>0.52132701421800942</v>
      </c>
    </row>
    <row r="4" spans="1:16" x14ac:dyDescent="0.25">
      <c r="A4">
        <v>1</v>
      </c>
      <c r="B4">
        <v>29.56</v>
      </c>
      <c r="C4">
        <v>11.31</v>
      </c>
      <c r="D4">
        <v>10.57</v>
      </c>
      <c r="E4">
        <v>9.24</v>
      </c>
      <c r="F4" t="s">
        <v>61</v>
      </c>
      <c r="G4" s="2">
        <v>35.531412912100564</v>
      </c>
      <c r="H4" s="2">
        <v>29.028316119169688</v>
      </c>
      <c r="I4" s="2">
        <v>0.18302387267904519</v>
      </c>
      <c r="J4" s="2">
        <v>0.30812099777617036</v>
      </c>
      <c r="K4">
        <v>0.59399999999999997</v>
      </c>
      <c r="L4">
        <v>0.11800000000000001</v>
      </c>
      <c r="M4" s="2">
        <v>83.426966292134836</v>
      </c>
      <c r="N4" s="2">
        <v>1.404494382022472</v>
      </c>
      <c r="O4" s="2">
        <v>0.8342696629213483</v>
      </c>
      <c r="P4" s="2">
        <v>0.1657303370786517</v>
      </c>
    </row>
    <row r="5" spans="1:16" x14ac:dyDescent="0.25">
      <c r="A5">
        <v>1</v>
      </c>
      <c r="B5">
        <v>29.56</v>
      </c>
      <c r="C5">
        <v>11.76</v>
      </c>
      <c r="D5">
        <v>10.57</v>
      </c>
      <c r="E5">
        <v>9.41</v>
      </c>
      <c r="F5" t="s">
        <v>61</v>
      </c>
      <c r="G5" s="2">
        <v>36.945129606215964</v>
      </c>
      <c r="H5" s="2">
        <v>29.562386870279955</v>
      </c>
      <c r="I5" s="2">
        <v>0.199829931972789</v>
      </c>
      <c r="J5" s="2">
        <v>0.69870605584891254</v>
      </c>
      <c r="K5">
        <v>0.28600000000000003</v>
      </c>
      <c r="L5">
        <v>0.112</v>
      </c>
      <c r="M5" s="2">
        <v>71.859296482412063</v>
      </c>
      <c r="N5" s="2">
        <v>2.5125628140703515</v>
      </c>
      <c r="O5" s="2">
        <v>0.71859296482412061</v>
      </c>
      <c r="P5" s="2">
        <v>0.28140703517587939</v>
      </c>
    </row>
    <row r="6" spans="1:16" x14ac:dyDescent="0.25">
      <c r="A6">
        <v>1</v>
      </c>
      <c r="B6">
        <v>29.56</v>
      </c>
      <c r="C6">
        <v>12.93</v>
      </c>
      <c r="D6">
        <v>12.12</v>
      </c>
      <c r="E6">
        <v>11.48</v>
      </c>
      <c r="F6" t="s">
        <v>61</v>
      </c>
      <c r="G6" s="2">
        <v>40.620793010916024</v>
      </c>
      <c r="H6" s="2">
        <v>36.065483663210827</v>
      </c>
      <c r="I6" s="2">
        <v>0.11214230471771068</v>
      </c>
      <c r="J6" s="2">
        <v>0.53401097484624138</v>
      </c>
      <c r="K6">
        <v>0.21</v>
      </c>
      <c r="L6">
        <v>0.38</v>
      </c>
      <c r="M6" s="2">
        <v>35.593220338983052</v>
      </c>
      <c r="N6" s="2">
        <v>1.6949152542372883</v>
      </c>
      <c r="O6" s="2">
        <v>0.3559322033898305</v>
      </c>
      <c r="P6" s="2">
        <v>0.64406779661016955</v>
      </c>
    </row>
    <row r="7" spans="1:16" x14ac:dyDescent="0.25">
      <c r="A7">
        <v>2</v>
      </c>
      <c r="B7">
        <v>28.88</v>
      </c>
      <c r="C7">
        <v>12.57</v>
      </c>
      <c r="D7">
        <v>10.45</v>
      </c>
      <c r="E7">
        <v>8.6199999999999992</v>
      </c>
      <c r="F7" t="s">
        <v>28</v>
      </c>
      <c r="G7" s="2">
        <v>39.489819655623698</v>
      </c>
      <c r="H7" s="2">
        <v>27.080528673944013</v>
      </c>
      <c r="I7" s="2">
        <v>0.31424025457438354</v>
      </c>
      <c r="J7" s="2">
        <v>0.87776607423012165</v>
      </c>
      <c r="K7">
        <v>0.35799999999999998</v>
      </c>
      <c r="L7">
        <v>0.626</v>
      </c>
      <c r="M7" s="2">
        <v>36.382113821138212</v>
      </c>
      <c r="N7" s="2">
        <v>1.0162601626016261</v>
      </c>
      <c r="O7" s="2">
        <v>0.36382113821138212</v>
      </c>
      <c r="P7" s="2">
        <v>0.63617886178861793</v>
      </c>
    </row>
    <row r="8" spans="1:16" x14ac:dyDescent="0.25">
      <c r="A8">
        <v>3</v>
      </c>
      <c r="B8">
        <v>34.450000000000003</v>
      </c>
      <c r="C8">
        <v>13.39</v>
      </c>
      <c r="D8">
        <v>12.12</v>
      </c>
      <c r="E8">
        <v>10.19</v>
      </c>
      <c r="F8" t="s">
        <v>28</v>
      </c>
      <c r="G8" s="2">
        <v>42.065925631567332</v>
      </c>
      <c r="H8" s="2">
        <v>32.012829140079994</v>
      </c>
      <c r="I8" s="2">
        <v>0.23898431665421957</v>
      </c>
      <c r="J8" s="2">
        <v>0.74218731880192412</v>
      </c>
      <c r="K8">
        <v>0.32200000000000001</v>
      </c>
      <c r="L8">
        <v>0.40600000000000003</v>
      </c>
      <c r="M8" s="2">
        <v>44.230769230769234</v>
      </c>
      <c r="N8" s="2">
        <v>1.3736263736263736</v>
      </c>
      <c r="O8" s="2">
        <v>0.44230769230769235</v>
      </c>
      <c r="P8" s="2">
        <v>0.55769230769230771</v>
      </c>
    </row>
    <row r="9" spans="1:16" x14ac:dyDescent="0.25">
      <c r="A9">
        <v>4</v>
      </c>
      <c r="B9">
        <v>28.03</v>
      </c>
      <c r="C9">
        <v>12.81</v>
      </c>
      <c r="D9">
        <v>12.23</v>
      </c>
      <c r="E9">
        <v>10.87</v>
      </c>
      <c r="F9" t="s">
        <v>61</v>
      </c>
      <c r="G9" s="2">
        <v>40.243801892485251</v>
      </c>
      <c r="H9" s="2">
        <v>34.149112144521048</v>
      </c>
      <c r="I9" s="2">
        <v>0.15144418423106959</v>
      </c>
      <c r="J9" s="2">
        <v>0.49491563474205746</v>
      </c>
      <c r="K9">
        <v>0.30599999999999999</v>
      </c>
      <c r="L9">
        <v>0.44600000000000001</v>
      </c>
      <c r="M9" s="2">
        <v>40.691489361702125</v>
      </c>
      <c r="N9" s="2">
        <v>1.3297872340425532</v>
      </c>
      <c r="O9" s="2">
        <v>0.40691489361702127</v>
      </c>
      <c r="P9" s="2">
        <v>0.59308510638297873</v>
      </c>
    </row>
    <row r="10" spans="1:16" x14ac:dyDescent="0.25">
      <c r="A10">
        <v>4</v>
      </c>
      <c r="B10">
        <v>28.03</v>
      </c>
      <c r="C10">
        <v>11.17</v>
      </c>
      <c r="D10">
        <v>11.02</v>
      </c>
      <c r="E10">
        <v>9.98</v>
      </c>
      <c r="F10" t="s">
        <v>61</v>
      </c>
      <c r="G10" s="2">
        <v>35.091589940597991</v>
      </c>
      <c r="H10" s="2">
        <v>31.353094682826136</v>
      </c>
      <c r="I10" s="2">
        <v>0.10653536257833487</v>
      </c>
      <c r="J10" s="2">
        <v>0.12359090786349754</v>
      </c>
      <c r="K10">
        <v>0.86199999999999999</v>
      </c>
      <c r="L10">
        <v>0.56800000000000006</v>
      </c>
      <c r="M10" s="2">
        <v>60.279720279720273</v>
      </c>
      <c r="N10" s="2">
        <v>0.69930069930069927</v>
      </c>
      <c r="O10" s="2">
        <v>0.60279720279720272</v>
      </c>
      <c r="P10" s="2">
        <v>0.39720279720279722</v>
      </c>
    </row>
    <row r="11" spans="1:16" x14ac:dyDescent="0.25">
      <c r="A11">
        <v>5</v>
      </c>
      <c r="B11">
        <v>30.28</v>
      </c>
      <c r="C11">
        <v>12.33</v>
      </c>
      <c r="D11">
        <v>12.09</v>
      </c>
      <c r="E11">
        <v>11.05</v>
      </c>
      <c r="F11" t="s">
        <v>28</v>
      </c>
      <c r="G11" s="2">
        <v>38.735837418762152</v>
      </c>
      <c r="H11" s="2">
        <v>34.714598822167218</v>
      </c>
      <c r="I11" s="2">
        <v>0.10381184103811837</v>
      </c>
      <c r="J11" s="2">
        <v>0.28836622510588433</v>
      </c>
      <c r="K11">
        <v>0.36</v>
      </c>
      <c r="L11">
        <v>0.45400000000000001</v>
      </c>
      <c r="M11" s="2">
        <v>44.226044226044223</v>
      </c>
      <c r="N11" s="2">
        <v>1.2285012285012284</v>
      </c>
      <c r="O11" s="2">
        <v>0.4422604422604422</v>
      </c>
      <c r="P11" s="2">
        <v>0.55773955773955775</v>
      </c>
    </row>
    <row r="12" spans="1:16" x14ac:dyDescent="0.25">
      <c r="A12">
        <v>6</v>
      </c>
      <c r="B12">
        <v>26.68</v>
      </c>
      <c r="C12">
        <v>13.49</v>
      </c>
      <c r="D12">
        <v>12.83</v>
      </c>
      <c r="E12">
        <v>11.45</v>
      </c>
      <c r="F12" t="s">
        <v>61</v>
      </c>
      <c r="G12" s="2">
        <v>42.380084896926313</v>
      </c>
      <c r="H12" s="2">
        <v>35.971235883603129</v>
      </c>
      <c r="I12" s="2">
        <v>0.15122312824314321</v>
      </c>
      <c r="J12" s="2">
        <v>0.4154481545141297</v>
      </c>
      <c r="K12">
        <v>0.36399999999999999</v>
      </c>
      <c r="L12">
        <v>0.26800000000000002</v>
      </c>
      <c r="M12" s="2">
        <v>57.594936708860757</v>
      </c>
      <c r="N12" s="2">
        <v>1.5822784810126582</v>
      </c>
      <c r="O12" s="2">
        <v>0.57594936708860756</v>
      </c>
      <c r="P12" s="2">
        <v>0.42405063291139244</v>
      </c>
    </row>
    <row r="13" spans="1:16" x14ac:dyDescent="0.25">
      <c r="A13">
        <v>6</v>
      </c>
      <c r="B13">
        <v>26.68</v>
      </c>
      <c r="C13">
        <v>13.1</v>
      </c>
      <c r="D13">
        <v>12.62</v>
      </c>
      <c r="E13">
        <v>11.86</v>
      </c>
      <c r="F13" t="s">
        <v>61</v>
      </c>
      <c r="G13" s="2">
        <v>41.154863762026288</v>
      </c>
      <c r="H13" s="2">
        <v>37.259288871574945</v>
      </c>
      <c r="I13" s="2">
        <v>9.4656488549618306E-2</v>
      </c>
      <c r="J13" s="2">
        <v>0.57021981053986925</v>
      </c>
      <c r="K13">
        <v>0.16600000000000001</v>
      </c>
      <c r="L13">
        <v>0.17599999999999999</v>
      </c>
      <c r="M13" s="2">
        <v>48.538011695906441</v>
      </c>
      <c r="N13" s="2">
        <v>2.9239766081871346</v>
      </c>
      <c r="O13" s="2">
        <v>0.48538011695906441</v>
      </c>
      <c r="P13" s="2">
        <v>0.51461988304093564</v>
      </c>
    </row>
    <row r="14" spans="1:16" x14ac:dyDescent="0.25">
      <c r="A14">
        <v>7</v>
      </c>
      <c r="B14">
        <v>30.62</v>
      </c>
      <c r="C14">
        <v>13.49</v>
      </c>
      <c r="D14">
        <v>10.8</v>
      </c>
      <c r="E14">
        <v>9.91</v>
      </c>
      <c r="F14" t="s">
        <v>61</v>
      </c>
      <c r="G14" s="2">
        <v>42.380084896926313</v>
      </c>
      <c r="H14" s="2">
        <v>31.13318319707485</v>
      </c>
      <c r="I14" s="2">
        <v>0.26538176426982957</v>
      </c>
      <c r="J14" s="2">
        <v>0.37377713277440788</v>
      </c>
      <c r="K14">
        <v>0.71</v>
      </c>
      <c r="L14">
        <v>0.17</v>
      </c>
      <c r="M14" s="2">
        <v>80.681818181818173</v>
      </c>
      <c r="N14" s="2">
        <v>1.1363636363636365</v>
      </c>
      <c r="O14" s="2">
        <v>0.80681818181818177</v>
      </c>
      <c r="P14" s="2">
        <v>0.1931818181818182</v>
      </c>
    </row>
    <row r="15" spans="1:16" x14ac:dyDescent="0.25">
      <c r="A15">
        <v>7</v>
      </c>
      <c r="B15">
        <v>30.62</v>
      </c>
      <c r="C15">
        <v>12.56</v>
      </c>
      <c r="D15">
        <v>12.13</v>
      </c>
      <c r="E15">
        <v>11.1</v>
      </c>
      <c r="F15" t="s">
        <v>61</v>
      </c>
      <c r="G15" s="2">
        <v>39.458403729087806</v>
      </c>
      <c r="H15" s="2">
        <v>34.871678454846702</v>
      </c>
      <c r="I15" s="2">
        <v>0.11624203821656065</v>
      </c>
      <c r="J15" s="2">
        <v>0.44708476237138711</v>
      </c>
      <c r="K15">
        <v>0.26</v>
      </c>
      <c r="L15">
        <v>0.24199999999999999</v>
      </c>
      <c r="M15" s="2">
        <v>51.792828685258961</v>
      </c>
      <c r="N15" s="2">
        <v>1.9920318725099602</v>
      </c>
      <c r="O15" s="2">
        <v>0.51792828685258963</v>
      </c>
      <c r="P15" s="2">
        <v>0.48207171314741032</v>
      </c>
    </row>
    <row r="16" spans="1:16" x14ac:dyDescent="0.25">
      <c r="A16">
        <v>8</v>
      </c>
      <c r="B16">
        <v>30.29</v>
      </c>
      <c r="C16">
        <v>11.29</v>
      </c>
      <c r="D16">
        <v>11.02</v>
      </c>
      <c r="E16">
        <v>10.11</v>
      </c>
      <c r="F16" t="s">
        <v>61</v>
      </c>
      <c r="G16" s="2">
        <v>35.468581059028764</v>
      </c>
      <c r="H16" s="2">
        <v>31.761501727792808</v>
      </c>
      <c r="I16" s="2">
        <v>0.10451727192205493</v>
      </c>
      <c r="J16" s="2">
        <v>0.13331284683935576</v>
      </c>
      <c r="K16">
        <v>0.78400000000000003</v>
      </c>
      <c r="L16">
        <v>0.33800000000000002</v>
      </c>
      <c r="M16" s="2">
        <v>69.875222816399287</v>
      </c>
      <c r="N16" s="2">
        <v>0.89126559714794995</v>
      </c>
      <c r="O16" s="2">
        <v>0.69875222816399285</v>
      </c>
      <c r="P16" s="2">
        <v>0.30124777183600709</v>
      </c>
    </row>
    <row r="17" spans="1:16" x14ac:dyDescent="0.25">
      <c r="A17">
        <v>8</v>
      </c>
      <c r="B17">
        <v>30.29</v>
      </c>
      <c r="C17">
        <v>11.21</v>
      </c>
      <c r="D17">
        <v>10.64</v>
      </c>
      <c r="E17">
        <v>8.3800000000000008</v>
      </c>
      <c r="F17" t="s">
        <v>61</v>
      </c>
      <c r="G17" s="2">
        <v>35.217253646741582</v>
      </c>
      <c r="H17" s="2">
        <v>26.32654643708247</v>
      </c>
      <c r="I17" s="2">
        <v>0.25245316681534336</v>
      </c>
      <c r="J17" s="2">
        <v>1.0017982810132673</v>
      </c>
      <c r="K17">
        <v>0.252</v>
      </c>
      <c r="L17">
        <v>0.86199999999999999</v>
      </c>
      <c r="M17" s="2">
        <v>22.621184919210059</v>
      </c>
      <c r="N17" s="2">
        <v>0.89766606822262129</v>
      </c>
      <c r="O17" s="2">
        <v>0.22621184919210058</v>
      </c>
      <c r="P17" s="2">
        <v>0.77378815080789953</v>
      </c>
    </row>
    <row r="18" spans="1:16" x14ac:dyDescent="0.25">
      <c r="A18">
        <v>9</v>
      </c>
      <c r="B18">
        <v>33.450000000000003</v>
      </c>
      <c r="C18">
        <v>15.07</v>
      </c>
      <c r="D18">
        <v>12.52</v>
      </c>
      <c r="E18">
        <v>10.72</v>
      </c>
      <c r="F18" t="s">
        <v>61</v>
      </c>
      <c r="G18" s="2">
        <v>47.343801289598183</v>
      </c>
      <c r="H18" s="2">
        <v>33.677873246482584</v>
      </c>
      <c r="I18" s="2">
        <v>0.28865295288652948</v>
      </c>
      <c r="J18" s="2">
        <v>0.25499377463474338</v>
      </c>
      <c r="K18">
        <v>1.1320000000000001</v>
      </c>
      <c r="L18">
        <v>0.24199999999999999</v>
      </c>
      <c r="M18" s="2">
        <v>82.387190684133913</v>
      </c>
      <c r="N18" s="2">
        <v>0.72780203784570596</v>
      </c>
      <c r="O18" s="2">
        <v>0.82387190684133915</v>
      </c>
      <c r="P18" s="2">
        <v>0.17612809315866082</v>
      </c>
    </row>
    <row r="19" spans="1:16" x14ac:dyDescent="0.25">
      <c r="A19">
        <v>9</v>
      </c>
      <c r="B19">
        <v>33.450000000000003</v>
      </c>
      <c r="C19">
        <v>14.79</v>
      </c>
      <c r="D19">
        <v>13.79</v>
      </c>
      <c r="E19">
        <v>12.3</v>
      </c>
      <c r="F19" t="s">
        <v>61</v>
      </c>
      <c r="G19" s="2">
        <v>46.464155346593039</v>
      </c>
      <c r="H19" s="2">
        <v>38.641589639154461</v>
      </c>
      <c r="I19" s="2">
        <v>0.16835699797160228</v>
      </c>
      <c r="J19" s="2">
        <v>0.38437670769772209</v>
      </c>
      <c r="K19">
        <v>0.438</v>
      </c>
      <c r="L19">
        <v>0.46400000000000002</v>
      </c>
      <c r="M19" s="2">
        <v>48.558758314855879</v>
      </c>
      <c r="N19" s="2">
        <v>1.1086474501108647</v>
      </c>
      <c r="O19" s="2">
        <v>0.48558758314855877</v>
      </c>
      <c r="P19" s="2">
        <v>0.51441241685144123</v>
      </c>
    </row>
    <row r="20" spans="1:16" x14ac:dyDescent="0.25">
      <c r="A20">
        <v>10</v>
      </c>
      <c r="B20">
        <v>30.99</v>
      </c>
      <c r="C20">
        <v>12.94</v>
      </c>
      <c r="D20">
        <v>11.06</v>
      </c>
      <c r="E20">
        <v>9.35</v>
      </c>
      <c r="F20" t="s">
        <v>61</v>
      </c>
      <c r="G20" s="2">
        <v>40.652208937451924</v>
      </c>
      <c r="H20" s="2">
        <v>29.373891311064565</v>
      </c>
      <c r="I20" s="2">
        <v>0.27743431221020098</v>
      </c>
      <c r="J20" s="2">
        <v>0.38109108820082555</v>
      </c>
      <c r="K20">
        <v>0.72799999999999998</v>
      </c>
      <c r="L20">
        <v>0.28200000000000003</v>
      </c>
      <c r="M20" s="2">
        <v>72.079207920792072</v>
      </c>
      <c r="N20" s="2">
        <v>0.99009900990099009</v>
      </c>
      <c r="O20" s="2">
        <v>0.72079207920792077</v>
      </c>
      <c r="P20" s="2">
        <v>0.27920792079207923</v>
      </c>
    </row>
    <row r="21" spans="1:16" x14ac:dyDescent="0.25">
      <c r="A21">
        <v>10</v>
      </c>
      <c r="B21">
        <v>30.99</v>
      </c>
      <c r="C21">
        <v>12.73</v>
      </c>
      <c r="D21">
        <v>11.97</v>
      </c>
      <c r="E21">
        <v>11.18</v>
      </c>
      <c r="F21" t="s">
        <v>61</v>
      </c>
      <c r="G21" s="2">
        <v>39.992474480198069</v>
      </c>
      <c r="H21" s="2">
        <v>35.123005867133884</v>
      </c>
      <c r="I21" s="2">
        <v>0.12175962293794201</v>
      </c>
      <c r="J21" s="2">
        <v>0.61494759059566673</v>
      </c>
      <c r="K21">
        <v>0.19800000000000001</v>
      </c>
      <c r="L21">
        <v>0.32600000000000001</v>
      </c>
      <c r="M21" s="2">
        <v>37.786259541984734</v>
      </c>
      <c r="N21" s="2">
        <v>1.9083969465648853</v>
      </c>
      <c r="O21" s="2">
        <v>0.37786259541984735</v>
      </c>
      <c r="P21" s="2">
        <v>0.62213740458015265</v>
      </c>
    </row>
    <row r="23" spans="1:16" x14ac:dyDescent="0.25">
      <c r="A23" t="s">
        <v>63</v>
      </c>
      <c r="B23">
        <v>30.25</v>
      </c>
      <c r="C23" s="2">
        <v>12.770300000000001</v>
      </c>
      <c r="D23" s="2">
        <v>11.693899999999999</v>
      </c>
      <c r="E23" s="2">
        <v>10.3291</v>
      </c>
      <c r="F23" s="2"/>
      <c r="G23" s="2">
        <v>40.119080664137734</v>
      </c>
      <c r="H23" s="2">
        <v>32.449824678194332</v>
      </c>
      <c r="I23" s="2">
        <v>0.18944273121528846</v>
      </c>
      <c r="J23" s="2">
        <v>0.53116554990333742</v>
      </c>
      <c r="K23" s="2">
        <v>0.44295999999999996</v>
      </c>
      <c r="L23" s="2">
        <v>0.38832000000000005</v>
      </c>
      <c r="M23" s="2">
        <v>51.789523453525518</v>
      </c>
      <c r="N23" s="2">
        <v>1.3876705542871002</v>
      </c>
      <c r="O23" s="2">
        <v>0.51789523453525521</v>
      </c>
      <c r="P23" s="2">
        <v>0.48210476546474473</v>
      </c>
    </row>
    <row r="24" spans="1:16" x14ac:dyDescent="0.25">
      <c r="A24" t="s">
        <v>41</v>
      </c>
      <c r="B24">
        <v>2.2164430964949235</v>
      </c>
      <c r="C24" s="2">
        <v>4.1389924664134305</v>
      </c>
      <c r="D24" s="2">
        <v>3.907403967000934</v>
      </c>
      <c r="E24" s="2">
        <v>3.6223924900461597</v>
      </c>
      <c r="F24" s="2"/>
      <c r="G24" s="2">
        <v>13.00302832574793</v>
      </c>
      <c r="H24" s="2">
        <v>11.380081635147857</v>
      </c>
      <c r="I24" s="2">
        <v>0.11840584515001895</v>
      </c>
      <c r="J24" s="2">
        <v>0.36262552170814677</v>
      </c>
      <c r="K24" s="2">
        <v>0.33094809645590234</v>
      </c>
      <c r="L24" s="2">
        <v>0.23554157687070801</v>
      </c>
      <c r="M24" s="2">
        <v>26.723477378301453</v>
      </c>
      <c r="N24" s="2">
        <v>0.71367263256417846</v>
      </c>
      <c r="O24" s="2">
        <v>0.26723477378301441</v>
      </c>
      <c r="P24" s="2">
        <v>0.31755691922711116</v>
      </c>
    </row>
    <row r="25" spans="1:16" x14ac:dyDescent="0.25">
      <c r="A25" t="s">
        <v>42</v>
      </c>
      <c r="B25">
        <v>0.70090084890803239</v>
      </c>
      <c r="C25" s="2">
        <v>1.3088643412144412</v>
      </c>
      <c r="D25" s="2">
        <v>1.2356296274100356</v>
      </c>
      <c r="E25" s="2">
        <v>1.1455010847634679</v>
      </c>
      <c r="F25" s="2"/>
      <c r="G25" s="2">
        <v>4.1119185989049321</v>
      </c>
      <c r="H25" s="2">
        <v>3.5986977925720507</v>
      </c>
      <c r="I25" s="2">
        <v>3.7443215895126135E-2</v>
      </c>
      <c r="J25" s="2">
        <v>0.11467225863045762</v>
      </c>
      <c r="K25" s="2">
        <v>0.10465497720977499</v>
      </c>
      <c r="L25" s="2">
        <v>7.4484786657907295E-2</v>
      </c>
      <c r="M25" s="2">
        <v>8.4507055515417733</v>
      </c>
      <c r="N25" s="2">
        <v>0.22568310226312577</v>
      </c>
      <c r="O25" s="2">
        <v>8.4507055515417692E-2</v>
      </c>
      <c r="P25" s="2">
        <v>0.1004203151503788</v>
      </c>
    </row>
    <row r="27" spans="1:16" x14ac:dyDescent="0.25">
      <c r="O27" s="2"/>
      <c r="P27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4" ma:contentTypeDescription="Create a new document." ma:contentTypeScope="" ma:versionID="281c6a676c62167d537c2e88e1b0a927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179dd8bae6ce5a74b007360e7a2846af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14852DC4-5C96-4F34-A9C7-76CB061ED46A}"/>
</file>

<file path=customXml/itemProps2.xml><?xml version="1.0" encoding="utf-8"?>
<ds:datastoreItem xmlns:ds="http://schemas.openxmlformats.org/officeDocument/2006/customXml" ds:itemID="{DCCD3779-57B5-4163-BD78-01BB7D3797E1}"/>
</file>

<file path=customXml/itemProps3.xml><?xml version="1.0" encoding="utf-8"?>
<ds:datastoreItem xmlns:ds="http://schemas.openxmlformats.org/officeDocument/2006/customXml" ds:itemID="{3B81D643-FAE2-4A75-82F2-5E0EB2456B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ISOMETRIC</vt:lpstr>
      <vt:lpstr>ISOTONIC</vt:lpstr>
      <vt:lpstr>CYCLIC</vt:lpstr>
      <vt:lpstr>IN VIVO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William  Gladman</dc:creator>
  <cp:lastModifiedBy>Nicholas William  Gladman</cp:lastModifiedBy>
  <dcterms:created xsi:type="dcterms:W3CDTF">2022-10-31T14:50:44Z</dcterms:created>
  <dcterms:modified xsi:type="dcterms:W3CDTF">2022-11-29T09:20:47Z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