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2.xml" ContentType="application/vnd.openxmlformats-officedocument.drawingml.chartshapes+xml"/>
  <Override PartName="/xl/charts/chart25.xml" ContentType="application/vnd.openxmlformats-officedocument.drawingml.chart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4.xml" ContentType="application/vnd.openxmlformats-officedocument.drawingml.chartshapes+xml"/>
  <Override PartName="/xl/charts/chart2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7.xml" ContentType="application/vnd.openxmlformats-officedocument.drawingml.chartshapes+xml"/>
  <Override PartName="/xl/charts/chart2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e5dup\OneDrive - University of Leeds\PDRA_PhD\Jeni Spragg\THESIS\Chapter 7 paper\revised sub\"/>
    </mc:Choice>
  </mc:AlternateContent>
  <bookViews>
    <workbookView xWindow="0" yWindow="0" windowWidth="25200" windowHeight="12675" tabRatio="842" firstSheet="3" activeTab="11"/>
  </bookViews>
  <sheets>
    <sheet name="Fig 2 - Kinetic control" sheetId="1" r:id="rId1"/>
    <sheet name="Fig 3 ab - Temperature" sheetId="3" r:id="rId2"/>
    <sheet name="Fig 3 cd - pAcOH" sheetId="2" r:id="rId3"/>
    <sheet name="Fig 4 - pH2O" sheetId="6" r:id="rId4"/>
    <sheet name="Fig 5ab - Carbon" sheetId="7" r:id="rId5"/>
    <sheet name="Fig 6ab - 1A" sheetId="10" r:id="rId6"/>
    <sheet name="Fig 6cde &amp;  8ab - 1A parity" sheetId="9" r:id="rId7"/>
    <sheet name="Fig 6fg - 1B" sheetId="12" r:id="rId8"/>
    <sheet name="Fig 7abc - 2B parity" sheetId="13" r:id="rId9"/>
    <sheet name="Fig 9 abcd Temperature" sheetId="14" r:id="rId10"/>
    <sheet name="Fig 10ab - SC" sheetId="15" r:id="rId11"/>
    <sheet name="CH4 from figs 3 &amp;7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6" l="1"/>
  <c r="V9" i="16"/>
  <c r="U13" i="16"/>
  <c r="V13" i="16" s="1"/>
  <c r="U12" i="16"/>
  <c r="V12" i="16" s="1"/>
  <c r="U11" i="16"/>
  <c r="V11" i="16" s="1"/>
  <c r="U10" i="16"/>
  <c r="V10" i="16" s="1"/>
  <c r="U9" i="16"/>
  <c r="U8" i="16"/>
  <c r="U7" i="16"/>
  <c r="V7" i="16" s="1"/>
  <c r="U6" i="16"/>
  <c r="V6" i="16" s="1"/>
  <c r="U5" i="16"/>
  <c r="V5" i="16" s="1"/>
  <c r="U4" i="16"/>
  <c r="V4" i="16" s="1"/>
  <c r="R12" i="16"/>
  <c r="Q12" i="16"/>
  <c r="S12" i="16"/>
  <c r="R10" i="16"/>
  <c r="Q10" i="16"/>
  <c r="S10" i="16"/>
  <c r="R7" i="16"/>
  <c r="T7" i="16" s="1"/>
  <c r="Q7" i="16"/>
  <c r="S7" i="16"/>
  <c r="R5" i="16"/>
  <c r="T5" i="16" s="1"/>
  <c r="Q5" i="16"/>
  <c r="S5" i="16"/>
  <c r="R4" i="16"/>
  <c r="Q4" i="16"/>
  <c r="S4" i="16"/>
  <c r="R6" i="16"/>
  <c r="T6" i="16" s="1"/>
  <c r="Q6" i="16"/>
  <c r="S6" i="16"/>
  <c r="R11" i="16"/>
  <c r="R13" i="16"/>
  <c r="Q13" i="16"/>
  <c r="S13" i="16"/>
  <c r="Q11" i="16"/>
  <c r="T11" i="16" s="1"/>
  <c r="S11" i="16"/>
  <c r="R9" i="16"/>
  <c r="Q9" i="16"/>
  <c r="S9" i="16"/>
  <c r="S8" i="16"/>
  <c r="R8" i="16"/>
  <c r="Q8" i="16"/>
  <c r="O45" i="16"/>
  <c r="O48" i="16"/>
  <c r="O51" i="16"/>
  <c r="O54" i="16"/>
  <c r="O57" i="16"/>
  <c r="O60" i="16"/>
  <c r="O63" i="16"/>
  <c r="O66" i="16"/>
  <c r="O69" i="16"/>
  <c r="O24" i="16"/>
  <c r="O27" i="16"/>
  <c r="O30" i="16"/>
  <c r="O36" i="16"/>
  <c r="O42" i="16"/>
  <c r="O21" i="16"/>
  <c r="O18" i="16"/>
  <c r="O15" i="16"/>
  <c r="O12" i="16"/>
  <c r="O9" i="16"/>
  <c r="O6" i="16"/>
  <c r="O3" i="16"/>
  <c r="J18" i="16"/>
  <c r="J15" i="16"/>
  <c r="J12" i="16"/>
  <c r="J9" i="16"/>
  <c r="T9" i="16" l="1"/>
  <c r="T12" i="16"/>
  <c r="T4" i="16"/>
  <c r="T13" i="16"/>
  <c r="T10" i="16"/>
  <c r="T8" i="16"/>
  <c r="J34" i="9"/>
  <c r="J33" i="9"/>
  <c r="J32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7" i="1"/>
  <c r="H7" i="1"/>
  <c r="I5" i="1" l="1"/>
  <c r="H5" i="1"/>
  <c r="I6" i="1"/>
  <c r="I8" i="1"/>
  <c r="I4" i="1"/>
  <c r="H4" i="1" l="1"/>
  <c r="H6" i="1"/>
  <c r="H8" i="1"/>
</calcChain>
</file>

<file path=xl/sharedStrings.xml><?xml version="1.0" encoding="utf-8"?>
<sst xmlns="http://schemas.openxmlformats.org/spreadsheetml/2006/main" count="742" uniqueCount="132">
  <si>
    <t>Inputs</t>
  </si>
  <si>
    <t>Conversion</t>
  </si>
  <si>
    <t>ID</t>
  </si>
  <si>
    <t>Particle size (mm)</t>
  </si>
  <si>
    <t>W/F 
(gcat h/mol AcOH)</t>
  </si>
  <si>
    <t>W/F 
(gcat h/gAcOH)</t>
  </si>
  <si>
    <t>Conversion AcOH (%)</t>
  </si>
  <si>
    <t>Conversion H2O (%)</t>
  </si>
  <si>
    <t>Average</t>
  </si>
  <si>
    <t>SD</t>
  </si>
  <si>
    <t>pAcOH</t>
  </si>
  <si>
    <t>pH2O</t>
  </si>
  <si>
    <t>650</t>
  </si>
  <si>
    <t>Experiments for verification</t>
  </si>
  <si>
    <t>Carbon conversion to gases at steady state (%)</t>
  </si>
  <si>
    <t>Solid
wt% C</t>
  </si>
  <si>
    <t>CHNS STDEV</t>
  </si>
  <si>
    <t>Carbon conversion to solid (%)</t>
  </si>
  <si>
    <t>S.D</t>
  </si>
  <si>
    <t>T8</t>
  </si>
  <si>
    <t>4</t>
  </si>
  <si>
    <t>T7</t>
  </si>
  <si>
    <t>58</t>
  </si>
  <si>
    <t>1</t>
  </si>
  <si>
    <t>2</t>
  </si>
  <si>
    <t>17</t>
  </si>
  <si>
    <t>16</t>
  </si>
  <si>
    <t>19</t>
  </si>
  <si>
    <t>20</t>
  </si>
  <si>
    <t>29</t>
  </si>
  <si>
    <t>14</t>
  </si>
  <si>
    <t>15</t>
  </si>
  <si>
    <t>8.561</t>
  </si>
  <si>
    <t>21</t>
  </si>
  <si>
    <t>49</t>
  </si>
  <si>
    <t>44</t>
  </si>
  <si>
    <t>47</t>
  </si>
  <si>
    <t>48</t>
  </si>
  <si>
    <t>46</t>
  </si>
  <si>
    <t>Temp. (degC)</t>
  </si>
  <si>
    <t>13</t>
  </si>
  <si>
    <t>Measured</t>
  </si>
  <si>
    <t>Model</t>
  </si>
  <si>
    <t>Experiment</t>
  </si>
  <si>
    <t>S/C</t>
  </si>
  <si>
    <t>W/F</t>
  </si>
  <si>
    <t>CH4</t>
  </si>
  <si>
    <t>CO</t>
  </si>
  <si>
    <t>H2</t>
  </si>
  <si>
    <t>CO2</t>
  </si>
  <si>
    <t>N2</t>
  </si>
  <si>
    <t>A_EXP44_1_650_35</t>
  </si>
  <si>
    <t>A_EXP46_1_650_35</t>
  </si>
  <si>
    <t>A_EXP47_1_650_35</t>
  </si>
  <si>
    <t>A_EXP48_1_650_35</t>
  </si>
  <si>
    <t>A_EXP49_1_650_35</t>
  </si>
  <si>
    <t>T_EXP2_1_650_3</t>
  </si>
  <si>
    <t>T_EXP14_1_550_3</t>
  </si>
  <si>
    <t>T_EXP15_1_550_3</t>
  </si>
  <si>
    <t>T_EXP16_2_620_3</t>
  </si>
  <si>
    <t>T_EXP17_1_620_3</t>
  </si>
  <si>
    <t>T_EXP18_1_620_3</t>
  </si>
  <si>
    <t>T_EXP19_1_620_3</t>
  </si>
  <si>
    <t>T_EXP29_1_550_3</t>
  </si>
  <si>
    <t>T_EXPT7_3_650_3</t>
  </si>
  <si>
    <t>T_EXPT8_2_650_3</t>
  </si>
  <si>
    <t>W_EXP52_1_650_35</t>
  </si>
  <si>
    <t>W_EXP53_1_650_35</t>
  </si>
  <si>
    <t>W_EXP54_1_650_35</t>
  </si>
  <si>
    <t>W_EXP55_1_650_35</t>
  </si>
  <si>
    <t>W_EXP56_1_650_35</t>
  </si>
  <si>
    <t>W_EXP57_1_650_4</t>
  </si>
  <si>
    <t>W_EXP59_1_650_4</t>
  </si>
  <si>
    <t>W_EXP64_1_650_4</t>
  </si>
  <si>
    <t>Experiment (verification)</t>
  </si>
  <si>
    <t>T_EXP13_1_550_3</t>
  </si>
  <si>
    <t>T_EXP1_1_650_3</t>
  </si>
  <si>
    <t>T_EXP4_1_650_3</t>
  </si>
  <si>
    <t>T_EXP20_1_620_3</t>
  </si>
  <si>
    <t>W_EXP63_1_650_4</t>
  </si>
  <si>
    <t>Parity lline</t>
  </si>
  <si>
    <t>x</t>
  </si>
  <si>
    <t>y</t>
  </si>
  <si>
    <t>Variable Values</t>
  </si>
  <si>
    <t>Experimental Measurement</t>
  </si>
  <si>
    <t>Model Prediction</t>
  </si>
  <si>
    <t>AcOH</t>
  </si>
  <si>
    <t>H2O</t>
  </si>
  <si>
    <t>Parity</t>
  </si>
  <si>
    <t>Conversion Tupe</t>
  </si>
  <si>
    <t>Temp (degC)</t>
  </si>
  <si>
    <t>H2O conversion (%)</t>
  </si>
  <si>
    <t>Equilibrium</t>
  </si>
  <si>
    <t>mol%, dry</t>
  </si>
  <si>
    <t>H2 - model</t>
  </si>
  <si>
    <t>H2 - equilbrium</t>
  </si>
  <si>
    <t>CO2 - model</t>
  </si>
  <si>
    <t>CO2 - equilbrium</t>
  </si>
  <si>
    <t>CO - model</t>
  </si>
  <si>
    <t>CO - equilbrium</t>
  </si>
  <si>
    <t>Pressure</t>
  </si>
  <si>
    <t>S/C ratio</t>
  </si>
  <si>
    <t>T</t>
  </si>
  <si>
    <t>?</t>
  </si>
  <si>
    <t>MODEL 2B</t>
  </si>
  <si>
    <t>S/C 3.5 T650</t>
  </si>
  <si>
    <t>CH4 exp</t>
  </si>
  <si>
    <t>CH4 mod</t>
  </si>
  <si>
    <t>rel error % of %</t>
  </si>
  <si>
    <t>F/W is rate of AcOH feed per g catalyst</t>
  </si>
  <si>
    <t>the higher the rate, the lower the W/F, the shorter residence time in the reactor.</t>
  </si>
  <si>
    <t>exp CH4 at 650 and S/C 3.5 indicates methane is highest at lowest W/F, so highest residence time in the reactor.</t>
  </si>
  <si>
    <t>effect of W/F</t>
  </si>
  <si>
    <t>WHSV</t>
  </si>
  <si>
    <t>1/WHSV</t>
  </si>
  <si>
    <t>(h)</t>
  </si>
  <si>
    <r>
      <t>(h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</si>
  <si>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t>fig N2   not in paper</t>
  </si>
  <si>
    <t>Fig 7d</t>
  </si>
  <si>
    <t>Fig 2</t>
  </si>
  <si>
    <t>Fig 3 ab</t>
  </si>
  <si>
    <t>Fig.3 cd</t>
  </si>
  <si>
    <t>fig 4 ab</t>
  </si>
  <si>
    <t>Fig. 5 ab</t>
  </si>
  <si>
    <t>Fig. 6 ab</t>
  </si>
  <si>
    <t>Fig 6 cde</t>
  </si>
  <si>
    <t>Fig 8 abc</t>
  </si>
  <si>
    <t>Fig 6 fg</t>
  </si>
  <si>
    <t>Fig7 abc</t>
  </si>
  <si>
    <t>figure 7d is on sheet "CH4 from figs 3 &amp; 7</t>
  </si>
  <si>
    <t>Fig. 9 abcd</t>
  </si>
  <si>
    <t>Fig. 10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</si>
</sst>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E+00"/>
  </numFmts>
  <fonts count="1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0" fillId="0" borderId="0" xfId="0" applyFont="1" applyAlignment="1">
      <alignment wrapText="1"/>
    </xf>
    <xf numFmtId="0" fontId="1" fillId="2" borderId="0" xfId="0" applyFont="1" applyFill="1"/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NumberFormat="1"/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/>
    <xf numFmtId="49" fontId="0" fillId="0" borderId="0" xfId="0" applyNumberFormat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/>
    <xf numFmtId="49" fontId="0" fillId="0" borderId="0" xfId="0" applyNumberFormat="1" applyFont="1" applyAlignment="1">
      <alignment horizontal="right"/>
    </xf>
    <xf numFmtId="0" fontId="0" fillId="2" borderId="0" xfId="0" applyFont="1" applyFill="1"/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/>
    <xf numFmtId="0" fontId="0" fillId="0" borderId="0" xfId="0" applyNumberFormat="1" applyAlignment="1">
      <alignment horizontal="right"/>
    </xf>
    <xf numFmtId="0" fontId="0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0" fillId="0" borderId="0" xfId="0" applyFill="1"/>
    <xf numFmtId="2" fontId="0" fillId="0" borderId="0" xfId="0" applyNumberFormat="1" applyFill="1"/>
    <xf numFmtId="0" fontId="2" fillId="3" borderId="0" xfId="0" applyFont="1" applyFill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2" fillId="3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/>
    </xf>
    <xf numFmtId="0" fontId="1" fillId="2" borderId="0" xfId="1" applyFont="1" applyFill="1" applyAlignment="1">
      <alignment horizontal="center"/>
    </xf>
    <xf numFmtId="0" fontId="2" fillId="2" borderId="0" xfId="1" applyFont="1" applyFill="1"/>
    <xf numFmtId="0" fontId="2" fillId="4" borderId="0" xfId="1" applyFont="1" applyFill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1" fontId="13" fillId="0" borderId="0" xfId="0" applyNumberFormat="1" applyFont="1" applyAlignment="1">
      <alignment horizontal="center"/>
    </xf>
    <xf numFmtId="0" fontId="2" fillId="2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0" borderId="0" xfId="1" applyFont="1" applyBorder="1" applyAlignment="1">
      <alignment horizontal="left"/>
    </xf>
    <xf numFmtId="0" fontId="8" fillId="0" borderId="0" xfId="1" applyFont="1" applyBorder="1" applyAlignment="1">
      <alignment wrapText="1"/>
    </xf>
    <xf numFmtId="0" fontId="8" fillId="0" borderId="0" xfId="1" applyFont="1" applyBorder="1"/>
    <xf numFmtId="0" fontId="11" fillId="0" borderId="0" xfId="1" applyFont="1" applyBorder="1"/>
    <xf numFmtId="0" fontId="9" fillId="0" borderId="0" xfId="1" applyFont="1" applyBorder="1"/>
    <xf numFmtId="0" fontId="1" fillId="2" borderId="0" xfId="1" applyFont="1" applyFill="1" applyBorder="1"/>
    <xf numFmtId="0" fontId="10" fillId="4" borderId="0" xfId="1" applyFont="1" applyFill="1" applyBorder="1"/>
    <xf numFmtId="0" fontId="8" fillId="0" borderId="1" xfId="1" applyFont="1" applyBorder="1" applyAlignment="1">
      <alignment wrapText="1"/>
    </xf>
    <xf numFmtId="0" fontId="10" fillId="4" borderId="1" xfId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0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0" borderId="0" xfId="0" applyAlignment="1">
      <alignment wrapText="1"/>
    </xf>
    <xf numFmtId="0" fontId="11" fillId="5" borderId="0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8" fillId="5" borderId="0" xfId="1" applyFont="1" applyFill="1" applyBorder="1"/>
    <xf numFmtId="0" fontId="8" fillId="6" borderId="0" xfId="1" applyFont="1" applyFill="1" applyBorder="1"/>
    <xf numFmtId="0" fontId="8" fillId="7" borderId="0" xfId="1" applyFont="1" applyFill="1" applyBorder="1"/>
    <xf numFmtId="0" fontId="11" fillId="7" borderId="0" xfId="1" applyFont="1" applyFill="1" applyBorder="1" applyAlignment="1">
      <alignment horizontal="center"/>
    </xf>
    <xf numFmtId="0" fontId="2" fillId="0" borderId="0" xfId="0" applyFont="1" applyBorder="1"/>
    <xf numFmtId="49" fontId="0" fillId="8" borderId="0" xfId="0" applyNumberFormat="1" applyFont="1" applyFill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8" borderId="0" xfId="0" applyFont="1" applyFill="1"/>
    <xf numFmtId="0" fontId="0" fillId="8" borderId="0" xfId="0" applyFont="1" applyFill="1" applyAlignment="1">
      <alignment horizontal="center"/>
    </xf>
    <xf numFmtId="165" fontId="13" fillId="8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8" borderId="2" xfId="0" applyFont="1" applyFill="1" applyBorder="1"/>
    <xf numFmtId="0" fontId="0" fillId="8" borderId="2" xfId="0" applyFont="1" applyFill="1" applyBorder="1"/>
    <xf numFmtId="165" fontId="0" fillId="8" borderId="2" xfId="0" applyNumberFormat="1" applyFont="1" applyFill="1" applyBorder="1"/>
    <xf numFmtId="1" fontId="0" fillId="8" borderId="2" xfId="0" applyNumberFormat="1" applyFont="1" applyFill="1" applyBorder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0" fillId="8" borderId="3" xfId="0" applyFont="1" applyFill="1" applyBorder="1"/>
    <xf numFmtId="0" fontId="0" fillId="8" borderId="0" xfId="0" applyFont="1" applyFill="1" applyBorder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6268175625034"/>
          <c:y val="4.6457439168684542E-2"/>
          <c:w val="0.6582612702223295"/>
          <c:h val="0.7085211896554413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2 - Kinetic control'!$I$4:$I$8</c:f>
                <c:numCache>
                  <c:formatCode>General</c:formatCode>
                  <c:ptCount val="5"/>
                  <c:pt idx="0">
                    <c:v>4.1399999999999999E-2</c:v>
                  </c:pt>
                  <c:pt idx="1">
                    <c:v>3.8900000000000004E-2</c:v>
                  </c:pt>
                  <c:pt idx="2">
                    <c:v>3.3099999999999997E-2</c:v>
                  </c:pt>
                  <c:pt idx="3">
                    <c:v>4.3299999999999998E-2</c:v>
                  </c:pt>
                  <c:pt idx="4">
                    <c:v>2.9600000000000001E-2</c:v>
                  </c:pt>
                </c:numCache>
              </c:numRef>
            </c:plus>
            <c:minus>
              <c:numRef>
                <c:f>'Fig 2 - Kinetic control'!$I$4:$I$8</c:f>
                <c:numCache>
                  <c:formatCode>General</c:formatCode>
                  <c:ptCount val="5"/>
                  <c:pt idx="0">
                    <c:v>4.1399999999999999E-2</c:v>
                  </c:pt>
                  <c:pt idx="1">
                    <c:v>3.8900000000000004E-2</c:v>
                  </c:pt>
                  <c:pt idx="2">
                    <c:v>3.3099999999999997E-2</c:v>
                  </c:pt>
                  <c:pt idx="3">
                    <c:v>4.3299999999999998E-2</c:v>
                  </c:pt>
                  <c:pt idx="4">
                    <c:v>2.9600000000000001E-2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2 - Kinetic control'!$C$4:$C$8</c:f>
              <c:numCache>
                <c:formatCode>General</c:formatCode>
                <c:ptCount val="5"/>
                <c:pt idx="0">
                  <c:v>9.6310000000000002</c:v>
                </c:pt>
                <c:pt idx="1">
                  <c:v>8.5609999999999999</c:v>
                </c:pt>
                <c:pt idx="2">
                  <c:v>7.7050000000000001</c:v>
                </c:pt>
                <c:pt idx="3">
                  <c:v>5.5039999999999996</c:v>
                </c:pt>
                <c:pt idx="4">
                  <c:v>4.8159999999999998</c:v>
                </c:pt>
              </c:numCache>
            </c:numRef>
          </c:xVal>
          <c:yVal>
            <c:numRef>
              <c:f>'Fig 2 - Kinetic control'!$H$4:$H$8</c:f>
              <c:numCache>
                <c:formatCode>General</c:formatCode>
                <c:ptCount val="5"/>
                <c:pt idx="0">
                  <c:v>1.01</c:v>
                </c:pt>
                <c:pt idx="1">
                  <c:v>0.96689999999999998</c:v>
                </c:pt>
                <c:pt idx="2">
                  <c:v>0.98419999999999996</c:v>
                </c:pt>
                <c:pt idx="3">
                  <c:v>0.89300000000000002</c:v>
                </c:pt>
                <c:pt idx="4">
                  <c:v>0.89329999999999998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7A-B447-8A68-7D27DDDFA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231328"/>
        <c:axId val="900231720"/>
      </c:scatterChart>
      <c:valAx>
        <c:axId val="900231328"/>
        <c:scaling>
          <c:orientation val="minMax"/>
          <c:max val="10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</a:t>
                </a:r>
                <a:r>
                  <a:rPr lang="en-GB" baseline="-25000"/>
                  <a:t>cat</a:t>
                </a:r>
                <a:r>
                  <a:rPr lang="en-GB"/>
                  <a:t> h/mol</a:t>
                </a:r>
                <a:r>
                  <a:rPr lang="en-GB" baseline="-25000"/>
                  <a:t>AcOH</a:t>
                </a:r>
                <a:r>
                  <a:rPr lang="en-GB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231720"/>
        <c:crosses val="autoZero"/>
        <c:crossBetween val="midCat"/>
      </c:valAx>
      <c:valAx>
        <c:axId val="900231720"/>
        <c:scaling>
          <c:orientation val="minMax"/>
          <c:max val="1.02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 conversion to </a:t>
                </a:r>
              </a:p>
              <a:p>
                <a:pPr>
                  <a:defRPr/>
                </a:pPr>
                <a:r>
                  <a:rPr lang="en-GB"/>
                  <a:t>C-gases (-)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231328"/>
        <c:crosses val="autoZero"/>
        <c:crossBetween val="midCat"/>
        <c:majorUnit val="0.1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6ab - 1A'!$A$53:$A$56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6ab - 1A'!$B$53:$B$56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CE-4066-BA5B-F2C5DDCC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29016"/>
        <c:axId val="640829408"/>
      </c:scatte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 6ab - 1A'!$C$3:$C$48</c:f>
              <c:numCache>
                <c:formatCode>0.00E+00</c:formatCode>
                <c:ptCount val="46"/>
                <c:pt idx="0">
                  <c:v>85.7</c:v>
                </c:pt>
                <c:pt idx="1">
                  <c:v>15.78</c:v>
                </c:pt>
                <c:pt idx="2">
                  <c:v>95.3</c:v>
                </c:pt>
                <c:pt idx="3">
                  <c:v>20.329999999999998</c:v>
                </c:pt>
                <c:pt idx="4">
                  <c:v>85.7</c:v>
                </c:pt>
                <c:pt idx="5">
                  <c:v>15.77</c:v>
                </c:pt>
                <c:pt idx="6">
                  <c:v>88.1</c:v>
                </c:pt>
                <c:pt idx="7">
                  <c:v>17.100000000000001</c:v>
                </c:pt>
                <c:pt idx="8">
                  <c:v>78.5</c:v>
                </c:pt>
                <c:pt idx="9">
                  <c:v>11.02</c:v>
                </c:pt>
                <c:pt idx="10">
                  <c:v>98.42</c:v>
                </c:pt>
                <c:pt idx="11">
                  <c:v>20.97</c:v>
                </c:pt>
                <c:pt idx="12">
                  <c:v>81.7</c:v>
                </c:pt>
                <c:pt idx="13">
                  <c:v>20</c:v>
                </c:pt>
                <c:pt idx="14">
                  <c:v>89.9</c:v>
                </c:pt>
                <c:pt idx="15">
                  <c:v>26.3</c:v>
                </c:pt>
                <c:pt idx="16">
                  <c:v>73.319999999999993</c:v>
                </c:pt>
                <c:pt idx="17">
                  <c:v>16.37</c:v>
                </c:pt>
                <c:pt idx="18">
                  <c:v>69.849999999999994</c:v>
                </c:pt>
                <c:pt idx="19">
                  <c:v>13.03</c:v>
                </c:pt>
                <c:pt idx="20">
                  <c:v>78.7</c:v>
                </c:pt>
                <c:pt idx="21">
                  <c:v>17.46</c:v>
                </c:pt>
                <c:pt idx="22">
                  <c:v>92.47</c:v>
                </c:pt>
                <c:pt idx="23">
                  <c:v>26.22</c:v>
                </c:pt>
                <c:pt idx="24">
                  <c:v>76.900000000000006</c:v>
                </c:pt>
                <c:pt idx="25">
                  <c:v>15.39</c:v>
                </c:pt>
                <c:pt idx="26">
                  <c:v>100</c:v>
                </c:pt>
                <c:pt idx="27">
                  <c:v>22.42</c:v>
                </c:pt>
                <c:pt idx="28">
                  <c:v>89.3</c:v>
                </c:pt>
                <c:pt idx="29">
                  <c:v>18.45</c:v>
                </c:pt>
                <c:pt idx="30">
                  <c:v>91.85</c:v>
                </c:pt>
                <c:pt idx="31">
                  <c:v>17.649999999999999</c:v>
                </c:pt>
                <c:pt idx="32">
                  <c:v>75.8</c:v>
                </c:pt>
                <c:pt idx="33">
                  <c:v>10.1</c:v>
                </c:pt>
                <c:pt idx="34">
                  <c:v>93.19</c:v>
                </c:pt>
                <c:pt idx="35">
                  <c:v>20.61</c:v>
                </c:pt>
                <c:pt idx="36">
                  <c:v>88.45</c:v>
                </c:pt>
                <c:pt idx="37">
                  <c:v>16.62</c:v>
                </c:pt>
                <c:pt idx="38">
                  <c:v>82.69</c:v>
                </c:pt>
                <c:pt idx="39">
                  <c:v>12.65</c:v>
                </c:pt>
                <c:pt idx="40">
                  <c:v>85.94</c:v>
                </c:pt>
                <c:pt idx="41">
                  <c:v>12.78</c:v>
                </c:pt>
                <c:pt idx="42">
                  <c:v>93.75</c:v>
                </c:pt>
                <c:pt idx="43">
                  <c:v>17.14</c:v>
                </c:pt>
                <c:pt idx="44">
                  <c:v>80.319999999999993</c:v>
                </c:pt>
                <c:pt idx="45">
                  <c:v>12.24</c:v>
                </c:pt>
              </c:numCache>
            </c:numRef>
          </c:xVal>
          <c:yVal>
            <c:numRef>
              <c:f>'Fig 6ab - 1A'!$D$3:$D$48</c:f>
              <c:numCache>
                <c:formatCode>0.00E+00</c:formatCode>
                <c:ptCount val="46"/>
                <c:pt idx="0">
                  <c:v>80.955969999999994</c:v>
                </c:pt>
                <c:pt idx="1">
                  <c:v>12.868320000000001</c:v>
                </c:pt>
                <c:pt idx="2">
                  <c:v>97.221320000000006</c:v>
                </c:pt>
                <c:pt idx="3">
                  <c:v>19.52901</c:v>
                </c:pt>
                <c:pt idx="4">
                  <c:v>86.654250000000005</c:v>
                </c:pt>
                <c:pt idx="5">
                  <c:v>15.001239999999999</c:v>
                </c:pt>
                <c:pt idx="6">
                  <c:v>92.323279999999997</c:v>
                </c:pt>
                <c:pt idx="7">
                  <c:v>17.319949999999999</c:v>
                </c:pt>
                <c:pt idx="8">
                  <c:v>75.258380000000002</c:v>
                </c:pt>
                <c:pt idx="9">
                  <c:v>10.94182</c:v>
                </c:pt>
                <c:pt idx="10">
                  <c:v>92.759919999999994</c:v>
                </c:pt>
                <c:pt idx="11">
                  <c:v>21.266069999999999</c:v>
                </c:pt>
                <c:pt idx="12">
                  <c:v>77.034279999999995</c:v>
                </c:pt>
                <c:pt idx="13">
                  <c:v>21.10671</c:v>
                </c:pt>
                <c:pt idx="14">
                  <c:v>98.246369999999999</c:v>
                </c:pt>
                <c:pt idx="15">
                  <c:v>27.003170000000001</c:v>
                </c:pt>
                <c:pt idx="16">
                  <c:v>76.426519999999996</c:v>
                </c:pt>
                <c:pt idx="17">
                  <c:v>17.393809999999998</c:v>
                </c:pt>
                <c:pt idx="18">
                  <c:v>66.712580000000003</c:v>
                </c:pt>
                <c:pt idx="19">
                  <c:v>13.73578</c:v>
                </c:pt>
                <c:pt idx="20">
                  <c:v>83.896529999999998</c:v>
                </c:pt>
                <c:pt idx="21">
                  <c:v>20.115269999999999</c:v>
                </c:pt>
                <c:pt idx="22">
                  <c:v>95.319040000000001</c:v>
                </c:pt>
                <c:pt idx="23">
                  <c:v>23.885459999999998</c:v>
                </c:pt>
                <c:pt idx="24">
                  <c:v>64.842960000000005</c:v>
                </c:pt>
                <c:pt idx="25">
                  <c:v>17.453410000000002</c:v>
                </c:pt>
                <c:pt idx="26">
                  <c:v>97.816550000000007</c:v>
                </c:pt>
                <c:pt idx="27">
                  <c:v>23.359580000000001</c:v>
                </c:pt>
                <c:pt idx="28">
                  <c:v>80.632739999999998</c:v>
                </c:pt>
                <c:pt idx="29">
                  <c:v>16.294799999999999</c:v>
                </c:pt>
                <c:pt idx="30">
                  <c:v>92.297610000000006</c:v>
                </c:pt>
                <c:pt idx="31">
                  <c:v>17.60472</c:v>
                </c:pt>
                <c:pt idx="32">
                  <c:v>69.520799999999994</c:v>
                </c:pt>
                <c:pt idx="33">
                  <c:v>9.5615609999999993</c:v>
                </c:pt>
                <c:pt idx="34">
                  <c:v>98.006860000000003</c:v>
                </c:pt>
                <c:pt idx="35">
                  <c:v>20.092770000000002</c:v>
                </c:pt>
                <c:pt idx="36">
                  <c:v>85.410989999999998</c:v>
                </c:pt>
                <c:pt idx="37">
                  <c:v>14.88151</c:v>
                </c:pt>
                <c:pt idx="38">
                  <c:v>78.643900000000002</c:v>
                </c:pt>
                <c:pt idx="39">
                  <c:v>12.43683</c:v>
                </c:pt>
                <c:pt idx="40">
                  <c:v>92.055869999999999</c:v>
                </c:pt>
                <c:pt idx="41">
                  <c:v>15.01144</c:v>
                </c:pt>
                <c:pt idx="42">
                  <c:v>98.406720000000007</c:v>
                </c:pt>
                <c:pt idx="43">
                  <c:v>17.82508</c:v>
                </c:pt>
                <c:pt idx="44">
                  <c:v>84.235780000000005</c:v>
                </c:pt>
                <c:pt idx="45">
                  <c:v>12.15936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CE-4066-BA5B-F2C5DDCC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29016"/>
        <c:axId val="640829408"/>
      </c:scatterChart>
      <c:valAx>
        <c:axId val="64082901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AcOH conversion to C-gases, measured (%)</a:t>
                </a:r>
              </a:p>
            </c:rich>
          </c:tx>
          <c:layout>
            <c:manualLayout>
              <c:xMode val="edge"/>
              <c:yMode val="edge"/>
              <c:x val="0.27319842745391998"/>
              <c:y val="0.8241666666666667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0829408"/>
        <c:crosses val="autoZero"/>
        <c:crossBetween val="midCat"/>
        <c:majorUnit val="10"/>
      </c:valAx>
      <c:valAx>
        <c:axId val="64082940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AcOH conversion to C-gases, model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0829016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82514254683682"/>
          <c:y val="6.2553556126820911E-2"/>
          <c:w val="0.73964051045343471"/>
          <c:h val="0.6532041144543077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30</c:v>
              </c:pt>
              <c:pt idx="2">
                <c:v>60</c:v>
              </c:pt>
              <c:pt idx="3">
                <c:v>100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30</c:v>
              </c:pt>
              <c:pt idx="2">
                <c:v>60</c:v>
              </c:pt>
              <c:pt idx="3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0BF-4537-9B49-07AB684C1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2024"/>
        <c:axId val="641472416"/>
      </c:scatte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 6ab - 1A'!$C$3:$C$48</c:f>
              <c:numCache>
                <c:formatCode>0.00E+00</c:formatCode>
                <c:ptCount val="46"/>
                <c:pt idx="0">
                  <c:v>85.7</c:v>
                </c:pt>
                <c:pt idx="1">
                  <c:v>15.78</c:v>
                </c:pt>
                <c:pt idx="2">
                  <c:v>95.3</c:v>
                </c:pt>
                <c:pt idx="3">
                  <c:v>20.329999999999998</c:v>
                </c:pt>
                <c:pt idx="4">
                  <c:v>85.7</c:v>
                </c:pt>
                <c:pt idx="5">
                  <c:v>15.77</c:v>
                </c:pt>
                <c:pt idx="6">
                  <c:v>88.1</c:v>
                </c:pt>
                <c:pt idx="7">
                  <c:v>17.100000000000001</c:v>
                </c:pt>
                <c:pt idx="8">
                  <c:v>78.5</c:v>
                </c:pt>
                <c:pt idx="9">
                  <c:v>11.02</c:v>
                </c:pt>
                <c:pt idx="10">
                  <c:v>98.42</c:v>
                </c:pt>
                <c:pt idx="11">
                  <c:v>20.97</c:v>
                </c:pt>
                <c:pt idx="12">
                  <c:v>81.7</c:v>
                </c:pt>
                <c:pt idx="13">
                  <c:v>20</c:v>
                </c:pt>
                <c:pt idx="14">
                  <c:v>89.9</c:v>
                </c:pt>
                <c:pt idx="15">
                  <c:v>26.3</c:v>
                </c:pt>
                <c:pt idx="16">
                  <c:v>73.319999999999993</c:v>
                </c:pt>
                <c:pt idx="17">
                  <c:v>16.37</c:v>
                </c:pt>
                <c:pt idx="18">
                  <c:v>69.849999999999994</c:v>
                </c:pt>
                <c:pt idx="19">
                  <c:v>13.03</c:v>
                </c:pt>
                <c:pt idx="20">
                  <c:v>78.7</c:v>
                </c:pt>
                <c:pt idx="21">
                  <c:v>17.46</c:v>
                </c:pt>
                <c:pt idx="22">
                  <c:v>92.47</c:v>
                </c:pt>
                <c:pt idx="23">
                  <c:v>26.22</c:v>
                </c:pt>
                <c:pt idx="24">
                  <c:v>76.900000000000006</c:v>
                </c:pt>
                <c:pt idx="25">
                  <c:v>15.39</c:v>
                </c:pt>
                <c:pt idx="26">
                  <c:v>100</c:v>
                </c:pt>
                <c:pt idx="27">
                  <c:v>22.42</c:v>
                </c:pt>
                <c:pt idx="28">
                  <c:v>89.3</c:v>
                </c:pt>
                <c:pt idx="29">
                  <c:v>18.45</c:v>
                </c:pt>
                <c:pt idx="30">
                  <c:v>91.85</c:v>
                </c:pt>
                <c:pt idx="31">
                  <c:v>17.649999999999999</c:v>
                </c:pt>
                <c:pt idx="32">
                  <c:v>75.8</c:v>
                </c:pt>
                <c:pt idx="33">
                  <c:v>10.1</c:v>
                </c:pt>
                <c:pt idx="34">
                  <c:v>93.19</c:v>
                </c:pt>
                <c:pt idx="35">
                  <c:v>20.61</c:v>
                </c:pt>
                <c:pt idx="36">
                  <c:v>88.45</c:v>
                </c:pt>
                <c:pt idx="37">
                  <c:v>16.62</c:v>
                </c:pt>
                <c:pt idx="38">
                  <c:v>82.69</c:v>
                </c:pt>
                <c:pt idx="39">
                  <c:v>12.65</c:v>
                </c:pt>
                <c:pt idx="40">
                  <c:v>85.94</c:v>
                </c:pt>
                <c:pt idx="41">
                  <c:v>12.78</c:v>
                </c:pt>
                <c:pt idx="42">
                  <c:v>93.75</c:v>
                </c:pt>
                <c:pt idx="43">
                  <c:v>17.14</c:v>
                </c:pt>
                <c:pt idx="44">
                  <c:v>80.319999999999993</c:v>
                </c:pt>
                <c:pt idx="45">
                  <c:v>12.24</c:v>
                </c:pt>
              </c:numCache>
            </c:numRef>
          </c:xVal>
          <c:yVal>
            <c:numRef>
              <c:f>'Fig 6ab - 1A'!$D$3:$D$48</c:f>
              <c:numCache>
                <c:formatCode>0.00E+00</c:formatCode>
                <c:ptCount val="46"/>
                <c:pt idx="0">
                  <c:v>80.955969999999994</c:v>
                </c:pt>
                <c:pt idx="1">
                  <c:v>12.868320000000001</c:v>
                </c:pt>
                <c:pt idx="2">
                  <c:v>97.221320000000006</c:v>
                </c:pt>
                <c:pt idx="3">
                  <c:v>19.52901</c:v>
                </c:pt>
                <c:pt idx="4">
                  <c:v>86.654250000000005</c:v>
                </c:pt>
                <c:pt idx="5">
                  <c:v>15.001239999999999</c:v>
                </c:pt>
                <c:pt idx="6">
                  <c:v>92.323279999999997</c:v>
                </c:pt>
                <c:pt idx="7">
                  <c:v>17.319949999999999</c:v>
                </c:pt>
                <c:pt idx="8">
                  <c:v>75.258380000000002</c:v>
                </c:pt>
                <c:pt idx="9">
                  <c:v>10.94182</c:v>
                </c:pt>
                <c:pt idx="10">
                  <c:v>92.759919999999994</c:v>
                </c:pt>
                <c:pt idx="11">
                  <c:v>21.266069999999999</c:v>
                </c:pt>
                <c:pt idx="12">
                  <c:v>77.034279999999995</c:v>
                </c:pt>
                <c:pt idx="13">
                  <c:v>21.10671</c:v>
                </c:pt>
                <c:pt idx="14">
                  <c:v>98.246369999999999</c:v>
                </c:pt>
                <c:pt idx="15">
                  <c:v>27.003170000000001</c:v>
                </c:pt>
                <c:pt idx="16">
                  <c:v>76.426519999999996</c:v>
                </c:pt>
                <c:pt idx="17">
                  <c:v>17.393809999999998</c:v>
                </c:pt>
                <c:pt idx="18">
                  <c:v>66.712580000000003</c:v>
                </c:pt>
                <c:pt idx="19">
                  <c:v>13.73578</c:v>
                </c:pt>
                <c:pt idx="20">
                  <c:v>83.896529999999998</c:v>
                </c:pt>
                <c:pt idx="21">
                  <c:v>20.115269999999999</c:v>
                </c:pt>
                <c:pt idx="22">
                  <c:v>95.319040000000001</c:v>
                </c:pt>
                <c:pt idx="23">
                  <c:v>23.885459999999998</c:v>
                </c:pt>
                <c:pt idx="24">
                  <c:v>64.842960000000005</c:v>
                </c:pt>
                <c:pt idx="25">
                  <c:v>17.453410000000002</c:v>
                </c:pt>
                <c:pt idx="26">
                  <c:v>97.816550000000007</c:v>
                </c:pt>
                <c:pt idx="27">
                  <c:v>23.359580000000001</c:v>
                </c:pt>
                <c:pt idx="28">
                  <c:v>80.632739999999998</c:v>
                </c:pt>
                <c:pt idx="29">
                  <c:v>16.294799999999999</c:v>
                </c:pt>
                <c:pt idx="30">
                  <c:v>92.297610000000006</c:v>
                </c:pt>
                <c:pt idx="31">
                  <c:v>17.60472</c:v>
                </c:pt>
                <c:pt idx="32">
                  <c:v>69.520799999999994</c:v>
                </c:pt>
                <c:pt idx="33">
                  <c:v>9.5615609999999993</c:v>
                </c:pt>
                <c:pt idx="34">
                  <c:v>98.006860000000003</c:v>
                </c:pt>
                <c:pt idx="35">
                  <c:v>20.092770000000002</c:v>
                </c:pt>
                <c:pt idx="36">
                  <c:v>85.410989999999998</c:v>
                </c:pt>
                <c:pt idx="37">
                  <c:v>14.88151</c:v>
                </c:pt>
                <c:pt idx="38">
                  <c:v>78.643900000000002</c:v>
                </c:pt>
                <c:pt idx="39">
                  <c:v>12.43683</c:v>
                </c:pt>
                <c:pt idx="40">
                  <c:v>92.055869999999999</c:v>
                </c:pt>
                <c:pt idx="41">
                  <c:v>15.01144</c:v>
                </c:pt>
                <c:pt idx="42">
                  <c:v>98.406720000000007</c:v>
                </c:pt>
                <c:pt idx="43">
                  <c:v>17.82508</c:v>
                </c:pt>
                <c:pt idx="44">
                  <c:v>84.235780000000005</c:v>
                </c:pt>
                <c:pt idx="45">
                  <c:v>12.15936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BF-4537-9B49-07AB684C1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2024"/>
        <c:axId val="641472416"/>
      </c:scatterChart>
      <c:valAx>
        <c:axId val="641472024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</a:t>
                </a:r>
                <a:r>
                  <a:rPr lang="en-GB" b="0" baseline="-25000"/>
                  <a:t>2</a:t>
                </a:r>
                <a:r>
                  <a:rPr lang="en-GB" b="0"/>
                  <a:t>O conversion, measured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1472416"/>
        <c:crosses val="autoZero"/>
        <c:crossBetween val="midCat"/>
        <c:majorUnit val="5"/>
      </c:valAx>
      <c:valAx>
        <c:axId val="64147241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</a:t>
                </a:r>
                <a:r>
                  <a:rPr lang="en-GB" b="0" baseline="-25000"/>
                  <a:t>2</a:t>
                </a:r>
                <a:r>
                  <a:rPr lang="en-GB" b="0"/>
                  <a:t>O conversion, model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1472024"/>
        <c:crosses val="autoZero"/>
        <c:crossBetween val="midCat"/>
        <c:majorUnit val="5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6cde &amp;  8ab - 1A parity'!$H$31:$H$34</c:f>
              <c:numCache>
                <c:formatCode>General</c:formatCode>
                <c:ptCount val="4"/>
                <c:pt idx="0">
                  <c:v>14.52</c:v>
                </c:pt>
                <c:pt idx="1">
                  <c:v>19.170000000000002</c:v>
                </c:pt>
                <c:pt idx="2">
                  <c:v>17.12</c:v>
                </c:pt>
                <c:pt idx="3">
                  <c:v>22.65</c:v>
                </c:pt>
              </c:numCache>
            </c:numRef>
          </c:xVal>
          <c:yVal>
            <c:numRef>
              <c:f>'Fig 6cde &amp;  8ab - 1A parity'!$M$31:$M$34</c:f>
              <c:numCache>
                <c:formatCode>General</c:formatCode>
                <c:ptCount val="4"/>
                <c:pt idx="0">
                  <c:v>12.895973</c:v>
                </c:pt>
                <c:pt idx="1">
                  <c:v>20.879197999999999</c:v>
                </c:pt>
                <c:pt idx="2">
                  <c:v>16.440117000000001</c:v>
                </c:pt>
                <c:pt idx="3">
                  <c:v>22.163737999999999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5-44AC-B69F-D9C97FC5403F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6cde &amp;  8ab - 1A parity'!$H$3:$H$25</c:f>
              <c:numCache>
                <c:formatCode>General</c:formatCode>
                <c:ptCount val="23"/>
                <c:pt idx="0">
                  <c:v>15.66</c:v>
                </c:pt>
                <c:pt idx="1">
                  <c:v>18.190000000000001</c:v>
                </c:pt>
                <c:pt idx="2">
                  <c:v>15.75</c:v>
                </c:pt>
                <c:pt idx="3">
                  <c:v>16.21</c:v>
                </c:pt>
                <c:pt idx="4">
                  <c:v>13.33</c:v>
                </c:pt>
                <c:pt idx="5">
                  <c:v>19.82</c:v>
                </c:pt>
                <c:pt idx="6">
                  <c:v>18.75</c:v>
                </c:pt>
                <c:pt idx="7">
                  <c:v>21.39</c:v>
                </c:pt>
                <c:pt idx="8">
                  <c:v>16.559999999999999</c:v>
                </c:pt>
                <c:pt idx="9">
                  <c:v>15.11</c:v>
                </c:pt>
                <c:pt idx="10">
                  <c:v>17.5</c:v>
                </c:pt>
                <c:pt idx="11">
                  <c:v>21.55</c:v>
                </c:pt>
                <c:pt idx="12">
                  <c:v>16.43</c:v>
                </c:pt>
                <c:pt idx="13">
                  <c:v>20.62</c:v>
                </c:pt>
                <c:pt idx="14">
                  <c:v>18.03</c:v>
                </c:pt>
                <c:pt idx="15">
                  <c:v>21.2</c:v>
                </c:pt>
                <c:pt idx="16">
                  <c:v>15.78</c:v>
                </c:pt>
                <c:pt idx="17">
                  <c:v>22.78</c:v>
                </c:pt>
                <c:pt idx="18">
                  <c:v>20.49</c:v>
                </c:pt>
                <c:pt idx="19">
                  <c:v>17.79</c:v>
                </c:pt>
                <c:pt idx="20">
                  <c:v>21.02</c:v>
                </c:pt>
                <c:pt idx="21">
                  <c:v>24.2</c:v>
                </c:pt>
                <c:pt idx="22">
                  <c:v>19.93</c:v>
                </c:pt>
              </c:numCache>
            </c:numRef>
          </c:xVal>
          <c:yVal>
            <c:numRef>
              <c:f>'Fig 6cde &amp;  8ab - 1A parity'!$M$3:$M$25</c:f>
              <c:numCache>
                <c:formatCode>General</c:formatCode>
                <c:ptCount val="23"/>
                <c:pt idx="0">
                  <c:v>15.104165</c:v>
                </c:pt>
                <c:pt idx="1">
                  <c:v>18.610315</c:v>
                </c:pt>
                <c:pt idx="2">
                  <c:v>16.315726999999999</c:v>
                </c:pt>
                <c:pt idx="3">
                  <c:v>17.534374</c:v>
                </c:pt>
                <c:pt idx="4">
                  <c:v>13.977361</c:v>
                </c:pt>
                <c:pt idx="5">
                  <c:v>20.325665000000001</c:v>
                </c:pt>
                <c:pt idx="6">
                  <c:v>19.000498</c:v>
                </c:pt>
                <c:pt idx="7">
                  <c:v>22.433820000000001</c:v>
                </c:pt>
                <c:pt idx="8">
                  <c:v>17.71949</c:v>
                </c:pt>
                <c:pt idx="9">
                  <c:v>15.5275345</c:v>
                </c:pt>
                <c:pt idx="10">
                  <c:v>19.254670000000001</c:v>
                </c:pt>
                <c:pt idx="11">
                  <c:v>21.310427000000001</c:v>
                </c:pt>
                <c:pt idx="12">
                  <c:v>16.667826000000002</c:v>
                </c:pt>
                <c:pt idx="13">
                  <c:v>21.338276</c:v>
                </c:pt>
                <c:pt idx="14">
                  <c:v>17.727678000000001</c:v>
                </c:pt>
                <c:pt idx="15">
                  <c:v>21.948063000000001</c:v>
                </c:pt>
                <c:pt idx="16">
                  <c:v>16.400444</c:v>
                </c:pt>
                <c:pt idx="17">
                  <c:v>23.336929999999999</c:v>
                </c:pt>
                <c:pt idx="18">
                  <c:v>20.277555</c:v>
                </c:pt>
                <c:pt idx="19">
                  <c:v>18.621143</c:v>
                </c:pt>
                <c:pt idx="20">
                  <c:v>23.629189</c:v>
                </c:pt>
                <c:pt idx="21">
                  <c:v>25.427499999999998</c:v>
                </c:pt>
                <c:pt idx="22">
                  <c:v>21.537524999999999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5-44AC-B69F-D9C97FC5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6040"/>
        <c:axId val="478446432"/>
      </c:scatterChart>
      <c:scatterChart>
        <c:scatterStyle val="smoothMarker"/>
        <c:varyColors val="0"/>
        <c:ser>
          <c:idx val="1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6cde &amp;  8ab - 1A parity'!$B$39:$B$42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6cde &amp;  8ab - 1A parity'!$C$39:$C$42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A5-44AC-B69F-D9C97FC5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6040"/>
        <c:axId val="478446432"/>
      </c:scatterChart>
      <c:valAx>
        <c:axId val="478446040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, measured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6432"/>
        <c:crosses val="autoZero"/>
        <c:crossBetween val="midCat"/>
      </c:valAx>
      <c:valAx>
        <c:axId val="4784464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, predicted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604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6cde &amp;  8ab - 1A parity'!$I$31:$I$34</c:f>
              <c:numCache>
                <c:formatCode>General</c:formatCode>
                <c:ptCount val="4"/>
                <c:pt idx="0">
                  <c:v>5.92</c:v>
                </c:pt>
                <c:pt idx="1">
                  <c:v>7.67</c:v>
                </c:pt>
                <c:pt idx="2">
                  <c:v>5.98</c:v>
                </c:pt>
                <c:pt idx="3">
                  <c:v>8.31</c:v>
                </c:pt>
              </c:numCache>
            </c:numRef>
          </c:xVal>
          <c:yVal>
            <c:numRef>
              <c:f>'Fig 6cde &amp;  8ab - 1A parity'!$N$31:$N$34</c:f>
              <c:numCache>
                <c:formatCode>General</c:formatCode>
                <c:ptCount val="4"/>
                <c:pt idx="0">
                  <c:v>5.4295220000000004</c:v>
                </c:pt>
                <c:pt idx="1">
                  <c:v>8.5198560000000008</c:v>
                </c:pt>
                <c:pt idx="2">
                  <c:v>5.8446189999999998</c:v>
                </c:pt>
                <c:pt idx="3">
                  <c:v>9.5062580000000008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9C-4097-B920-B84B615DEBA3}"/>
            </c:ext>
          </c:extLst>
        </c:ser>
        <c:ser>
          <c:idx val="0"/>
          <c:order val="2"/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6cde &amp;  8ab - 1A parity'!$I$3:$I$25</c:f>
              <c:numCache>
                <c:formatCode>General</c:formatCode>
                <c:ptCount val="23"/>
                <c:pt idx="0">
                  <c:v>6.25</c:v>
                </c:pt>
                <c:pt idx="1">
                  <c:v>7.33</c:v>
                </c:pt>
                <c:pt idx="2">
                  <c:v>6.13</c:v>
                </c:pt>
                <c:pt idx="3">
                  <c:v>6.34</c:v>
                </c:pt>
                <c:pt idx="4">
                  <c:v>5.29</c:v>
                </c:pt>
                <c:pt idx="5">
                  <c:v>7.97</c:v>
                </c:pt>
                <c:pt idx="6">
                  <c:v>8.26</c:v>
                </c:pt>
                <c:pt idx="7">
                  <c:v>8.94</c:v>
                </c:pt>
                <c:pt idx="8">
                  <c:v>6.4</c:v>
                </c:pt>
                <c:pt idx="9">
                  <c:v>5.18</c:v>
                </c:pt>
                <c:pt idx="10">
                  <c:v>6.77</c:v>
                </c:pt>
                <c:pt idx="11">
                  <c:v>8.3800000000000008</c:v>
                </c:pt>
                <c:pt idx="12">
                  <c:v>8.27</c:v>
                </c:pt>
                <c:pt idx="13">
                  <c:v>8.1300000000000008</c:v>
                </c:pt>
                <c:pt idx="14">
                  <c:v>7.82</c:v>
                </c:pt>
                <c:pt idx="15">
                  <c:v>8.93</c:v>
                </c:pt>
                <c:pt idx="16">
                  <c:v>7.04</c:v>
                </c:pt>
                <c:pt idx="17">
                  <c:v>9.66</c:v>
                </c:pt>
                <c:pt idx="18">
                  <c:v>8.6</c:v>
                </c:pt>
                <c:pt idx="19">
                  <c:v>7.46</c:v>
                </c:pt>
                <c:pt idx="20">
                  <c:v>9.0299999999999994</c:v>
                </c:pt>
                <c:pt idx="21">
                  <c:v>10.6</c:v>
                </c:pt>
                <c:pt idx="22">
                  <c:v>9.39</c:v>
                </c:pt>
              </c:numCache>
            </c:numRef>
          </c:xVal>
          <c:yVal>
            <c:numRef>
              <c:f>'Fig 6cde &amp;  8ab - 1A parity'!$N$3:$N$25</c:f>
              <c:numCache>
                <c:formatCode>General</c:formatCode>
                <c:ptCount val="23"/>
                <c:pt idx="0">
                  <c:v>5.4290174999999996</c:v>
                </c:pt>
                <c:pt idx="1">
                  <c:v>7.7211740000000004</c:v>
                </c:pt>
                <c:pt idx="2">
                  <c:v>6.1887445000000003</c:v>
                </c:pt>
                <c:pt idx="3">
                  <c:v>6.9857087</c:v>
                </c:pt>
                <c:pt idx="4">
                  <c:v>4.7561703</c:v>
                </c:pt>
                <c:pt idx="5">
                  <c:v>8.1837199999999992</c:v>
                </c:pt>
                <c:pt idx="6">
                  <c:v>8.4768159999999995</c:v>
                </c:pt>
                <c:pt idx="7">
                  <c:v>10.025995</c:v>
                </c:pt>
                <c:pt idx="8">
                  <c:v>7.1032786000000003</c:v>
                </c:pt>
                <c:pt idx="9">
                  <c:v>5.8550205000000002</c:v>
                </c:pt>
                <c:pt idx="10">
                  <c:v>7.9608363999999998</c:v>
                </c:pt>
                <c:pt idx="11">
                  <c:v>9.0397789999999993</c:v>
                </c:pt>
                <c:pt idx="12">
                  <c:v>7.3630366</c:v>
                </c:pt>
                <c:pt idx="13">
                  <c:v>8.8017260000000004</c:v>
                </c:pt>
                <c:pt idx="14">
                  <c:v>6.6070614000000001</c:v>
                </c:pt>
                <c:pt idx="15">
                  <c:v>8.8314660000000007</c:v>
                </c:pt>
                <c:pt idx="16">
                  <c:v>5.3601210000000004</c:v>
                </c:pt>
                <c:pt idx="17">
                  <c:v>9.7980389999999993</c:v>
                </c:pt>
                <c:pt idx="18">
                  <c:v>7.7221704000000004</c:v>
                </c:pt>
                <c:pt idx="19">
                  <c:v>6.6710520000000004</c:v>
                </c:pt>
                <c:pt idx="20">
                  <c:v>9.4263340000000007</c:v>
                </c:pt>
                <c:pt idx="21">
                  <c:v>10.790704</c:v>
                </c:pt>
                <c:pt idx="22">
                  <c:v>7.9706299999999999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9C-4097-B920-B84B615DE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7216"/>
        <c:axId val="478447608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6cde &amp;  8ab - 1A parity'!$B$39:$B$42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6cde &amp;  8ab - 1A parity'!$C$39:$C$42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E9C-4097-B920-B84B615DE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7216"/>
        <c:axId val="478447608"/>
      </c:scatterChart>
      <c:valAx>
        <c:axId val="478447216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</a:t>
                </a:r>
                <a:r>
                  <a:rPr lang="en-GB" baseline="-25000"/>
                  <a:t>2</a:t>
                </a:r>
                <a:r>
                  <a:rPr lang="en-GB"/>
                  <a:t>, measured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7608"/>
        <c:crosses val="autoZero"/>
        <c:crossBetween val="midCat"/>
        <c:majorUnit val="5"/>
      </c:valAx>
      <c:valAx>
        <c:axId val="478447608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</a:t>
                </a:r>
                <a:r>
                  <a:rPr lang="en-GB" baseline="-25000"/>
                  <a:t>2</a:t>
                </a:r>
                <a:r>
                  <a:rPr lang="en-GB"/>
                  <a:t>, predicted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7216"/>
        <c:crosses val="autoZero"/>
        <c:crossBetween val="midCat"/>
        <c:majorUnit val="5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6cde &amp;  8ab - 1A parity'!$G$31:$G$34</c:f>
              <c:numCache>
                <c:formatCode>General</c:formatCode>
                <c:ptCount val="4"/>
                <c:pt idx="0">
                  <c:v>3.98</c:v>
                </c:pt>
                <c:pt idx="1">
                  <c:v>4.4800000000000004</c:v>
                </c:pt>
                <c:pt idx="2">
                  <c:v>5.73</c:v>
                </c:pt>
                <c:pt idx="3">
                  <c:v>3.68</c:v>
                </c:pt>
              </c:numCache>
            </c:numRef>
          </c:xVal>
          <c:yVal>
            <c:numRef>
              <c:f>'Fig 6cde &amp;  8ab - 1A parity'!$L$31:$L$34</c:f>
              <c:numCache>
                <c:formatCode>General</c:formatCode>
                <c:ptCount val="4"/>
                <c:pt idx="0">
                  <c:v>2.0369294</c:v>
                </c:pt>
                <c:pt idx="1">
                  <c:v>3.8394837000000002</c:v>
                </c:pt>
                <c:pt idx="2">
                  <c:v>4.7508793000000002</c:v>
                </c:pt>
                <c:pt idx="3">
                  <c:v>3.1512221999999999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D4-4F8A-B32E-AD799113BA3F}"/>
            </c:ext>
          </c:extLst>
        </c:ser>
        <c:ser>
          <c:idx val="2"/>
          <c:order val="1"/>
          <c:spPr>
            <a:ln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6cde &amp;  8ab - 1A parity'!$G$3:$G$25</c:f>
              <c:numCache>
                <c:formatCode>General</c:formatCode>
                <c:ptCount val="23"/>
                <c:pt idx="0">
                  <c:v>3.35</c:v>
                </c:pt>
                <c:pt idx="1">
                  <c:v>3.09</c:v>
                </c:pt>
                <c:pt idx="2">
                  <c:v>3.51</c:v>
                </c:pt>
                <c:pt idx="3">
                  <c:v>3.34</c:v>
                </c:pt>
                <c:pt idx="4">
                  <c:v>3.8</c:v>
                </c:pt>
                <c:pt idx="5">
                  <c:v>4.34</c:v>
                </c:pt>
                <c:pt idx="6">
                  <c:v>2.68</c:v>
                </c:pt>
                <c:pt idx="7">
                  <c:v>2.52</c:v>
                </c:pt>
                <c:pt idx="8">
                  <c:v>3.67</c:v>
                </c:pt>
                <c:pt idx="9">
                  <c:v>4.6100000000000003</c:v>
                </c:pt>
                <c:pt idx="10">
                  <c:v>3.88</c:v>
                </c:pt>
                <c:pt idx="11">
                  <c:v>3.32</c:v>
                </c:pt>
                <c:pt idx="12">
                  <c:v>2.1800000000000002</c:v>
                </c:pt>
                <c:pt idx="13">
                  <c:v>4.43</c:v>
                </c:pt>
                <c:pt idx="14">
                  <c:v>3.57</c:v>
                </c:pt>
                <c:pt idx="15">
                  <c:v>3.79</c:v>
                </c:pt>
                <c:pt idx="16">
                  <c:v>4.04</c:v>
                </c:pt>
                <c:pt idx="17">
                  <c:v>3.16</c:v>
                </c:pt>
                <c:pt idx="18">
                  <c:v>3.81</c:v>
                </c:pt>
                <c:pt idx="19">
                  <c:v>4.34</c:v>
                </c:pt>
                <c:pt idx="20">
                  <c:v>4.22</c:v>
                </c:pt>
                <c:pt idx="21">
                  <c:v>3.33</c:v>
                </c:pt>
                <c:pt idx="22">
                  <c:v>3.1</c:v>
                </c:pt>
              </c:numCache>
            </c:numRef>
          </c:xVal>
          <c:yVal>
            <c:numRef>
              <c:f>'Fig 6cde &amp;  8ab - 1A parity'!$L$3:$L$25</c:f>
              <c:numCache>
                <c:formatCode>General</c:formatCode>
                <c:ptCount val="23"/>
                <c:pt idx="0">
                  <c:v>4.2461289999999998</c:v>
                </c:pt>
                <c:pt idx="1">
                  <c:v>3.1679689999999998</c:v>
                </c:pt>
                <c:pt idx="2">
                  <c:v>3.9382393000000002</c:v>
                </c:pt>
                <c:pt idx="3">
                  <c:v>3.5629569999999999</c:v>
                </c:pt>
                <c:pt idx="4">
                  <c:v>4.4650207000000002</c:v>
                </c:pt>
                <c:pt idx="5">
                  <c:v>3.9582255000000002</c:v>
                </c:pt>
                <c:pt idx="6">
                  <c:v>2.0468657000000001</c:v>
                </c:pt>
                <c:pt idx="7">
                  <c:v>2.3818307000000001</c:v>
                </c:pt>
                <c:pt idx="8">
                  <c:v>3.5129332999999998</c:v>
                </c:pt>
                <c:pt idx="9">
                  <c:v>3.8174934</c:v>
                </c:pt>
                <c:pt idx="10">
                  <c:v>3.3329966</c:v>
                </c:pt>
                <c:pt idx="11">
                  <c:v>3.2308680000000001</c:v>
                </c:pt>
                <c:pt idx="12">
                  <c:v>1.9417527000000001</c:v>
                </c:pt>
                <c:pt idx="13">
                  <c:v>3.7348240000000001</c:v>
                </c:pt>
                <c:pt idx="14">
                  <c:v>4.5135550000000002</c:v>
                </c:pt>
                <c:pt idx="15">
                  <c:v>4.2851309999999998</c:v>
                </c:pt>
                <c:pt idx="16">
                  <c:v>5.6802033999999999</c:v>
                </c:pt>
                <c:pt idx="17">
                  <c:v>3.7408489999999999</c:v>
                </c:pt>
                <c:pt idx="18">
                  <c:v>4.8332148000000004</c:v>
                </c:pt>
                <c:pt idx="19">
                  <c:v>5.2790400000000002</c:v>
                </c:pt>
                <c:pt idx="20">
                  <c:v>4.7765190000000004</c:v>
                </c:pt>
                <c:pt idx="21">
                  <c:v>3.8460922000000002</c:v>
                </c:pt>
                <c:pt idx="22">
                  <c:v>5.5962643999999999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D4-4F8A-B32E-AD799113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8392"/>
        <c:axId val="478448784"/>
      </c:scatterChart>
      <c:scatterChart>
        <c:scatterStyle val="smoothMarker"/>
        <c:varyColors val="0"/>
        <c:ser>
          <c:idx val="0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6cde &amp;  8ab - 1A parity'!$B$39:$B$42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6cde &amp;  8ab - 1A parity'!$C$39:$C$42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D4-4F8A-B32E-AD799113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48392"/>
        <c:axId val="478448784"/>
      </c:scatterChart>
      <c:valAx>
        <c:axId val="4784483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CO, measured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8784"/>
        <c:crosses val="autoZero"/>
        <c:crossBetween val="midCat"/>
        <c:majorUnit val="2"/>
      </c:valAx>
      <c:valAx>
        <c:axId val="47844878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CO, predicted (vol%)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448392"/>
        <c:crosses val="autoZero"/>
        <c:crossBetween val="midCat"/>
        <c:majorUnit val="2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87987394757445"/>
          <c:y val="7.934875474910337E-2"/>
          <c:w val="0.62755796150481202"/>
          <c:h val="0.68633624483715894"/>
        </c:manualLayout>
      </c:layout>
      <c:scatterChart>
        <c:scatterStyle val="lineMarker"/>
        <c:varyColors val="0"/>
        <c:ser>
          <c:idx val="0"/>
          <c:order val="0"/>
          <c:tx>
            <c:v>CO exp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parity'!$G$8:$G$17</c:f>
              <c:numCache>
                <c:formatCode>General</c:formatCode>
                <c:ptCount val="10"/>
                <c:pt idx="0">
                  <c:v>4.34</c:v>
                </c:pt>
                <c:pt idx="1">
                  <c:v>2.68</c:v>
                </c:pt>
                <c:pt idx="2">
                  <c:v>2.52</c:v>
                </c:pt>
                <c:pt idx="3">
                  <c:v>3.67</c:v>
                </c:pt>
                <c:pt idx="4">
                  <c:v>4.6100000000000003</c:v>
                </c:pt>
                <c:pt idx="5">
                  <c:v>3.88</c:v>
                </c:pt>
                <c:pt idx="6">
                  <c:v>3.32</c:v>
                </c:pt>
                <c:pt idx="7">
                  <c:v>2.1800000000000002</c:v>
                </c:pt>
                <c:pt idx="8">
                  <c:v>4.43</c:v>
                </c:pt>
                <c:pt idx="9">
                  <c:v>3.57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4DF-4148-9799-FEEA1BB178AA}"/>
            </c:ext>
          </c:extLst>
        </c:ser>
        <c:ser>
          <c:idx val="1"/>
          <c:order val="1"/>
          <c:tx>
            <c:v>CO mod</c:v>
          </c:tx>
          <c:spPr>
            <a:ln w="1905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parity'!$L$8:$L$17</c:f>
              <c:numCache>
                <c:formatCode>General</c:formatCode>
                <c:ptCount val="10"/>
                <c:pt idx="0">
                  <c:v>3.9582255000000002</c:v>
                </c:pt>
                <c:pt idx="1">
                  <c:v>2.0468657000000001</c:v>
                </c:pt>
                <c:pt idx="2">
                  <c:v>2.3818307000000001</c:v>
                </c:pt>
                <c:pt idx="3">
                  <c:v>3.5129332999999998</c:v>
                </c:pt>
                <c:pt idx="4">
                  <c:v>3.8174934</c:v>
                </c:pt>
                <c:pt idx="5">
                  <c:v>3.3329966</c:v>
                </c:pt>
                <c:pt idx="6">
                  <c:v>3.2308680000000001</c:v>
                </c:pt>
                <c:pt idx="7">
                  <c:v>1.9417527000000001</c:v>
                </c:pt>
                <c:pt idx="8">
                  <c:v>3.7348240000000001</c:v>
                </c:pt>
                <c:pt idx="9">
                  <c:v>4.5135550000000002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4DF-4148-9799-FEEA1BB178AA}"/>
            </c:ext>
          </c:extLst>
        </c:ser>
        <c:ser>
          <c:idx val="2"/>
          <c:order val="2"/>
          <c:tx>
            <c:v>extra CO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parity'!$G$31:$G$34</c:f>
              <c:numCache>
                <c:formatCode>General</c:formatCode>
                <c:ptCount val="4"/>
                <c:pt idx="0">
                  <c:v>3.98</c:v>
                </c:pt>
                <c:pt idx="1">
                  <c:v>4.4800000000000004</c:v>
                </c:pt>
                <c:pt idx="2">
                  <c:v>5.73</c:v>
                </c:pt>
                <c:pt idx="3">
                  <c:v>3.68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4DF-4148-9799-FEEA1BB178AA}"/>
            </c:ext>
          </c:extLst>
        </c:ser>
        <c:ser>
          <c:idx val="3"/>
          <c:order val="3"/>
          <c:tx>
            <c:v>extra CO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parity'!$L$31:$L$34</c:f>
              <c:numCache>
                <c:formatCode>General</c:formatCode>
                <c:ptCount val="4"/>
                <c:pt idx="0">
                  <c:v>2.0369294</c:v>
                </c:pt>
                <c:pt idx="1">
                  <c:v>3.8394837000000002</c:v>
                </c:pt>
                <c:pt idx="2">
                  <c:v>4.7508793000000002</c:v>
                </c:pt>
                <c:pt idx="3">
                  <c:v>3.1512221999999999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4DF-4148-9799-FEEA1BB178AA}"/>
            </c:ext>
          </c:extLst>
        </c:ser>
        <c:ser>
          <c:idx val="4"/>
          <c:order val="4"/>
          <c:tx>
            <c:v>CH4 exp</c:v>
          </c:tx>
          <c:spPr>
            <a:ln w="25400" cap="rnd">
              <a:noFill/>
              <a:round/>
            </a:ln>
            <a:effectLst/>
          </c:spPr>
          <c:marker>
            <c:symbol val="dot"/>
            <c:size val="4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xVal>
            <c:numRef>
              <c:f>('Fig 6cde &amp;  8ab - 1A parity'!$P$8:$P$17,'Fig 6cde &amp;  8ab - 1A parity'!$P$31:$P$34)</c:f>
              <c:numCache>
                <c:formatCode>General</c:formatCode>
                <c:ptCount val="14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  <c:pt idx="10">
                  <c:v>550</c:v>
                </c:pt>
                <c:pt idx="11">
                  <c:v>650</c:v>
                </c:pt>
                <c:pt idx="12">
                  <c:v>620</c:v>
                </c:pt>
                <c:pt idx="13">
                  <c:v>620</c:v>
                </c:pt>
              </c:numCache>
            </c:numRef>
          </c:xVal>
          <c:yVal>
            <c:numRef>
              <c:f>('Fig 6cde &amp;  8ab - 1A parity'!$F$8:$F$17,'Fig 6cde &amp;  8ab - 1A parity'!$F$31:$F$34)</c:f>
              <c:numCache>
                <c:formatCode>General</c:formatCode>
                <c:ptCount val="14"/>
                <c:pt idx="0">
                  <c:v>0.53700000000000003</c:v>
                </c:pt>
                <c:pt idx="1">
                  <c:v>0.184</c:v>
                </c:pt>
                <c:pt idx="2">
                  <c:v>0.21099999999999999</c:v>
                </c:pt>
                <c:pt idx="3">
                  <c:v>0.32200000000000001</c:v>
                </c:pt>
                <c:pt idx="4">
                  <c:v>0.312</c:v>
                </c:pt>
                <c:pt idx="5">
                  <c:v>0.27</c:v>
                </c:pt>
                <c:pt idx="6">
                  <c:v>0.21199999999999999</c:v>
                </c:pt>
                <c:pt idx="7">
                  <c:v>0.38100000000000001</c:v>
                </c:pt>
                <c:pt idx="8">
                  <c:v>0.41499999999999998</c:v>
                </c:pt>
                <c:pt idx="9">
                  <c:v>0.7</c:v>
                </c:pt>
                <c:pt idx="10">
                  <c:v>0.17100000000000001</c:v>
                </c:pt>
                <c:pt idx="11">
                  <c:v>0.61799999999999999</c:v>
                </c:pt>
                <c:pt idx="12">
                  <c:v>0.52200000000000002</c:v>
                </c:pt>
                <c:pt idx="13">
                  <c:v>0.248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4DF-4148-9799-FEEA1BB1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647488"/>
        <c:axId val="634648144"/>
      </c:scatterChart>
      <c:valAx>
        <c:axId val="6346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 (</a:t>
                </a:r>
                <a:r>
                  <a:rPr lang="en-GB">
                    <a:sym typeface="Symbol" panose="05050102010706020507" pitchFamily="18" charset="2"/>
                  </a:rPr>
                  <a:t></a:t>
                </a:r>
                <a:r>
                  <a:rPr lang="en-GB"/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8144"/>
        <c:crosses val="autoZero"/>
        <c:crossBetween val="midCat"/>
      </c:valAx>
      <c:valAx>
        <c:axId val="6346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CO, CH</a:t>
                </a:r>
                <a:r>
                  <a:rPr lang="en-GB" baseline="-25000"/>
                  <a:t>4</a:t>
                </a:r>
                <a:r>
                  <a:rPr lang="en-GB"/>
                  <a:t>  (vol %)</a:t>
                </a:r>
              </a:p>
            </c:rich>
          </c:tx>
          <c:layout>
            <c:manualLayout>
              <c:xMode val="edge"/>
              <c:yMode val="edge"/>
              <c:x val="0.10994658764009355"/>
              <c:y val="0.1792606134470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75600263011429"/>
          <c:y val="6.9551485026267262E-2"/>
          <c:w val="0.66085029424719288"/>
          <c:h val="0.19143038080558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87987394757445"/>
          <c:y val="7.934875474910337E-2"/>
          <c:w val="0.62755796150481202"/>
          <c:h val="0.68633624483715894"/>
        </c:manualLayout>
      </c:layout>
      <c:scatterChart>
        <c:scatterStyle val="lineMarker"/>
        <c:varyColors val="0"/>
        <c:ser>
          <c:idx val="0"/>
          <c:order val="0"/>
          <c:tx>
            <c:v>H2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parity'!$H$8:$H$17</c:f>
              <c:numCache>
                <c:formatCode>General</c:formatCode>
                <c:ptCount val="10"/>
                <c:pt idx="0">
                  <c:v>19.82</c:v>
                </c:pt>
                <c:pt idx="1">
                  <c:v>18.75</c:v>
                </c:pt>
                <c:pt idx="2">
                  <c:v>21.39</c:v>
                </c:pt>
                <c:pt idx="3">
                  <c:v>16.559999999999999</c:v>
                </c:pt>
                <c:pt idx="4">
                  <c:v>15.11</c:v>
                </c:pt>
                <c:pt idx="5">
                  <c:v>17.5</c:v>
                </c:pt>
                <c:pt idx="6">
                  <c:v>21.55</c:v>
                </c:pt>
                <c:pt idx="7">
                  <c:v>16.43</c:v>
                </c:pt>
                <c:pt idx="8">
                  <c:v>20.62</c:v>
                </c:pt>
                <c:pt idx="9">
                  <c:v>18.03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64-4C03-8D0E-03B91937667C}"/>
            </c:ext>
          </c:extLst>
        </c:ser>
        <c:ser>
          <c:idx val="1"/>
          <c:order val="1"/>
          <c:tx>
            <c:v>H2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parity'!$M$8:$M$17</c:f>
              <c:numCache>
                <c:formatCode>General</c:formatCode>
                <c:ptCount val="10"/>
                <c:pt idx="0">
                  <c:v>20.325665000000001</c:v>
                </c:pt>
                <c:pt idx="1">
                  <c:v>19.000498</c:v>
                </c:pt>
                <c:pt idx="2">
                  <c:v>22.433820000000001</c:v>
                </c:pt>
                <c:pt idx="3">
                  <c:v>17.71949</c:v>
                </c:pt>
                <c:pt idx="4">
                  <c:v>15.5275345</c:v>
                </c:pt>
                <c:pt idx="5">
                  <c:v>19.254670000000001</c:v>
                </c:pt>
                <c:pt idx="6">
                  <c:v>21.310427000000001</c:v>
                </c:pt>
                <c:pt idx="7">
                  <c:v>16.667826000000002</c:v>
                </c:pt>
                <c:pt idx="8">
                  <c:v>21.338276</c:v>
                </c:pt>
                <c:pt idx="9">
                  <c:v>17.727678000000001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64-4C03-8D0E-03B91937667C}"/>
            </c:ext>
          </c:extLst>
        </c:ser>
        <c:ser>
          <c:idx val="2"/>
          <c:order val="2"/>
          <c:tx>
            <c:v>extra H2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parity'!$H$31:$H$34</c:f>
              <c:numCache>
                <c:formatCode>General</c:formatCode>
                <c:ptCount val="4"/>
                <c:pt idx="0">
                  <c:v>14.52</c:v>
                </c:pt>
                <c:pt idx="1">
                  <c:v>19.170000000000002</c:v>
                </c:pt>
                <c:pt idx="2">
                  <c:v>17.12</c:v>
                </c:pt>
                <c:pt idx="3">
                  <c:v>22.65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64-4C03-8D0E-03B91937667C}"/>
            </c:ext>
          </c:extLst>
        </c:ser>
        <c:ser>
          <c:idx val="3"/>
          <c:order val="3"/>
          <c:tx>
            <c:v>extra H2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parity'!$M$31:$M$34</c:f>
              <c:numCache>
                <c:formatCode>General</c:formatCode>
                <c:ptCount val="4"/>
                <c:pt idx="0">
                  <c:v>12.895973</c:v>
                </c:pt>
                <c:pt idx="1">
                  <c:v>20.879197999999999</c:v>
                </c:pt>
                <c:pt idx="2">
                  <c:v>16.440117000000001</c:v>
                </c:pt>
                <c:pt idx="3">
                  <c:v>22.163737999999999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64-4C03-8D0E-03B919376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647488"/>
        <c:axId val="634648144"/>
      </c:scatterChart>
      <c:valAx>
        <c:axId val="6346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</a:t>
                </a:r>
                <a:r>
                  <a:rPr lang="en-GB" baseline="0"/>
                  <a:t> (</a:t>
                </a:r>
                <a:r>
                  <a:rPr lang="en-GB" baseline="0">
                    <a:sym typeface="Symbol" panose="05050102010706020507" pitchFamily="18" charset="2"/>
                  </a:rPr>
                  <a:t>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8144"/>
        <c:crosses val="autoZero"/>
        <c:crossBetween val="midCat"/>
      </c:valAx>
      <c:valAx>
        <c:axId val="6346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 (vol %)</a:t>
                </a:r>
              </a:p>
            </c:rich>
          </c:tx>
          <c:layout>
            <c:manualLayout>
              <c:xMode val="edge"/>
              <c:yMode val="edge"/>
              <c:x val="0.10994658764009355"/>
              <c:y val="0.1792606134470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043445193290508"/>
          <c:y val="0.6504980623165374"/>
          <c:w val="0.49208453248223977"/>
          <c:h val="0.1218788957793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87987394757445"/>
          <c:y val="7.934875474910337E-2"/>
          <c:w val="0.62755796150481202"/>
          <c:h val="0.68633624483715894"/>
        </c:manualLayout>
      </c:layout>
      <c:scatterChart>
        <c:scatterStyle val="lineMarker"/>
        <c:varyColors val="0"/>
        <c:ser>
          <c:idx val="0"/>
          <c:order val="0"/>
          <c:tx>
            <c:v>CO2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parity'!$I$8:$I$17</c:f>
              <c:numCache>
                <c:formatCode>General</c:formatCode>
                <c:ptCount val="10"/>
                <c:pt idx="0">
                  <c:v>7.97</c:v>
                </c:pt>
                <c:pt idx="1">
                  <c:v>8.26</c:v>
                </c:pt>
                <c:pt idx="2">
                  <c:v>8.94</c:v>
                </c:pt>
                <c:pt idx="3">
                  <c:v>6.4</c:v>
                </c:pt>
                <c:pt idx="4">
                  <c:v>5.18</c:v>
                </c:pt>
                <c:pt idx="5">
                  <c:v>6.77</c:v>
                </c:pt>
                <c:pt idx="6">
                  <c:v>8.3800000000000008</c:v>
                </c:pt>
                <c:pt idx="7">
                  <c:v>8.27</c:v>
                </c:pt>
                <c:pt idx="8">
                  <c:v>8.1300000000000008</c:v>
                </c:pt>
                <c:pt idx="9">
                  <c:v>7.82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5-4CBF-AFB5-92AC1309CC8B}"/>
            </c:ext>
          </c:extLst>
        </c:ser>
        <c:ser>
          <c:idx val="1"/>
          <c:order val="1"/>
          <c:tx>
            <c:v>CO2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parity'!$N$8:$N$17</c:f>
              <c:numCache>
                <c:formatCode>General</c:formatCode>
                <c:ptCount val="10"/>
                <c:pt idx="0">
                  <c:v>8.1837199999999992</c:v>
                </c:pt>
                <c:pt idx="1">
                  <c:v>8.4768159999999995</c:v>
                </c:pt>
                <c:pt idx="2">
                  <c:v>10.025995</c:v>
                </c:pt>
                <c:pt idx="3">
                  <c:v>7.1032786000000003</c:v>
                </c:pt>
                <c:pt idx="4">
                  <c:v>5.8550205000000002</c:v>
                </c:pt>
                <c:pt idx="5">
                  <c:v>7.9608363999999998</c:v>
                </c:pt>
                <c:pt idx="6">
                  <c:v>9.0397789999999993</c:v>
                </c:pt>
                <c:pt idx="7">
                  <c:v>7.3630366</c:v>
                </c:pt>
                <c:pt idx="8">
                  <c:v>8.8017260000000004</c:v>
                </c:pt>
                <c:pt idx="9">
                  <c:v>6.6070614000000001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95-4CBF-AFB5-92AC1309CC8B}"/>
            </c:ext>
          </c:extLst>
        </c:ser>
        <c:ser>
          <c:idx val="2"/>
          <c:order val="2"/>
          <c:tx>
            <c:v>CO2 extra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parity'!$I$31:$I$34</c:f>
              <c:numCache>
                <c:formatCode>General</c:formatCode>
                <c:ptCount val="4"/>
                <c:pt idx="0">
                  <c:v>5.92</c:v>
                </c:pt>
                <c:pt idx="1">
                  <c:v>7.67</c:v>
                </c:pt>
                <c:pt idx="2">
                  <c:v>5.98</c:v>
                </c:pt>
                <c:pt idx="3">
                  <c:v>8.31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95-4CBF-AFB5-92AC1309CC8B}"/>
            </c:ext>
          </c:extLst>
        </c:ser>
        <c:ser>
          <c:idx val="3"/>
          <c:order val="3"/>
          <c:tx>
            <c:v>CO2 extra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parity'!$N$31:$N$34</c:f>
              <c:numCache>
                <c:formatCode>General</c:formatCode>
                <c:ptCount val="4"/>
                <c:pt idx="0">
                  <c:v>5.4295220000000004</c:v>
                </c:pt>
                <c:pt idx="1">
                  <c:v>8.5198560000000008</c:v>
                </c:pt>
                <c:pt idx="2">
                  <c:v>5.8446189999999998</c:v>
                </c:pt>
                <c:pt idx="3">
                  <c:v>9.5062580000000008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95-4CBF-AFB5-92AC1309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647488"/>
        <c:axId val="634648144"/>
      </c:scatterChart>
      <c:valAx>
        <c:axId val="6346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 (</a:t>
                </a:r>
                <a:r>
                  <a:rPr lang="en-GB">
                    <a:sym typeface="Symbol" panose="05050102010706020507" pitchFamily="18" charset="2"/>
                  </a:rPr>
                  <a:t></a:t>
                </a:r>
                <a:r>
                  <a:rPr lang="en-GB"/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8144"/>
        <c:crosses val="autoZero"/>
        <c:crossBetween val="midCat"/>
      </c:valAx>
      <c:valAx>
        <c:axId val="6346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</a:t>
                </a:r>
                <a:r>
                  <a:rPr lang="en-GB" baseline="-25000"/>
                  <a:t>2</a:t>
                </a:r>
                <a:r>
                  <a:rPr lang="en-GB"/>
                  <a:t> (vol %)</a:t>
                </a:r>
              </a:p>
            </c:rich>
          </c:tx>
          <c:layout>
            <c:manualLayout>
              <c:xMode val="edge"/>
              <c:yMode val="edge"/>
              <c:x val="0.10994658764009355"/>
              <c:y val="0.1792606134470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17860815460508"/>
          <c:y val="0.64417520004142226"/>
          <c:w val="0.58026792338918387"/>
          <c:h val="0.1218788957793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87987394757445"/>
          <c:y val="7.9348934373668217E-2"/>
          <c:w val="0.62755796150481202"/>
          <c:h val="0.68633624483715894"/>
        </c:manualLayout>
      </c:layout>
      <c:scatterChart>
        <c:scatterStyle val="lineMarker"/>
        <c:varyColors val="0"/>
        <c:ser>
          <c:idx val="0"/>
          <c:order val="0"/>
          <c:tx>
            <c:v>N2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parity'!$J$8:$J$17</c:f>
              <c:numCache>
                <c:formatCode>General</c:formatCode>
                <c:ptCount val="10"/>
                <c:pt idx="0">
                  <c:v>67.332999999999998</c:v>
                </c:pt>
                <c:pt idx="1">
                  <c:v>70.126000000000005</c:v>
                </c:pt>
                <c:pt idx="2">
                  <c:v>66.938999999999993</c:v>
                </c:pt>
                <c:pt idx="3">
                  <c:v>73.048000000000002</c:v>
                </c:pt>
                <c:pt idx="4">
                  <c:v>74.787999999999997</c:v>
                </c:pt>
                <c:pt idx="5">
                  <c:v>71.58</c:v>
                </c:pt>
                <c:pt idx="6">
                  <c:v>66.537999999999997</c:v>
                </c:pt>
                <c:pt idx="7">
                  <c:v>72.739000000000004</c:v>
                </c:pt>
                <c:pt idx="8">
                  <c:v>66.405000000000001</c:v>
                </c:pt>
                <c:pt idx="9">
                  <c:v>69.88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6-4C79-941B-61D9E827ED02}"/>
            </c:ext>
          </c:extLst>
        </c:ser>
        <c:ser>
          <c:idx val="1"/>
          <c:order val="1"/>
          <c:tx>
            <c:v>N2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parity'!$P$8:$P$17</c:f>
              <c:numCache>
                <c:formatCode>General</c:formatCode>
                <c:ptCount val="10"/>
                <c:pt idx="0">
                  <c:v>650</c:v>
                </c:pt>
                <c:pt idx="1">
                  <c:v>550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550</c:v>
                </c:pt>
                <c:pt idx="9">
                  <c:v>650</c:v>
                </c:pt>
              </c:numCache>
            </c:numRef>
          </c:xVal>
          <c:yVal>
            <c:numRef>
              <c:f>'Fig 6cde &amp;  8ab - 1A parity'!$O$8:$O$17</c:f>
              <c:numCache>
                <c:formatCode>General</c:formatCode>
                <c:ptCount val="10"/>
                <c:pt idx="0">
                  <c:v>67.532390000000007</c:v>
                </c:pt>
                <c:pt idx="1">
                  <c:v>70.475819999999999</c:v>
                </c:pt>
                <c:pt idx="2">
                  <c:v>65.158355999999998</c:v>
                </c:pt>
                <c:pt idx="3">
                  <c:v>71.664299999999997</c:v>
                </c:pt>
                <c:pt idx="4">
                  <c:v>74.799949999999995</c:v>
                </c:pt>
                <c:pt idx="5">
                  <c:v>69.451499999999996</c:v>
                </c:pt>
                <c:pt idx="6">
                  <c:v>66.418930000000003</c:v>
                </c:pt>
                <c:pt idx="7">
                  <c:v>74.027379999999994</c:v>
                </c:pt>
                <c:pt idx="8">
                  <c:v>66.125174999999999</c:v>
                </c:pt>
                <c:pt idx="9">
                  <c:v>71.151700000000005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86-4C79-941B-61D9E827ED02}"/>
            </c:ext>
          </c:extLst>
        </c:ser>
        <c:ser>
          <c:idx val="2"/>
          <c:order val="2"/>
          <c:tx>
            <c:v>N2 extra 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parity'!$J$31:$J$34</c:f>
              <c:numCache>
                <c:formatCode>General</c:formatCode>
                <c:ptCount val="4"/>
                <c:pt idx="0">
                  <c:v>76.44</c:v>
                </c:pt>
                <c:pt idx="1">
                  <c:v>68.061999999999998</c:v>
                </c:pt>
                <c:pt idx="2">
                  <c:v>70.647999999999996</c:v>
                </c:pt>
                <c:pt idx="3">
                  <c:v>65.111999999999995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86-4C79-941B-61D9E827ED02}"/>
            </c:ext>
          </c:extLst>
        </c:ser>
        <c:ser>
          <c:idx val="3"/>
          <c:order val="3"/>
          <c:tx>
            <c:v>N2 extra mod</c:v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'Fig 6cde &amp;  8ab - 1A parity'!$P$31:$P$34</c:f>
              <c:numCache>
                <c:formatCode>General</c:formatCode>
                <c:ptCount val="4"/>
                <c:pt idx="0">
                  <c:v>550</c:v>
                </c:pt>
                <c:pt idx="1">
                  <c:v>650</c:v>
                </c:pt>
                <c:pt idx="2">
                  <c:v>620</c:v>
                </c:pt>
                <c:pt idx="3">
                  <c:v>620</c:v>
                </c:pt>
              </c:numCache>
            </c:numRef>
          </c:xVal>
          <c:yVal>
            <c:numRef>
              <c:f>'Fig 6cde &amp;  8ab - 1A parity'!$O$31:$O$34</c:f>
              <c:numCache>
                <c:formatCode>General</c:formatCode>
                <c:ptCount val="4"/>
                <c:pt idx="0">
                  <c:v>79.637569999999997</c:v>
                </c:pt>
                <c:pt idx="1">
                  <c:v>66.76146</c:v>
                </c:pt>
                <c:pt idx="2">
                  <c:v>72.964386000000005</c:v>
                </c:pt>
                <c:pt idx="3">
                  <c:v>65.178780000000003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86-4C79-941B-61D9E827E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647488"/>
        <c:axId val="634648144"/>
      </c:scatterChart>
      <c:valAx>
        <c:axId val="6346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</a:t>
                </a:r>
                <a:r>
                  <a:rPr lang="en-GB" baseline="0"/>
                  <a:t> (</a:t>
                </a:r>
                <a:r>
                  <a:rPr lang="en-GB" baseline="0">
                    <a:sym typeface="Symbol" panose="05050102010706020507" pitchFamily="18" charset="2"/>
                  </a:rPr>
                  <a:t>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8144"/>
        <c:crosses val="autoZero"/>
        <c:crossBetween val="midCat"/>
      </c:valAx>
      <c:valAx>
        <c:axId val="63464814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</a:t>
                </a:r>
                <a:r>
                  <a:rPr lang="en-GB" baseline="-25000"/>
                  <a:t>2</a:t>
                </a:r>
                <a:r>
                  <a:rPr lang="en-GB"/>
                  <a:t> (vol %)</a:t>
                </a:r>
              </a:p>
            </c:rich>
          </c:tx>
          <c:layout>
            <c:manualLayout>
              <c:xMode val="edge"/>
              <c:yMode val="edge"/>
              <c:x val="0.10994658764009355"/>
              <c:y val="0.1792606134470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64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064354548480536"/>
          <c:y val="8.144045755616891E-2"/>
          <c:w val="0.49208453248223977"/>
          <c:h val="0.1218788957793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6fg - 1B'!$C$3:$C$48</c:f>
              <c:numCache>
                <c:formatCode>0.000000E+00</c:formatCode>
                <c:ptCount val="46"/>
                <c:pt idx="0">
                  <c:v>85.7</c:v>
                </c:pt>
                <c:pt idx="1">
                  <c:v>15.78</c:v>
                </c:pt>
                <c:pt idx="2">
                  <c:v>95.3</c:v>
                </c:pt>
                <c:pt idx="3">
                  <c:v>20.329999999999998</c:v>
                </c:pt>
                <c:pt idx="4">
                  <c:v>85.7</c:v>
                </c:pt>
                <c:pt idx="5">
                  <c:v>15.77</c:v>
                </c:pt>
                <c:pt idx="6">
                  <c:v>88.1</c:v>
                </c:pt>
                <c:pt idx="7">
                  <c:v>17.100000000000001</c:v>
                </c:pt>
                <c:pt idx="8">
                  <c:v>78.5</c:v>
                </c:pt>
                <c:pt idx="9">
                  <c:v>11.02</c:v>
                </c:pt>
                <c:pt idx="10">
                  <c:v>98.42</c:v>
                </c:pt>
                <c:pt idx="11">
                  <c:v>20.97</c:v>
                </c:pt>
                <c:pt idx="12">
                  <c:v>81.7</c:v>
                </c:pt>
                <c:pt idx="13">
                  <c:v>20</c:v>
                </c:pt>
                <c:pt idx="14">
                  <c:v>89.9</c:v>
                </c:pt>
                <c:pt idx="15">
                  <c:v>26.3</c:v>
                </c:pt>
                <c:pt idx="16">
                  <c:v>73.319999999999993</c:v>
                </c:pt>
                <c:pt idx="17">
                  <c:v>16.37</c:v>
                </c:pt>
                <c:pt idx="18">
                  <c:v>69.849999999999994</c:v>
                </c:pt>
                <c:pt idx="19">
                  <c:v>13.03</c:v>
                </c:pt>
                <c:pt idx="20">
                  <c:v>78.7</c:v>
                </c:pt>
                <c:pt idx="21">
                  <c:v>17.46</c:v>
                </c:pt>
                <c:pt idx="22">
                  <c:v>92.47</c:v>
                </c:pt>
                <c:pt idx="23">
                  <c:v>26.22</c:v>
                </c:pt>
                <c:pt idx="24">
                  <c:v>76.900000000000006</c:v>
                </c:pt>
                <c:pt idx="25">
                  <c:v>15.39</c:v>
                </c:pt>
                <c:pt idx="26">
                  <c:v>100</c:v>
                </c:pt>
                <c:pt idx="27">
                  <c:v>22.42</c:v>
                </c:pt>
                <c:pt idx="28">
                  <c:v>89.3</c:v>
                </c:pt>
                <c:pt idx="29">
                  <c:v>18.45</c:v>
                </c:pt>
                <c:pt idx="30">
                  <c:v>91.85</c:v>
                </c:pt>
                <c:pt idx="31">
                  <c:v>17.649999999999999</c:v>
                </c:pt>
                <c:pt idx="32">
                  <c:v>75.8</c:v>
                </c:pt>
                <c:pt idx="33">
                  <c:v>10.1</c:v>
                </c:pt>
                <c:pt idx="34">
                  <c:v>93.19</c:v>
                </c:pt>
                <c:pt idx="35">
                  <c:v>20.61</c:v>
                </c:pt>
                <c:pt idx="36">
                  <c:v>88.45</c:v>
                </c:pt>
                <c:pt idx="37">
                  <c:v>16.62</c:v>
                </c:pt>
                <c:pt idx="38">
                  <c:v>82.69</c:v>
                </c:pt>
                <c:pt idx="39">
                  <c:v>12.65</c:v>
                </c:pt>
                <c:pt idx="40">
                  <c:v>85.94</c:v>
                </c:pt>
                <c:pt idx="41">
                  <c:v>12.78</c:v>
                </c:pt>
                <c:pt idx="42">
                  <c:v>93.75</c:v>
                </c:pt>
                <c:pt idx="43">
                  <c:v>17.14</c:v>
                </c:pt>
                <c:pt idx="44">
                  <c:v>80.319999999999993</c:v>
                </c:pt>
                <c:pt idx="45">
                  <c:v>12.24</c:v>
                </c:pt>
              </c:numCache>
            </c:numRef>
          </c:xVal>
          <c:yVal>
            <c:numRef>
              <c:f>'Fig 6fg - 1B'!$D$3:$D$48</c:f>
              <c:numCache>
                <c:formatCode>0.000000E+00</c:formatCode>
                <c:ptCount val="46"/>
                <c:pt idx="0">
                  <c:v>79.403859890334999</c:v>
                </c:pt>
                <c:pt idx="1">
                  <c:v>14.299619056195001</c:v>
                </c:pt>
                <c:pt idx="2">
                  <c:v>93.932612513623994</c:v>
                </c:pt>
                <c:pt idx="3">
                  <c:v>17.927918301057002</c:v>
                </c:pt>
                <c:pt idx="4">
                  <c:v>84.319608667555997</c:v>
                </c:pt>
                <c:pt idx="5">
                  <c:v>15.546614443199999</c:v>
                </c:pt>
                <c:pt idx="6">
                  <c:v>89.272337670298995</c:v>
                </c:pt>
                <c:pt idx="7">
                  <c:v>16.786279730312</c:v>
                </c:pt>
                <c:pt idx="8">
                  <c:v>74.442430594751997</c:v>
                </c:pt>
                <c:pt idx="9">
                  <c:v>13.036056855022</c:v>
                </c:pt>
                <c:pt idx="10">
                  <c:v>90.507255710690998</c:v>
                </c:pt>
                <c:pt idx="11">
                  <c:v>19.563677933021001</c:v>
                </c:pt>
                <c:pt idx="12">
                  <c:v>81.462661701987003</c:v>
                </c:pt>
                <c:pt idx="13">
                  <c:v>16.271378888878999</c:v>
                </c:pt>
                <c:pt idx="14">
                  <c:v>97.279539569416997</c:v>
                </c:pt>
                <c:pt idx="15">
                  <c:v>22.966196988124999</c:v>
                </c:pt>
                <c:pt idx="16">
                  <c:v>77.914423922789993</c:v>
                </c:pt>
                <c:pt idx="17">
                  <c:v>16.088286773524</c:v>
                </c:pt>
                <c:pt idx="18">
                  <c:v>69.468966153584006</c:v>
                </c:pt>
                <c:pt idx="19">
                  <c:v>13.587591556999</c:v>
                </c:pt>
                <c:pt idx="20">
                  <c:v>84.125621799539999</c:v>
                </c:pt>
                <c:pt idx="21">
                  <c:v>17.961350594115</c:v>
                </c:pt>
                <c:pt idx="22">
                  <c:v>93.460696272079005</c:v>
                </c:pt>
                <c:pt idx="23">
                  <c:v>20.786157653145001</c:v>
                </c:pt>
                <c:pt idx="24">
                  <c:v>71.207278626576993</c:v>
                </c:pt>
                <c:pt idx="25">
                  <c:v>12.940792410392</c:v>
                </c:pt>
                <c:pt idx="26">
                  <c:v>95.171754726760994</c:v>
                </c:pt>
                <c:pt idx="27">
                  <c:v>20.721187816684001</c:v>
                </c:pt>
                <c:pt idx="28">
                  <c:v>80.264604187046004</c:v>
                </c:pt>
                <c:pt idx="29">
                  <c:v>16.840876428184</c:v>
                </c:pt>
                <c:pt idx="30">
                  <c:v>90.109927873033001</c:v>
                </c:pt>
                <c:pt idx="31">
                  <c:v>17.281369421775999</c:v>
                </c:pt>
                <c:pt idx="32">
                  <c:v>70.612515488916998</c:v>
                </c:pt>
                <c:pt idx="33">
                  <c:v>12.629377578506</c:v>
                </c:pt>
                <c:pt idx="34">
                  <c:v>95.374920579535996</c:v>
                </c:pt>
                <c:pt idx="35">
                  <c:v>18.428604141243</c:v>
                </c:pt>
                <c:pt idx="36">
                  <c:v>84.299828701772</c:v>
                </c:pt>
                <c:pt idx="37">
                  <c:v>15.950159650730001</c:v>
                </c:pt>
                <c:pt idx="38">
                  <c:v>78.568997672777996</c:v>
                </c:pt>
                <c:pt idx="39">
                  <c:v>14.583171922696</c:v>
                </c:pt>
                <c:pt idx="40">
                  <c:v>89.903049218533994</c:v>
                </c:pt>
                <c:pt idx="41">
                  <c:v>15.633749030482999</c:v>
                </c:pt>
                <c:pt idx="42">
                  <c:v>95.819205014548999</c:v>
                </c:pt>
                <c:pt idx="43">
                  <c:v>16.788030906917999</c:v>
                </c:pt>
                <c:pt idx="44">
                  <c:v>83.311789728028003</c:v>
                </c:pt>
                <c:pt idx="45">
                  <c:v>14.280126762349999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9-4D24-A508-B59047F5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3200"/>
        <c:axId val="641473592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6fg - 1B'!$A$54:$A$57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6fg - 1B'!$B$54:$B$57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49-4D24-A508-B59047F5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3200"/>
        <c:axId val="641473592"/>
      </c:scatterChart>
      <c:valAx>
        <c:axId val="641473200"/>
        <c:scaling>
          <c:orientation val="minMax"/>
          <c:max val="10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AcOH conversion to C-gases, measured (%)</a:t>
                </a:r>
              </a:p>
            </c:rich>
          </c:tx>
          <c:layout>
            <c:manualLayout>
              <c:xMode val="edge"/>
              <c:yMode val="edge"/>
              <c:x val="0.20221744359217983"/>
              <c:y val="0.8097647235048889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641473592"/>
        <c:crosses val="autoZero"/>
        <c:crossBetween val="midCat"/>
      </c:valAx>
      <c:valAx>
        <c:axId val="64147359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AcOH conversion to C-gases, model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641473200"/>
        <c:crosses val="autoZero"/>
        <c:crossBetween val="midCat"/>
        <c:majorUnit val="10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0345607235142"/>
          <c:y val="4.6296111111111114E-2"/>
          <c:w val="0.60588145994832043"/>
          <c:h val="0.75828111111111107"/>
        </c:manualLayout>
      </c:layout>
      <c:scatterChart>
        <c:scatterStyle val="lineMarker"/>
        <c:varyColors val="0"/>
        <c:ser>
          <c:idx val="0"/>
          <c:order val="0"/>
          <c:tx>
            <c:v>550C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Temperature'!$K$4:$K$8</c:f>
                <c:numCache>
                  <c:formatCode>General</c:formatCode>
                  <c:ptCount val="5"/>
                  <c:pt idx="0">
                    <c:v>0.83</c:v>
                  </c:pt>
                  <c:pt idx="1">
                    <c:v>1.42</c:v>
                  </c:pt>
                  <c:pt idx="2">
                    <c:v>0.81299999999999994</c:v>
                  </c:pt>
                  <c:pt idx="3">
                    <c:v>0.749</c:v>
                  </c:pt>
                  <c:pt idx="4">
                    <c:v>1.1399999999999999</c:v>
                  </c:pt>
                </c:numCache>
              </c:numRef>
            </c:plus>
            <c:minus>
              <c:numRef>
                <c:f>'Fig 3 ab - Temperature'!$K$4:$K$8</c:f>
                <c:numCache>
                  <c:formatCode>General</c:formatCode>
                  <c:ptCount val="5"/>
                  <c:pt idx="0">
                    <c:v>0.83</c:v>
                  </c:pt>
                  <c:pt idx="1">
                    <c:v>1.42</c:v>
                  </c:pt>
                  <c:pt idx="2">
                    <c:v>0.81299999999999994</c:v>
                  </c:pt>
                  <c:pt idx="3">
                    <c:v>0.749</c:v>
                  </c:pt>
                  <c:pt idx="4">
                    <c:v>1.1399999999999999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ab - Temperature'!$E$18:$E$20</c:f>
              <c:numCache>
                <c:formatCode>General</c:formatCode>
                <c:ptCount val="3"/>
                <c:pt idx="0">
                  <c:v>9.6300000000000008</c:v>
                </c:pt>
                <c:pt idx="1">
                  <c:v>12.84</c:v>
                </c:pt>
                <c:pt idx="2">
                  <c:v>25.68</c:v>
                </c:pt>
              </c:numCache>
            </c:numRef>
          </c:xVal>
          <c:yVal>
            <c:numRef>
              <c:f>'Fig 3 ab - Temperature'!$J$18:$J$20</c:f>
              <c:numCache>
                <c:formatCode>General</c:formatCode>
                <c:ptCount val="3"/>
                <c:pt idx="0">
                  <c:v>15.39</c:v>
                </c:pt>
                <c:pt idx="1">
                  <c:v>20</c:v>
                </c:pt>
                <c:pt idx="2">
                  <c:v>26.3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70-4AEA-8478-BC32B9056A40}"/>
            </c:ext>
          </c:extLst>
        </c:ser>
        <c:ser>
          <c:idx val="2"/>
          <c:order val="1"/>
          <c:tx>
            <c:v>620C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Temperature'!$K$11:$K$15</c:f>
                <c:numCache>
                  <c:formatCode>General</c:formatCode>
                  <c:ptCount val="5"/>
                  <c:pt idx="0">
                    <c:v>8.5400000000000004E-2</c:v>
                  </c:pt>
                  <c:pt idx="1">
                    <c:v>0.51</c:v>
                  </c:pt>
                  <c:pt idx="2">
                    <c:v>1.37</c:v>
                  </c:pt>
                  <c:pt idx="3">
                    <c:v>1.52</c:v>
                  </c:pt>
                  <c:pt idx="4">
                    <c:v>1.49</c:v>
                  </c:pt>
                </c:numCache>
              </c:numRef>
            </c:plus>
            <c:minus>
              <c:numRef>
                <c:f>'Fig 3 ab - Temperature'!$K$11:$K$15</c:f>
                <c:numCache>
                  <c:formatCode>General</c:formatCode>
                  <c:ptCount val="5"/>
                  <c:pt idx="0">
                    <c:v>8.5400000000000004E-2</c:v>
                  </c:pt>
                  <c:pt idx="1">
                    <c:v>0.51</c:v>
                  </c:pt>
                  <c:pt idx="2">
                    <c:v>1.37</c:v>
                  </c:pt>
                  <c:pt idx="3">
                    <c:v>1.52</c:v>
                  </c:pt>
                  <c:pt idx="4">
                    <c:v>1.49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ab - Temperature'!$E$11:$E$15</c:f>
              <c:numCache>
                <c:formatCode>General</c:formatCode>
                <c:ptCount val="5"/>
                <c:pt idx="0">
                  <c:v>5.1369999999999996</c:v>
                </c:pt>
                <c:pt idx="1">
                  <c:v>6.4210000000000003</c:v>
                </c:pt>
                <c:pt idx="2">
                  <c:v>7.7050000000000001</c:v>
                </c:pt>
                <c:pt idx="3">
                  <c:v>11.007</c:v>
                </c:pt>
                <c:pt idx="4">
                  <c:v>19.262</c:v>
                </c:pt>
              </c:numCache>
            </c:numRef>
          </c:xVal>
          <c:yVal>
            <c:numRef>
              <c:f>'Fig 3 ab - Temperature'!$J$11:$J$15</c:f>
              <c:numCache>
                <c:formatCode>General</c:formatCode>
                <c:ptCount val="5"/>
                <c:pt idx="0">
                  <c:v>13.03</c:v>
                </c:pt>
                <c:pt idx="1">
                  <c:v>16.37</c:v>
                </c:pt>
                <c:pt idx="2">
                  <c:v>17.46</c:v>
                </c:pt>
                <c:pt idx="3">
                  <c:v>26.22</c:v>
                </c:pt>
                <c:pt idx="4">
                  <c:v>29.06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70-4AEA-8478-BC32B9056A40}"/>
            </c:ext>
          </c:extLst>
        </c:ser>
        <c:ser>
          <c:idx val="1"/>
          <c:order val="2"/>
          <c:tx>
            <c:v>650C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Temperature'!$K$4:$K$8</c:f>
                <c:numCache>
                  <c:formatCode>General</c:formatCode>
                  <c:ptCount val="5"/>
                  <c:pt idx="0">
                    <c:v>0.83</c:v>
                  </c:pt>
                  <c:pt idx="1">
                    <c:v>1.42</c:v>
                  </c:pt>
                  <c:pt idx="2">
                    <c:v>0.81299999999999994</c:v>
                  </c:pt>
                  <c:pt idx="3">
                    <c:v>0.749</c:v>
                  </c:pt>
                  <c:pt idx="4">
                    <c:v>1.1399999999999999</c:v>
                  </c:pt>
                </c:numCache>
              </c:numRef>
            </c:plus>
            <c:minus>
              <c:numRef>
                <c:f>'Fig 3 ab - Temperature'!$K$4:$K$8</c:f>
                <c:numCache>
                  <c:formatCode>General</c:formatCode>
                  <c:ptCount val="5"/>
                  <c:pt idx="0">
                    <c:v>0.83</c:v>
                  </c:pt>
                  <c:pt idx="1">
                    <c:v>1.42</c:v>
                  </c:pt>
                  <c:pt idx="2">
                    <c:v>0.81299999999999994</c:v>
                  </c:pt>
                  <c:pt idx="3">
                    <c:v>0.749</c:v>
                  </c:pt>
                  <c:pt idx="4">
                    <c:v>1.1399999999999999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'Fig 3 ab - Temperature'!$E$4:$E$8</c:f>
              <c:strCache>
                <c:ptCount val="5"/>
                <c:pt idx="0">
                  <c:v>4.816</c:v>
                </c:pt>
                <c:pt idx="1">
                  <c:v>5.504</c:v>
                </c:pt>
                <c:pt idx="2">
                  <c:v>7.705</c:v>
                </c:pt>
                <c:pt idx="3">
                  <c:v>8.561</c:v>
                </c:pt>
                <c:pt idx="4">
                  <c:v>9.631</c:v>
                </c:pt>
              </c:strCache>
            </c:strRef>
          </c:xVal>
          <c:yVal>
            <c:numRef>
              <c:f>'Fig 3 ab - Temperature'!$J$4:$J$8</c:f>
              <c:numCache>
                <c:formatCode>General</c:formatCode>
                <c:ptCount val="5"/>
                <c:pt idx="0" formatCode="@">
                  <c:v>14.74</c:v>
                </c:pt>
                <c:pt idx="1">
                  <c:v>18.45</c:v>
                </c:pt>
                <c:pt idx="2" formatCode="@">
                  <c:v>20.97</c:v>
                </c:pt>
                <c:pt idx="3">
                  <c:v>19.690000000000001</c:v>
                </c:pt>
                <c:pt idx="4" formatCode="@">
                  <c:v>22.42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70-4AEA-8478-BC32B9056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0128"/>
        <c:axId val="899430520"/>
      </c:scatterChart>
      <c:valAx>
        <c:axId val="89943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</a:t>
                </a:r>
                <a:r>
                  <a:rPr lang="en-GB" baseline="0"/>
                  <a:t> h/molAcOH)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30520"/>
        <c:crosses val="autoZero"/>
        <c:crossBetween val="midCat"/>
      </c:valAx>
      <c:valAx>
        <c:axId val="89943052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H2O conversion (%)</a:t>
                </a:r>
              </a:p>
            </c:rich>
          </c:tx>
          <c:layout>
            <c:manualLayout>
              <c:xMode val="edge"/>
              <c:yMode val="edge"/>
              <c:x val="2.9724853158128546E-3"/>
              <c:y val="0.15853449820788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9430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13888888888888"/>
          <c:y val="0.30114555555555561"/>
          <c:w val="0.28192021963824293"/>
          <c:h val="0.3731933333333333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53870278927002"/>
          <c:y val="7.4167016676563488E-2"/>
          <c:w val="0.70700931980960025"/>
          <c:h val="0.6066831774783516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6fg - 1B'!$C$3:$C$48</c:f>
              <c:numCache>
                <c:formatCode>0.000000E+00</c:formatCode>
                <c:ptCount val="46"/>
                <c:pt idx="0">
                  <c:v>85.7</c:v>
                </c:pt>
                <c:pt idx="1">
                  <c:v>15.78</c:v>
                </c:pt>
                <c:pt idx="2">
                  <c:v>95.3</c:v>
                </c:pt>
                <c:pt idx="3">
                  <c:v>20.329999999999998</c:v>
                </c:pt>
                <c:pt idx="4">
                  <c:v>85.7</c:v>
                </c:pt>
                <c:pt idx="5">
                  <c:v>15.77</c:v>
                </c:pt>
                <c:pt idx="6">
                  <c:v>88.1</c:v>
                </c:pt>
                <c:pt idx="7">
                  <c:v>17.100000000000001</c:v>
                </c:pt>
                <c:pt idx="8">
                  <c:v>78.5</c:v>
                </c:pt>
                <c:pt idx="9">
                  <c:v>11.02</c:v>
                </c:pt>
                <c:pt idx="10">
                  <c:v>98.42</c:v>
                </c:pt>
                <c:pt idx="11">
                  <c:v>20.97</c:v>
                </c:pt>
                <c:pt idx="12">
                  <c:v>81.7</c:v>
                </c:pt>
                <c:pt idx="13">
                  <c:v>20</c:v>
                </c:pt>
                <c:pt idx="14">
                  <c:v>89.9</c:v>
                </c:pt>
                <c:pt idx="15">
                  <c:v>26.3</c:v>
                </c:pt>
                <c:pt idx="16">
                  <c:v>73.319999999999993</c:v>
                </c:pt>
                <c:pt idx="17">
                  <c:v>16.37</c:v>
                </c:pt>
                <c:pt idx="18">
                  <c:v>69.849999999999994</c:v>
                </c:pt>
                <c:pt idx="19">
                  <c:v>13.03</c:v>
                </c:pt>
                <c:pt idx="20">
                  <c:v>78.7</c:v>
                </c:pt>
                <c:pt idx="21">
                  <c:v>17.46</c:v>
                </c:pt>
                <c:pt idx="22">
                  <c:v>92.47</c:v>
                </c:pt>
                <c:pt idx="23">
                  <c:v>26.22</c:v>
                </c:pt>
                <c:pt idx="24">
                  <c:v>76.900000000000006</c:v>
                </c:pt>
                <c:pt idx="25">
                  <c:v>15.39</c:v>
                </c:pt>
                <c:pt idx="26">
                  <c:v>100</c:v>
                </c:pt>
                <c:pt idx="27">
                  <c:v>22.42</c:v>
                </c:pt>
                <c:pt idx="28">
                  <c:v>89.3</c:v>
                </c:pt>
                <c:pt idx="29">
                  <c:v>18.45</c:v>
                </c:pt>
                <c:pt idx="30">
                  <c:v>91.85</c:v>
                </c:pt>
                <c:pt idx="31">
                  <c:v>17.649999999999999</c:v>
                </c:pt>
                <c:pt idx="32">
                  <c:v>75.8</c:v>
                </c:pt>
                <c:pt idx="33">
                  <c:v>10.1</c:v>
                </c:pt>
                <c:pt idx="34">
                  <c:v>93.19</c:v>
                </c:pt>
                <c:pt idx="35">
                  <c:v>20.61</c:v>
                </c:pt>
                <c:pt idx="36">
                  <c:v>88.45</c:v>
                </c:pt>
                <c:pt idx="37">
                  <c:v>16.62</c:v>
                </c:pt>
                <c:pt idx="38">
                  <c:v>82.69</c:v>
                </c:pt>
                <c:pt idx="39">
                  <c:v>12.65</c:v>
                </c:pt>
                <c:pt idx="40">
                  <c:v>85.94</c:v>
                </c:pt>
                <c:pt idx="41">
                  <c:v>12.78</c:v>
                </c:pt>
                <c:pt idx="42">
                  <c:v>93.75</c:v>
                </c:pt>
                <c:pt idx="43">
                  <c:v>17.14</c:v>
                </c:pt>
                <c:pt idx="44">
                  <c:v>80.319999999999993</c:v>
                </c:pt>
                <c:pt idx="45">
                  <c:v>12.24</c:v>
                </c:pt>
              </c:numCache>
            </c:numRef>
          </c:xVal>
          <c:yVal>
            <c:numRef>
              <c:f>'Fig 6fg - 1B'!$D$3:$D$48</c:f>
              <c:numCache>
                <c:formatCode>0.000000E+00</c:formatCode>
                <c:ptCount val="46"/>
                <c:pt idx="0">
                  <c:v>79.403859890334999</c:v>
                </c:pt>
                <c:pt idx="1">
                  <c:v>14.299619056195001</c:v>
                </c:pt>
                <c:pt idx="2">
                  <c:v>93.932612513623994</c:v>
                </c:pt>
                <c:pt idx="3">
                  <c:v>17.927918301057002</c:v>
                </c:pt>
                <c:pt idx="4">
                  <c:v>84.319608667555997</c:v>
                </c:pt>
                <c:pt idx="5">
                  <c:v>15.546614443199999</c:v>
                </c:pt>
                <c:pt idx="6">
                  <c:v>89.272337670298995</c:v>
                </c:pt>
                <c:pt idx="7">
                  <c:v>16.786279730312</c:v>
                </c:pt>
                <c:pt idx="8">
                  <c:v>74.442430594751997</c:v>
                </c:pt>
                <c:pt idx="9">
                  <c:v>13.036056855022</c:v>
                </c:pt>
                <c:pt idx="10">
                  <c:v>90.507255710690998</c:v>
                </c:pt>
                <c:pt idx="11">
                  <c:v>19.563677933021001</c:v>
                </c:pt>
                <c:pt idx="12">
                  <c:v>81.462661701987003</c:v>
                </c:pt>
                <c:pt idx="13">
                  <c:v>16.271378888878999</c:v>
                </c:pt>
                <c:pt idx="14">
                  <c:v>97.279539569416997</c:v>
                </c:pt>
                <c:pt idx="15">
                  <c:v>22.966196988124999</c:v>
                </c:pt>
                <c:pt idx="16">
                  <c:v>77.914423922789993</c:v>
                </c:pt>
                <c:pt idx="17">
                  <c:v>16.088286773524</c:v>
                </c:pt>
                <c:pt idx="18">
                  <c:v>69.468966153584006</c:v>
                </c:pt>
                <c:pt idx="19">
                  <c:v>13.587591556999</c:v>
                </c:pt>
                <c:pt idx="20">
                  <c:v>84.125621799539999</c:v>
                </c:pt>
                <c:pt idx="21">
                  <c:v>17.961350594115</c:v>
                </c:pt>
                <c:pt idx="22">
                  <c:v>93.460696272079005</c:v>
                </c:pt>
                <c:pt idx="23">
                  <c:v>20.786157653145001</c:v>
                </c:pt>
                <c:pt idx="24">
                  <c:v>71.207278626576993</c:v>
                </c:pt>
                <c:pt idx="25">
                  <c:v>12.940792410392</c:v>
                </c:pt>
                <c:pt idx="26">
                  <c:v>95.171754726760994</c:v>
                </c:pt>
                <c:pt idx="27">
                  <c:v>20.721187816684001</c:v>
                </c:pt>
                <c:pt idx="28">
                  <c:v>80.264604187046004</c:v>
                </c:pt>
                <c:pt idx="29">
                  <c:v>16.840876428184</c:v>
                </c:pt>
                <c:pt idx="30">
                  <c:v>90.109927873033001</c:v>
                </c:pt>
                <c:pt idx="31">
                  <c:v>17.281369421775999</c:v>
                </c:pt>
                <c:pt idx="32">
                  <c:v>70.612515488916998</c:v>
                </c:pt>
                <c:pt idx="33">
                  <c:v>12.629377578506</c:v>
                </c:pt>
                <c:pt idx="34">
                  <c:v>95.374920579535996</c:v>
                </c:pt>
                <c:pt idx="35">
                  <c:v>18.428604141243</c:v>
                </c:pt>
                <c:pt idx="36">
                  <c:v>84.299828701772</c:v>
                </c:pt>
                <c:pt idx="37">
                  <c:v>15.950159650730001</c:v>
                </c:pt>
                <c:pt idx="38">
                  <c:v>78.568997672777996</c:v>
                </c:pt>
                <c:pt idx="39">
                  <c:v>14.583171922696</c:v>
                </c:pt>
                <c:pt idx="40">
                  <c:v>89.903049218533994</c:v>
                </c:pt>
                <c:pt idx="41">
                  <c:v>15.633749030482999</c:v>
                </c:pt>
                <c:pt idx="42">
                  <c:v>95.819205014548999</c:v>
                </c:pt>
                <c:pt idx="43">
                  <c:v>16.788030906917999</c:v>
                </c:pt>
                <c:pt idx="44">
                  <c:v>83.311789728028003</c:v>
                </c:pt>
                <c:pt idx="45">
                  <c:v>14.280126762349999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A0-4E3F-911E-0DDDD72E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8216"/>
        <c:axId val="641208608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A0-4E3F-911E-0DDDD72EC0CF}"/>
              </c:ext>
            </c:extLst>
          </c:dPt>
          <c:dPt>
            <c:idx val="2"/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2A0-4E3F-911E-0DDDD72EC0CF}"/>
              </c:ext>
            </c:extLst>
          </c:dPt>
          <c:xVal>
            <c:numRef>
              <c:f>'Fig 6fg - 1B'!$A$54:$A$57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6fg - 1B'!$B$54:$B$57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A0-4E3F-911E-0DDDD72E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8216"/>
        <c:axId val="641208608"/>
      </c:scatterChart>
      <c:valAx>
        <c:axId val="641208216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</a:t>
                </a:r>
                <a:r>
                  <a:rPr lang="en-GB" b="0" baseline="-25000"/>
                  <a:t>2</a:t>
                </a:r>
                <a:r>
                  <a:rPr lang="en-GB" b="0"/>
                  <a:t>O conversion, measured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641208608"/>
        <c:crosses val="autoZero"/>
        <c:crossBetween val="midCat"/>
        <c:majorUnit val="5"/>
      </c:valAx>
      <c:valAx>
        <c:axId val="641208608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</a:t>
                </a:r>
                <a:r>
                  <a:rPr lang="en-GB" b="0" baseline="-25000"/>
                  <a:t>2</a:t>
                </a:r>
                <a:r>
                  <a:rPr lang="en-GB" b="0"/>
                  <a:t>O conversion, model (%)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641208216"/>
        <c:crosses val="autoZero"/>
        <c:crossBetween val="midCat"/>
        <c:majorUnit val="5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4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7abc - 2B parity'!$A$75:$A$78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7abc - 2B parity'!$B$75:$B$78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8A-4AF1-BB89-16EFBFEC1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9392"/>
        <c:axId val="457150632"/>
      </c:scatterChart>
      <c:scatterChart>
        <c:scatterStyle val="lineMarker"/>
        <c:varyColors val="0"/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 7abc - 2B parity'!$C$3:$C$71</c:f>
              <c:numCache>
                <c:formatCode>0.000000E+00</c:formatCode>
                <c:ptCount val="69"/>
                <c:pt idx="0">
                  <c:v>85.7</c:v>
                </c:pt>
                <c:pt idx="1">
                  <c:v>15.78</c:v>
                </c:pt>
                <c:pt idx="2">
                  <c:v>0.499</c:v>
                </c:pt>
                <c:pt idx="3">
                  <c:v>95.3</c:v>
                </c:pt>
                <c:pt idx="4">
                  <c:v>20.329999999999998</c:v>
                </c:pt>
                <c:pt idx="5">
                  <c:v>0.32</c:v>
                </c:pt>
                <c:pt idx="6">
                  <c:v>85.7</c:v>
                </c:pt>
                <c:pt idx="7">
                  <c:v>15.77</c:v>
                </c:pt>
                <c:pt idx="8">
                  <c:v>0.44400000000000001</c:v>
                </c:pt>
                <c:pt idx="9">
                  <c:v>88.1</c:v>
                </c:pt>
                <c:pt idx="10">
                  <c:v>17.100000000000001</c:v>
                </c:pt>
                <c:pt idx="11">
                  <c:v>0.35199999999999998</c:v>
                </c:pt>
                <c:pt idx="12">
                  <c:v>78.5</c:v>
                </c:pt>
                <c:pt idx="13">
                  <c:v>11.02</c:v>
                </c:pt>
                <c:pt idx="14">
                  <c:v>0.51200000000000001</c:v>
                </c:pt>
                <c:pt idx="15">
                  <c:v>98.42</c:v>
                </c:pt>
                <c:pt idx="16">
                  <c:v>20.97</c:v>
                </c:pt>
                <c:pt idx="17">
                  <c:v>0.53700000000000003</c:v>
                </c:pt>
                <c:pt idx="18">
                  <c:v>81.7</c:v>
                </c:pt>
                <c:pt idx="19">
                  <c:v>20</c:v>
                </c:pt>
                <c:pt idx="20">
                  <c:v>0.184</c:v>
                </c:pt>
                <c:pt idx="21">
                  <c:v>89.9</c:v>
                </c:pt>
                <c:pt idx="22">
                  <c:v>26.3</c:v>
                </c:pt>
                <c:pt idx="23">
                  <c:v>0.21099999999999999</c:v>
                </c:pt>
                <c:pt idx="24">
                  <c:v>73.319999999999993</c:v>
                </c:pt>
                <c:pt idx="25">
                  <c:v>16.37</c:v>
                </c:pt>
                <c:pt idx="26">
                  <c:v>0.32200000000000001</c:v>
                </c:pt>
                <c:pt idx="27">
                  <c:v>69.849999999999994</c:v>
                </c:pt>
                <c:pt idx="28">
                  <c:v>13.03</c:v>
                </c:pt>
                <c:pt idx="29">
                  <c:v>0.312</c:v>
                </c:pt>
                <c:pt idx="30">
                  <c:v>78.7</c:v>
                </c:pt>
                <c:pt idx="31">
                  <c:v>17.46</c:v>
                </c:pt>
                <c:pt idx="32">
                  <c:v>0.27</c:v>
                </c:pt>
                <c:pt idx="33">
                  <c:v>92.47</c:v>
                </c:pt>
                <c:pt idx="34">
                  <c:v>26.22</c:v>
                </c:pt>
                <c:pt idx="35">
                  <c:v>0.21199999999999999</c:v>
                </c:pt>
                <c:pt idx="36">
                  <c:v>76.900000000000006</c:v>
                </c:pt>
                <c:pt idx="37">
                  <c:v>15.39</c:v>
                </c:pt>
                <c:pt idx="38">
                  <c:v>0.38400000000000001</c:v>
                </c:pt>
                <c:pt idx="39">
                  <c:v>100</c:v>
                </c:pt>
                <c:pt idx="40">
                  <c:v>22.42</c:v>
                </c:pt>
                <c:pt idx="41">
                  <c:v>0.41499999999999998</c:v>
                </c:pt>
                <c:pt idx="42">
                  <c:v>89.3</c:v>
                </c:pt>
                <c:pt idx="43">
                  <c:v>18.45</c:v>
                </c:pt>
                <c:pt idx="44">
                  <c:v>0.7</c:v>
                </c:pt>
                <c:pt idx="45">
                  <c:v>91.85</c:v>
                </c:pt>
                <c:pt idx="46">
                  <c:v>17.649999999999999</c:v>
                </c:pt>
                <c:pt idx="47">
                  <c:v>0.46800000000000003</c:v>
                </c:pt>
                <c:pt idx="48">
                  <c:v>75.8</c:v>
                </c:pt>
                <c:pt idx="49">
                  <c:v>10.1</c:v>
                </c:pt>
                <c:pt idx="50">
                  <c:v>0.90900000000000003</c:v>
                </c:pt>
                <c:pt idx="51">
                  <c:v>93.19</c:v>
                </c:pt>
                <c:pt idx="52">
                  <c:v>20.61</c:v>
                </c:pt>
                <c:pt idx="53">
                  <c:v>0.252</c:v>
                </c:pt>
                <c:pt idx="54">
                  <c:v>88.45</c:v>
                </c:pt>
                <c:pt idx="55">
                  <c:v>16.62</c:v>
                </c:pt>
                <c:pt idx="56">
                  <c:v>0.48699999999999999</c:v>
                </c:pt>
                <c:pt idx="57">
                  <c:v>82.69</c:v>
                </c:pt>
                <c:pt idx="58">
                  <c:v>12.65</c:v>
                </c:pt>
                <c:pt idx="59">
                  <c:v>0.79700000000000004</c:v>
                </c:pt>
                <c:pt idx="60">
                  <c:v>85.94</c:v>
                </c:pt>
                <c:pt idx="61">
                  <c:v>12.78</c:v>
                </c:pt>
                <c:pt idx="62">
                  <c:v>0.625</c:v>
                </c:pt>
                <c:pt idx="63">
                  <c:v>93.75</c:v>
                </c:pt>
                <c:pt idx="64">
                  <c:v>17.14</c:v>
                </c:pt>
                <c:pt idx="65">
                  <c:v>0.35899999999999999</c:v>
                </c:pt>
                <c:pt idx="66">
                  <c:v>80.319999999999993</c:v>
                </c:pt>
                <c:pt idx="67">
                  <c:v>12.24</c:v>
                </c:pt>
                <c:pt idx="68">
                  <c:v>0.80800000000000005</c:v>
                </c:pt>
              </c:numCache>
            </c:numRef>
          </c:xVal>
          <c:yVal>
            <c:numRef>
              <c:f>'Fig 7abc - 2B parity'!$D$3:$D$71</c:f>
              <c:numCache>
                <c:formatCode>0.000000E+00</c:formatCode>
                <c:ptCount val="69"/>
                <c:pt idx="0">
                  <c:v>84.166377497512002</c:v>
                </c:pt>
                <c:pt idx="1">
                  <c:v>13.777452098199999</c:v>
                </c:pt>
                <c:pt idx="2">
                  <c:v>0.30664695068719</c:v>
                </c:pt>
                <c:pt idx="3">
                  <c:v>99.380504758041994</c:v>
                </c:pt>
                <c:pt idx="4">
                  <c:v>17.799672854724001</c:v>
                </c:pt>
                <c:pt idx="5">
                  <c:v>0.31266440068173001</c:v>
                </c:pt>
                <c:pt idx="6">
                  <c:v>90.030245897724001</c:v>
                </c:pt>
                <c:pt idx="7">
                  <c:v>15.213874802456001</c:v>
                </c:pt>
                <c:pt idx="8">
                  <c:v>0.31152791581084999</c:v>
                </c:pt>
                <c:pt idx="9">
                  <c:v>95.536252826804002</c:v>
                </c:pt>
                <c:pt idx="10">
                  <c:v>16.618492217330999</c:v>
                </c:pt>
                <c:pt idx="11">
                  <c:v>0.31345832797702</c:v>
                </c:pt>
                <c:pt idx="12">
                  <c:v>78.187978143026996</c:v>
                </c:pt>
                <c:pt idx="13">
                  <c:v>12.323767783342999</c:v>
                </c:pt>
                <c:pt idx="14">
                  <c:v>0.29909461684295002</c:v>
                </c:pt>
                <c:pt idx="15">
                  <c:v>95.541092722936</c:v>
                </c:pt>
                <c:pt idx="16">
                  <c:v>18.948888334972001</c:v>
                </c:pt>
                <c:pt idx="17">
                  <c:v>0.39567209620765997</c:v>
                </c:pt>
                <c:pt idx="18">
                  <c:v>90.952915489038006</c:v>
                </c:pt>
                <c:pt idx="19">
                  <c:v>18.753471089249999</c:v>
                </c:pt>
                <c:pt idx="20">
                  <c:v>0.20941218983786</c:v>
                </c:pt>
                <c:pt idx="21">
                  <c:v>103.01113099615</c:v>
                </c:pt>
                <c:pt idx="22">
                  <c:v>24.374586900918001</c:v>
                </c:pt>
                <c:pt idx="23">
                  <c:v>0.20434348040792999</c:v>
                </c:pt>
                <c:pt idx="24">
                  <c:v>82.028980124552007</c:v>
                </c:pt>
                <c:pt idx="25">
                  <c:v>15.724284105642999</c:v>
                </c:pt>
                <c:pt idx="26">
                  <c:v>0.32578125483602999</c:v>
                </c:pt>
                <c:pt idx="27">
                  <c:v>71.798851089712997</c:v>
                </c:pt>
                <c:pt idx="28">
                  <c:v>12.860922815159</c:v>
                </c:pt>
                <c:pt idx="29">
                  <c:v>0.31144386430792997</c:v>
                </c:pt>
                <c:pt idx="30">
                  <c:v>89.571088254466005</c:v>
                </c:pt>
                <c:pt idx="31">
                  <c:v>17.855194036819999</c:v>
                </c:pt>
                <c:pt idx="32">
                  <c:v>0.33134884422271998</c:v>
                </c:pt>
                <c:pt idx="33">
                  <c:v>99.071488442293997</c:v>
                </c:pt>
                <c:pt idx="34">
                  <c:v>20.862194475772</c:v>
                </c:pt>
                <c:pt idx="35">
                  <c:v>0.33059186190652001</c:v>
                </c:pt>
                <c:pt idx="36">
                  <c:v>79.063185324162006</c:v>
                </c:pt>
                <c:pt idx="37">
                  <c:v>14.720678957198</c:v>
                </c:pt>
                <c:pt idx="38">
                  <c:v>0.20489994053782001</c:v>
                </c:pt>
                <c:pt idx="39">
                  <c:v>99.569525108153002</c:v>
                </c:pt>
                <c:pt idx="40">
                  <c:v>20.210247027383001</c:v>
                </c:pt>
                <c:pt idx="41">
                  <c:v>0.39387690622371002</c:v>
                </c:pt>
                <c:pt idx="42">
                  <c:v>83.180764273633002</c:v>
                </c:pt>
                <c:pt idx="43">
                  <c:v>15.743336613725001</c:v>
                </c:pt>
                <c:pt idx="44">
                  <c:v>0.38784809532383002</c:v>
                </c:pt>
                <c:pt idx="45">
                  <c:v>95.104524037000999</c:v>
                </c:pt>
                <c:pt idx="46">
                  <c:v>16.802025757218999</c:v>
                </c:pt>
                <c:pt idx="47">
                  <c:v>0.42678264770708002</c:v>
                </c:pt>
                <c:pt idx="48">
                  <c:v>71.42251856995</c:v>
                </c:pt>
                <c:pt idx="49">
                  <c:v>11.469441488068</c:v>
                </c:pt>
                <c:pt idx="50">
                  <c:v>0.39958283988249998</c:v>
                </c:pt>
                <c:pt idx="51">
                  <c:v>99.664327517504006</c:v>
                </c:pt>
                <c:pt idx="52">
                  <c:v>18.020621748021998</c:v>
                </c:pt>
                <c:pt idx="53">
                  <c:v>0.42407595377344998</c:v>
                </c:pt>
                <c:pt idx="54">
                  <c:v>88.184576257513001</c:v>
                </c:pt>
                <c:pt idx="55">
                  <c:v>15.247710693970999</c:v>
                </c:pt>
                <c:pt idx="56">
                  <c:v>0.42475279056270998</c:v>
                </c:pt>
                <c:pt idx="57">
                  <c:v>81.080832258019001</c:v>
                </c:pt>
                <c:pt idx="58">
                  <c:v>13.668077376336001</c:v>
                </c:pt>
                <c:pt idx="59">
                  <c:v>0.41731124893256</c:v>
                </c:pt>
                <c:pt idx="60">
                  <c:v>94.873963640824996</c:v>
                </c:pt>
                <c:pt idx="61">
                  <c:v>15.235996755151</c:v>
                </c:pt>
                <c:pt idx="62">
                  <c:v>0.46044072049876</c:v>
                </c:pt>
                <c:pt idx="63">
                  <c:v>99.832564330715002</c:v>
                </c:pt>
                <c:pt idx="64">
                  <c:v>16.425108625878</c:v>
                </c:pt>
                <c:pt idx="65">
                  <c:v>0.45644170334109002</c:v>
                </c:pt>
                <c:pt idx="66">
                  <c:v>86.961477489789999</c:v>
                </c:pt>
                <c:pt idx="67">
                  <c:v>13.661381898342</c:v>
                </c:pt>
                <c:pt idx="68">
                  <c:v>0.45850218717294999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8A-4AF1-BB89-16EFBFEC1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9392"/>
        <c:axId val="457150632"/>
      </c:scatterChart>
      <c:valAx>
        <c:axId val="6412093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 conversion, measured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150632"/>
        <c:crosses val="autoZero"/>
        <c:crossBetween val="midCat"/>
        <c:majorUnit val="10"/>
        <c:minorUnit val="5"/>
      </c:valAx>
      <c:valAx>
        <c:axId val="45715063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 conversion, predicted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1209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7-41B2-B502-4B56B9F8557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77-41B2-B502-4B56B9F85578}"/>
              </c:ext>
            </c:extLst>
          </c:dPt>
          <c:xVal>
            <c:numRef>
              <c:f>'Fig 7abc - 2B parity'!$A$75:$A$78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7abc - 2B parity'!$B$75:$B$78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77-41B2-B502-4B56B9F8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51416"/>
        <c:axId val="457151808"/>
      </c:scatte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 7abc - 2B parity'!$C$3:$C$71</c:f>
              <c:numCache>
                <c:formatCode>0.000000E+00</c:formatCode>
                <c:ptCount val="69"/>
                <c:pt idx="0">
                  <c:v>85.7</c:v>
                </c:pt>
                <c:pt idx="1">
                  <c:v>15.78</c:v>
                </c:pt>
                <c:pt idx="2">
                  <c:v>0.499</c:v>
                </c:pt>
                <c:pt idx="3">
                  <c:v>95.3</c:v>
                </c:pt>
                <c:pt idx="4">
                  <c:v>20.329999999999998</c:v>
                </c:pt>
                <c:pt idx="5">
                  <c:v>0.32</c:v>
                </c:pt>
                <c:pt idx="6">
                  <c:v>85.7</c:v>
                </c:pt>
                <c:pt idx="7">
                  <c:v>15.77</c:v>
                </c:pt>
                <c:pt idx="8">
                  <c:v>0.44400000000000001</c:v>
                </c:pt>
                <c:pt idx="9">
                  <c:v>88.1</c:v>
                </c:pt>
                <c:pt idx="10">
                  <c:v>17.100000000000001</c:v>
                </c:pt>
                <c:pt idx="11">
                  <c:v>0.35199999999999998</c:v>
                </c:pt>
                <c:pt idx="12">
                  <c:v>78.5</c:v>
                </c:pt>
                <c:pt idx="13">
                  <c:v>11.02</c:v>
                </c:pt>
                <c:pt idx="14">
                  <c:v>0.51200000000000001</c:v>
                </c:pt>
                <c:pt idx="15">
                  <c:v>98.42</c:v>
                </c:pt>
                <c:pt idx="16">
                  <c:v>20.97</c:v>
                </c:pt>
                <c:pt idx="17">
                  <c:v>0.53700000000000003</c:v>
                </c:pt>
                <c:pt idx="18">
                  <c:v>81.7</c:v>
                </c:pt>
                <c:pt idx="19">
                  <c:v>20</c:v>
                </c:pt>
                <c:pt idx="20">
                  <c:v>0.184</c:v>
                </c:pt>
                <c:pt idx="21">
                  <c:v>89.9</c:v>
                </c:pt>
                <c:pt idx="22">
                  <c:v>26.3</c:v>
                </c:pt>
                <c:pt idx="23">
                  <c:v>0.21099999999999999</c:v>
                </c:pt>
                <c:pt idx="24">
                  <c:v>73.319999999999993</c:v>
                </c:pt>
                <c:pt idx="25">
                  <c:v>16.37</c:v>
                </c:pt>
                <c:pt idx="26">
                  <c:v>0.32200000000000001</c:v>
                </c:pt>
                <c:pt idx="27">
                  <c:v>69.849999999999994</c:v>
                </c:pt>
                <c:pt idx="28">
                  <c:v>13.03</c:v>
                </c:pt>
                <c:pt idx="29">
                  <c:v>0.312</c:v>
                </c:pt>
                <c:pt idx="30">
                  <c:v>78.7</c:v>
                </c:pt>
                <c:pt idx="31">
                  <c:v>17.46</c:v>
                </c:pt>
                <c:pt idx="32">
                  <c:v>0.27</c:v>
                </c:pt>
                <c:pt idx="33">
                  <c:v>92.47</c:v>
                </c:pt>
                <c:pt idx="34">
                  <c:v>26.22</c:v>
                </c:pt>
                <c:pt idx="35">
                  <c:v>0.21199999999999999</c:v>
                </c:pt>
                <c:pt idx="36">
                  <c:v>76.900000000000006</c:v>
                </c:pt>
                <c:pt idx="37">
                  <c:v>15.39</c:v>
                </c:pt>
                <c:pt idx="38">
                  <c:v>0.38400000000000001</c:v>
                </c:pt>
                <c:pt idx="39">
                  <c:v>100</c:v>
                </c:pt>
                <c:pt idx="40">
                  <c:v>22.42</c:v>
                </c:pt>
                <c:pt idx="41">
                  <c:v>0.41499999999999998</c:v>
                </c:pt>
                <c:pt idx="42">
                  <c:v>89.3</c:v>
                </c:pt>
                <c:pt idx="43">
                  <c:v>18.45</c:v>
                </c:pt>
                <c:pt idx="44">
                  <c:v>0.7</c:v>
                </c:pt>
                <c:pt idx="45">
                  <c:v>91.85</c:v>
                </c:pt>
                <c:pt idx="46">
                  <c:v>17.649999999999999</c:v>
                </c:pt>
                <c:pt idx="47">
                  <c:v>0.46800000000000003</c:v>
                </c:pt>
                <c:pt idx="48">
                  <c:v>75.8</c:v>
                </c:pt>
                <c:pt idx="49">
                  <c:v>10.1</c:v>
                </c:pt>
                <c:pt idx="50">
                  <c:v>0.90900000000000003</c:v>
                </c:pt>
                <c:pt idx="51">
                  <c:v>93.19</c:v>
                </c:pt>
                <c:pt idx="52">
                  <c:v>20.61</c:v>
                </c:pt>
                <c:pt idx="53">
                  <c:v>0.252</c:v>
                </c:pt>
                <c:pt idx="54">
                  <c:v>88.45</c:v>
                </c:pt>
                <c:pt idx="55">
                  <c:v>16.62</c:v>
                </c:pt>
                <c:pt idx="56">
                  <c:v>0.48699999999999999</c:v>
                </c:pt>
                <c:pt idx="57">
                  <c:v>82.69</c:v>
                </c:pt>
                <c:pt idx="58">
                  <c:v>12.65</c:v>
                </c:pt>
                <c:pt idx="59">
                  <c:v>0.79700000000000004</c:v>
                </c:pt>
                <c:pt idx="60">
                  <c:v>85.94</c:v>
                </c:pt>
                <c:pt idx="61">
                  <c:v>12.78</c:v>
                </c:pt>
                <c:pt idx="62">
                  <c:v>0.625</c:v>
                </c:pt>
                <c:pt idx="63">
                  <c:v>93.75</c:v>
                </c:pt>
                <c:pt idx="64">
                  <c:v>17.14</c:v>
                </c:pt>
                <c:pt idx="65">
                  <c:v>0.35899999999999999</c:v>
                </c:pt>
                <c:pt idx="66">
                  <c:v>80.319999999999993</c:v>
                </c:pt>
                <c:pt idx="67">
                  <c:v>12.24</c:v>
                </c:pt>
                <c:pt idx="68">
                  <c:v>0.80800000000000005</c:v>
                </c:pt>
              </c:numCache>
            </c:numRef>
          </c:xVal>
          <c:yVal>
            <c:numRef>
              <c:f>'Fig 7abc - 2B parity'!$D$3:$D$71</c:f>
              <c:numCache>
                <c:formatCode>0.000000E+00</c:formatCode>
                <c:ptCount val="69"/>
                <c:pt idx="0">
                  <c:v>84.166377497512002</c:v>
                </c:pt>
                <c:pt idx="1">
                  <c:v>13.777452098199999</c:v>
                </c:pt>
                <c:pt idx="2">
                  <c:v>0.30664695068719</c:v>
                </c:pt>
                <c:pt idx="3">
                  <c:v>99.380504758041994</c:v>
                </c:pt>
                <c:pt idx="4">
                  <c:v>17.799672854724001</c:v>
                </c:pt>
                <c:pt idx="5">
                  <c:v>0.31266440068173001</c:v>
                </c:pt>
                <c:pt idx="6">
                  <c:v>90.030245897724001</c:v>
                </c:pt>
                <c:pt idx="7">
                  <c:v>15.213874802456001</c:v>
                </c:pt>
                <c:pt idx="8">
                  <c:v>0.31152791581084999</c:v>
                </c:pt>
                <c:pt idx="9">
                  <c:v>95.536252826804002</c:v>
                </c:pt>
                <c:pt idx="10">
                  <c:v>16.618492217330999</c:v>
                </c:pt>
                <c:pt idx="11">
                  <c:v>0.31345832797702</c:v>
                </c:pt>
                <c:pt idx="12">
                  <c:v>78.187978143026996</c:v>
                </c:pt>
                <c:pt idx="13">
                  <c:v>12.323767783342999</c:v>
                </c:pt>
                <c:pt idx="14">
                  <c:v>0.29909461684295002</c:v>
                </c:pt>
                <c:pt idx="15">
                  <c:v>95.541092722936</c:v>
                </c:pt>
                <c:pt idx="16">
                  <c:v>18.948888334972001</c:v>
                </c:pt>
                <c:pt idx="17">
                  <c:v>0.39567209620765997</c:v>
                </c:pt>
                <c:pt idx="18">
                  <c:v>90.952915489038006</c:v>
                </c:pt>
                <c:pt idx="19">
                  <c:v>18.753471089249999</c:v>
                </c:pt>
                <c:pt idx="20">
                  <c:v>0.20941218983786</c:v>
                </c:pt>
                <c:pt idx="21">
                  <c:v>103.01113099615</c:v>
                </c:pt>
                <c:pt idx="22">
                  <c:v>24.374586900918001</c:v>
                </c:pt>
                <c:pt idx="23">
                  <c:v>0.20434348040792999</c:v>
                </c:pt>
                <c:pt idx="24">
                  <c:v>82.028980124552007</c:v>
                </c:pt>
                <c:pt idx="25">
                  <c:v>15.724284105642999</c:v>
                </c:pt>
                <c:pt idx="26">
                  <c:v>0.32578125483602999</c:v>
                </c:pt>
                <c:pt idx="27">
                  <c:v>71.798851089712997</c:v>
                </c:pt>
                <c:pt idx="28">
                  <c:v>12.860922815159</c:v>
                </c:pt>
                <c:pt idx="29">
                  <c:v>0.31144386430792997</c:v>
                </c:pt>
                <c:pt idx="30">
                  <c:v>89.571088254466005</c:v>
                </c:pt>
                <c:pt idx="31">
                  <c:v>17.855194036819999</c:v>
                </c:pt>
                <c:pt idx="32">
                  <c:v>0.33134884422271998</c:v>
                </c:pt>
                <c:pt idx="33">
                  <c:v>99.071488442293997</c:v>
                </c:pt>
                <c:pt idx="34">
                  <c:v>20.862194475772</c:v>
                </c:pt>
                <c:pt idx="35">
                  <c:v>0.33059186190652001</c:v>
                </c:pt>
                <c:pt idx="36">
                  <c:v>79.063185324162006</c:v>
                </c:pt>
                <c:pt idx="37">
                  <c:v>14.720678957198</c:v>
                </c:pt>
                <c:pt idx="38">
                  <c:v>0.20489994053782001</c:v>
                </c:pt>
                <c:pt idx="39">
                  <c:v>99.569525108153002</c:v>
                </c:pt>
                <c:pt idx="40">
                  <c:v>20.210247027383001</c:v>
                </c:pt>
                <c:pt idx="41">
                  <c:v>0.39387690622371002</c:v>
                </c:pt>
                <c:pt idx="42">
                  <c:v>83.180764273633002</c:v>
                </c:pt>
                <c:pt idx="43">
                  <c:v>15.743336613725001</c:v>
                </c:pt>
                <c:pt idx="44">
                  <c:v>0.38784809532383002</c:v>
                </c:pt>
                <c:pt idx="45">
                  <c:v>95.104524037000999</c:v>
                </c:pt>
                <c:pt idx="46">
                  <c:v>16.802025757218999</c:v>
                </c:pt>
                <c:pt idx="47">
                  <c:v>0.42678264770708002</c:v>
                </c:pt>
                <c:pt idx="48">
                  <c:v>71.42251856995</c:v>
                </c:pt>
                <c:pt idx="49">
                  <c:v>11.469441488068</c:v>
                </c:pt>
                <c:pt idx="50">
                  <c:v>0.39958283988249998</c:v>
                </c:pt>
                <c:pt idx="51">
                  <c:v>99.664327517504006</c:v>
                </c:pt>
                <c:pt idx="52">
                  <c:v>18.020621748021998</c:v>
                </c:pt>
                <c:pt idx="53">
                  <c:v>0.42407595377344998</c:v>
                </c:pt>
                <c:pt idx="54">
                  <c:v>88.184576257513001</c:v>
                </c:pt>
                <c:pt idx="55">
                  <c:v>15.247710693970999</c:v>
                </c:pt>
                <c:pt idx="56">
                  <c:v>0.42475279056270998</c:v>
                </c:pt>
                <c:pt idx="57">
                  <c:v>81.080832258019001</c:v>
                </c:pt>
                <c:pt idx="58">
                  <c:v>13.668077376336001</c:v>
                </c:pt>
                <c:pt idx="59">
                  <c:v>0.41731124893256</c:v>
                </c:pt>
                <c:pt idx="60">
                  <c:v>94.873963640824996</c:v>
                </c:pt>
                <c:pt idx="61">
                  <c:v>15.235996755151</c:v>
                </c:pt>
                <c:pt idx="62">
                  <c:v>0.46044072049876</c:v>
                </c:pt>
                <c:pt idx="63">
                  <c:v>99.832564330715002</c:v>
                </c:pt>
                <c:pt idx="64">
                  <c:v>16.425108625878</c:v>
                </c:pt>
                <c:pt idx="65">
                  <c:v>0.45644170334109002</c:v>
                </c:pt>
                <c:pt idx="66">
                  <c:v>86.961477489789999</c:v>
                </c:pt>
                <c:pt idx="67">
                  <c:v>13.661381898342</c:v>
                </c:pt>
                <c:pt idx="68">
                  <c:v>0.45850218717294999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77-41B2-B502-4B56B9F8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51416"/>
        <c:axId val="457151808"/>
      </c:scatterChart>
      <c:valAx>
        <c:axId val="457151416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O conversion, measured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151808"/>
        <c:crosses val="autoZero"/>
        <c:crossBetween val="midCat"/>
      </c:valAx>
      <c:valAx>
        <c:axId val="457151808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O conversion, measured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15141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19530106456358"/>
          <c:y val="6.0196917206777854E-2"/>
          <c:w val="0.64988702081376226"/>
          <c:h val="0.67830805009076822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0C-49CA-8687-DC1CBBBACC17}"/>
              </c:ext>
            </c:extLst>
          </c:dPt>
          <c:xVal>
            <c:numRef>
              <c:f>'Fig 7abc - 2B parity'!$A$75:$A$78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xVal>
          <c:yVal>
            <c:numRef>
              <c:f>'Fig 7abc - 2B parity'!$B$75:$B$78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0C-49CA-8687-DC1CBBBA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52680"/>
        <c:axId val="457153072"/>
      </c:scatte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 7abc - 2B parity'!$C$3:$C$71</c:f>
              <c:numCache>
                <c:formatCode>0.000000E+00</c:formatCode>
                <c:ptCount val="69"/>
                <c:pt idx="0">
                  <c:v>85.7</c:v>
                </c:pt>
                <c:pt idx="1">
                  <c:v>15.78</c:v>
                </c:pt>
                <c:pt idx="2">
                  <c:v>0.499</c:v>
                </c:pt>
                <c:pt idx="3">
                  <c:v>95.3</c:v>
                </c:pt>
                <c:pt idx="4">
                  <c:v>20.329999999999998</c:v>
                </c:pt>
                <c:pt idx="5">
                  <c:v>0.32</c:v>
                </c:pt>
                <c:pt idx="6">
                  <c:v>85.7</c:v>
                </c:pt>
                <c:pt idx="7">
                  <c:v>15.77</c:v>
                </c:pt>
                <c:pt idx="8">
                  <c:v>0.44400000000000001</c:v>
                </c:pt>
                <c:pt idx="9">
                  <c:v>88.1</c:v>
                </c:pt>
                <c:pt idx="10">
                  <c:v>17.100000000000001</c:v>
                </c:pt>
                <c:pt idx="11">
                  <c:v>0.35199999999999998</c:v>
                </c:pt>
                <c:pt idx="12">
                  <c:v>78.5</c:v>
                </c:pt>
                <c:pt idx="13">
                  <c:v>11.02</c:v>
                </c:pt>
                <c:pt idx="14">
                  <c:v>0.51200000000000001</c:v>
                </c:pt>
                <c:pt idx="15">
                  <c:v>98.42</c:v>
                </c:pt>
                <c:pt idx="16">
                  <c:v>20.97</c:v>
                </c:pt>
                <c:pt idx="17">
                  <c:v>0.53700000000000003</c:v>
                </c:pt>
                <c:pt idx="18">
                  <c:v>81.7</c:v>
                </c:pt>
                <c:pt idx="19">
                  <c:v>20</c:v>
                </c:pt>
                <c:pt idx="20">
                  <c:v>0.184</c:v>
                </c:pt>
                <c:pt idx="21">
                  <c:v>89.9</c:v>
                </c:pt>
                <c:pt idx="22">
                  <c:v>26.3</c:v>
                </c:pt>
                <c:pt idx="23">
                  <c:v>0.21099999999999999</c:v>
                </c:pt>
                <c:pt idx="24">
                  <c:v>73.319999999999993</c:v>
                </c:pt>
                <c:pt idx="25">
                  <c:v>16.37</c:v>
                </c:pt>
                <c:pt idx="26">
                  <c:v>0.32200000000000001</c:v>
                </c:pt>
                <c:pt idx="27">
                  <c:v>69.849999999999994</c:v>
                </c:pt>
                <c:pt idx="28">
                  <c:v>13.03</c:v>
                </c:pt>
                <c:pt idx="29">
                  <c:v>0.312</c:v>
                </c:pt>
                <c:pt idx="30">
                  <c:v>78.7</c:v>
                </c:pt>
                <c:pt idx="31">
                  <c:v>17.46</c:v>
                </c:pt>
                <c:pt idx="32">
                  <c:v>0.27</c:v>
                </c:pt>
                <c:pt idx="33">
                  <c:v>92.47</c:v>
                </c:pt>
                <c:pt idx="34">
                  <c:v>26.22</c:v>
                </c:pt>
                <c:pt idx="35">
                  <c:v>0.21199999999999999</c:v>
                </c:pt>
                <c:pt idx="36">
                  <c:v>76.900000000000006</c:v>
                </c:pt>
                <c:pt idx="37">
                  <c:v>15.39</c:v>
                </c:pt>
                <c:pt idx="38">
                  <c:v>0.38400000000000001</c:v>
                </c:pt>
                <c:pt idx="39">
                  <c:v>100</c:v>
                </c:pt>
                <c:pt idx="40">
                  <c:v>22.42</c:v>
                </c:pt>
                <c:pt idx="41">
                  <c:v>0.41499999999999998</c:v>
                </c:pt>
                <c:pt idx="42">
                  <c:v>89.3</c:v>
                </c:pt>
                <c:pt idx="43">
                  <c:v>18.45</c:v>
                </c:pt>
                <c:pt idx="44">
                  <c:v>0.7</c:v>
                </c:pt>
                <c:pt idx="45">
                  <c:v>91.85</c:v>
                </c:pt>
                <c:pt idx="46">
                  <c:v>17.649999999999999</c:v>
                </c:pt>
                <c:pt idx="47">
                  <c:v>0.46800000000000003</c:v>
                </c:pt>
                <c:pt idx="48">
                  <c:v>75.8</c:v>
                </c:pt>
                <c:pt idx="49">
                  <c:v>10.1</c:v>
                </c:pt>
                <c:pt idx="50">
                  <c:v>0.90900000000000003</c:v>
                </c:pt>
                <c:pt idx="51">
                  <c:v>93.19</c:v>
                </c:pt>
                <c:pt idx="52">
                  <c:v>20.61</c:v>
                </c:pt>
                <c:pt idx="53">
                  <c:v>0.252</c:v>
                </c:pt>
                <c:pt idx="54">
                  <c:v>88.45</c:v>
                </c:pt>
                <c:pt idx="55">
                  <c:v>16.62</c:v>
                </c:pt>
                <c:pt idx="56">
                  <c:v>0.48699999999999999</c:v>
                </c:pt>
                <c:pt idx="57">
                  <c:v>82.69</c:v>
                </c:pt>
                <c:pt idx="58">
                  <c:v>12.65</c:v>
                </c:pt>
                <c:pt idx="59">
                  <c:v>0.79700000000000004</c:v>
                </c:pt>
                <c:pt idx="60">
                  <c:v>85.94</c:v>
                </c:pt>
                <c:pt idx="61">
                  <c:v>12.78</c:v>
                </c:pt>
                <c:pt idx="62">
                  <c:v>0.625</c:v>
                </c:pt>
                <c:pt idx="63">
                  <c:v>93.75</c:v>
                </c:pt>
                <c:pt idx="64">
                  <c:v>17.14</c:v>
                </c:pt>
                <c:pt idx="65">
                  <c:v>0.35899999999999999</c:v>
                </c:pt>
                <c:pt idx="66">
                  <c:v>80.319999999999993</c:v>
                </c:pt>
                <c:pt idx="67">
                  <c:v>12.24</c:v>
                </c:pt>
                <c:pt idx="68">
                  <c:v>0.80800000000000005</c:v>
                </c:pt>
              </c:numCache>
            </c:numRef>
          </c:xVal>
          <c:yVal>
            <c:numRef>
              <c:f>'Fig 7abc - 2B parity'!$D$3:$D$71</c:f>
              <c:numCache>
                <c:formatCode>0.000000E+00</c:formatCode>
                <c:ptCount val="69"/>
                <c:pt idx="0">
                  <c:v>84.166377497512002</c:v>
                </c:pt>
                <c:pt idx="1">
                  <c:v>13.777452098199999</c:v>
                </c:pt>
                <c:pt idx="2">
                  <c:v>0.30664695068719</c:v>
                </c:pt>
                <c:pt idx="3">
                  <c:v>99.380504758041994</c:v>
                </c:pt>
                <c:pt idx="4">
                  <c:v>17.799672854724001</c:v>
                </c:pt>
                <c:pt idx="5">
                  <c:v>0.31266440068173001</c:v>
                </c:pt>
                <c:pt idx="6">
                  <c:v>90.030245897724001</c:v>
                </c:pt>
                <c:pt idx="7">
                  <c:v>15.213874802456001</c:v>
                </c:pt>
                <c:pt idx="8">
                  <c:v>0.31152791581084999</c:v>
                </c:pt>
                <c:pt idx="9">
                  <c:v>95.536252826804002</c:v>
                </c:pt>
                <c:pt idx="10">
                  <c:v>16.618492217330999</c:v>
                </c:pt>
                <c:pt idx="11">
                  <c:v>0.31345832797702</c:v>
                </c:pt>
                <c:pt idx="12">
                  <c:v>78.187978143026996</c:v>
                </c:pt>
                <c:pt idx="13">
                  <c:v>12.323767783342999</c:v>
                </c:pt>
                <c:pt idx="14">
                  <c:v>0.29909461684295002</c:v>
                </c:pt>
                <c:pt idx="15">
                  <c:v>95.541092722936</c:v>
                </c:pt>
                <c:pt idx="16">
                  <c:v>18.948888334972001</c:v>
                </c:pt>
                <c:pt idx="17">
                  <c:v>0.39567209620765997</c:v>
                </c:pt>
                <c:pt idx="18">
                  <c:v>90.952915489038006</c:v>
                </c:pt>
                <c:pt idx="19">
                  <c:v>18.753471089249999</c:v>
                </c:pt>
                <c:pt idx="20">
                  <c:v>0.20941218983786</c:v>
                </c:pt>
                <c:pt idx="21">
                  <c:v>103.01113099615</c:v>
                </c:pt>
                <c:pt idx="22">
                  <c:v>24.374586900918001</c:v>
                </c:pt>
                <c:pt idx="23">
                  <c:v>0.20434348040792999</c:v>
                </c:pt>
                <c:pt idx="24">
                  <c:v>82.028980124552007</c:v>
                </c:pt>
                <c:pt idx="25">
                  <c:v>15.724284105642999</c:v>
                </c:pt>
                <c:pt idx="26">
                  <c:v>0.32578125483602999</c:v>
                </c:pt>
                <c:pt idx="27">
                  <c:v>71.798851089712997</c:v>
                </c:pt>
                <c:pt idx="28">
                  <c:v>12.860922815159</c:v>
                </c:pt>
                <c:pt idx="29">
                  <c:v>0.31144386430792997</c:v>
                </c:pt>
                <c:pt idx="30">
                  <c:v>89.571088254466005</c:v>
                </c:pt>
                <c:pt idx="31">
                  <c:v>17.855194036819999</c:v>
                </c:pt>
                <c:pt idx="32">
                  <c:v>0.33134884422271998</c:v>
                </c:pt>
                <c:pt idx="33">
                  <c:v>99.071488442293997</c:v>
                </c:pt>
                <c:pt idx="34">
                  <c:v>20.862194475772</c:v>
                </c:pt>
                <c:pt idx="35">
                  <c:v>0.33059186190652001</c:v>
                </c:pt>
                <c:pt idx="36">
                  <c:v>79.063185324162006</c:v>
                </c:pt>
                <c:pt idx="37">
                  <c:v>14.720678957198</c:v>
                </c:pt>
                <c:pt idx="38">
                  <c:v>0.20489994053782001</c:v>
                </c:pt>
                <c:pt idx="39">
                  <c:v>99.569525108153002</c:v>
                </c:pt>
                <c:pt idx="40">
                  <c:v>20.210247027383001</c:v>
                </c:pt>
                <c:pt idx="41">
                  <c:v>0.39387690622371002</c:v>
                </c:pt>
                <c:pt idx="42">
                  <c:v>83.180764273633002</c:v>
                </c:pt>
                <c:pt idx="43">
                  <c:v>15.743336613725001</c:v>
                </c:pt>
                <c:pt idx="44">
                  <c:v>0.38784809532383002</c:v>
                </c:pt>
                <c:pt idx="45">
                  <c:v>95.104524037000999</c:v>
                </c:pt>
                <c:pt idx="46">
                  <c:v>16.802025757218999</c:v>
                </c:pt>
                <c:pt idx="47">
                  <c:v>0.42678264770708002</c:v>
                </c:pt>
                <c:pt idx="48">
                  <c:v>71.42251856995</c:v>
                </c:pt>
                <c:pt idx="49">
                  <c:v>11.469441488068</c:v>
                </c:pt>
                <c:pt idx="50">
                  <c:v>0.39958283988249998</c:v>
                </c:pt>
                <c:pt idx="51">
                  <c:v>99.664327517504006</c:v>
                </c:pt>
                <c:pt idx="52">
                  <c:v>18.020621748021998</c:v>
                </c:pt>
                <c:pt idx="53">
                  <c:v>0.42407595377344998</c:v>
                </c:pt>
                <c:pt idx="54">
                  <c:v>88.184576257513001</c:v>
                </c:pt>
                <c:pt idx="55">
                  <c:v>15.247710693970999</c:v>
                </c:pt>
                <c:pt idx="56">
                  <c:v>0.42475279056270998</c:v>
                </c:pt>
                <c:pt idx="57">
                  <c:v>81.080832258019001</c:v>
                </c:pt>
                <c:pt idx="58">
                  <c:v>13.668077376336001</c:v>
                </c:pt>
                <c:pt idx="59">
                  <c:v>0.41731124893256</c:v>
                </c:pt>
                <c:pt idx="60">
                  <c:v>94.873963640824996</c:v>
                </c:pt>
                <c:pt idx="61">
                  <c:v>15.235996755151</c:v>
                </c:pt>
                <c:pt idx="62">
                  <c:v>0.46044072049876</c:v>
                </c:pt>
                <c:pt idx="63">
                  <c:v>99.832564330715002</c:v>
                </c:pt>
                <c:pt idx="64">
                  <c:v>16.425108625878</c:v>
                </c:pt>
                <c:pt idx="65">
                  <c:v>0.45644170334109002</c:v>
                </c:pt>
                <c:pt idx="66">
                  <c:v>86.961477489789999</c:v>
                </c:pt>
                <c:pt idx="67">
                  <c:v>13.661381898342</c:v>
                </c:pt>
                <c:pt idx="68">
                  <c:v>0.45850218717294999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0C-49CA-8687-DC1CBBBA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52680"/>
        <c:axId val="457153072"/>
      </c:scatterChart>
      <c:valAx>
        <c:axId val="4571526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CH</a:t>
                </a:r>
                <a:r>
                  <a:rPr lang="en-GB" baseline="-25000"/>
                  <a:t>4</a:t>
                </a:r>
                <a:r>
                  <a:rPr lang="en-GB"/>
                  <a:t>, measured (vol%, dry)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153072"/>
        <c:crosses val="autoZero"/>
        <c:crossBetween val="midCat"/>
        <c:majorUnit val="0.2"/>
        <c:minorUnit val="0.1"/>
      </c:valAx>
      <c:valAx>
        <c:axId val="457153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CH</a:t>
                </a:r>
                <a:r>
                  <a:rPr lang="en-GB" baseline="-25000"/>
                  <a:t>4</a:t>
                </a:r>
                <a:r>
                  <a:rPr lang="en-GB"/>
                  <a:t>, predicted (vol%)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1526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01116709473"/>
          <c:y val="7.4182914046121595E-2"/>
          <c:w val="0.61359887346610342"/>
          <c:h val="0.61244392033542971"/>
        </c:manualLayout>
      </c:layout>
      <c:scatterChart>
        <c:scatterStyle val="lineMarker"/>
        <c:varyColors val="0"/>
        <c:ser>
          <c:idx val="0"/>
          <c:order val="0"/>
          <c:tx>
            <c:v>Model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Temperature'!$B$3:$B$7</c:f>
              <c:numCache>
                <c:formatCode>General</c:formatCode>
                <c:ptCount val="5"/>
                <c:pt idx="0">
                  <c:v>27.21</c:v>
                </c:pt>
                <c:pt idx="1">
                  <c:v>25.783000000000001</c:v>
                </c:pt>
                <c:pt idx="2">
                  <c:v>24.32</c:v>
                </c:pt>
                <c:pt idx="3">
                  <c:v>22.58</c:v>
                </c:pt>
                <c:pt idx="4">
                  <c:v>19.399999999999999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3-4267-87C5-8B2813DD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scatterChart>
        <c:scatterStyle val="smoothMarker"/>
        <c:varyColors val="0"/>
        <c:ser>
          <c:idx val="1"/>
          <c:order val="1"/>
          <c:tx>
            <c:v>Equilbirum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Temperature'!$C$3:$C$7</c:f>
              <c:numCache>
                <c:formatCode>General</c:formatCode>
                <c:ptCount val="5"/>
                <c:pt idx="0">
                  <c:v>22.333300000000001</c:v>
                </c:pt>
                <c:pt idx="1">
                  <c:v>24.333300000000001</c:v>
                </c:pt>
                <c:pt idx="2">
                  <c:v>24</c:v>
                </c:pt>
                <c:pt idx="3">
                  <c:v>23</c:v>
                </c:pt>
                <c:pt idx="4">
                  <c:v>21.666699999999999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3-4267-87C5-8B2813DD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valAx>
        <c:axId val="759323551"/>
        <c:scaling>
          <c:orientation val="minMax"/>
          <c:max val="8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</a:t>
                </a:r>
                <a:r>
                  <a:rPr lang="en-GB" baseline="0"/>
                  <a:t> (°C)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1887"/>
        <c:crosses val="autoZero"/>
        <c:crossBetween val="midCat"/>
        <c:majorUnit val="100"/>
        <c:minorUnit val="50"/>
      </c:valAx>
      <c:valAx>
        <c:axId val="759321887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O conversion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3551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27216856892013"/>
          <c:y val="8.7495283018867928E-2"/>
          <c:w val="0.50712447465522603"/>
          <c:h val="0.61244392033542971"/>
        </c:manualLayout>
      </c:layout>
      <c:scatterChart>
        <c:scatterStyle val="smoothMarker"/>
        <c:varyColors val="0"/>
        <c:ser>
          <c:idx val="2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Temperature'!$G$3:$G$7</c:f>
              <c:numCache>
                <c:formatCode>General</c:formatCode>
                <c:ptCount val="5"/>
                <c:pt idx="0">
                  <c:v>31.1</c:v>
                </c:pt>
                <c:pt idx="1">
                  <c:v>28.6</c:v>
                </c:pt>
                <c:pt idx="2">
                  <c:v>26.9</c:v>
                </c:pt>
                <c:pt idx="3">
                  <c:v>25.7</c:v>
                </c:pt>
                <c:pt idx="4">
                  <c:v>24.6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04C-4227-BEC9-5FF04F7547B2}"/>
            </c:ext>
          </c:extLst>
        </c:ser>
        <c:ser>
          <c:idx val="4"/>
          <c:order val="4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Temperature'!$E$3:$E$7</c:f>
              <c:numCache>
                <c:formatCode>General</c:formatCode>
                <c:ptCount val="5"/>
                <c:pt idx="0">
                  <c:v>59.6</c:v>
                </c:pt>
                <c:pt idx="1">
                  <c:v>62.4</c:v>
                </c:pt>
                <c:pt idx="2">
                  <c:v>63</c:v>
                </c:pt>
                <c:pt idx="3">
                  <c:v>62.7</c:v>
                </c:pt>
                <c:pt idx="4">
                  <c:v>62.3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04C-4227-BEC9-5FF04F7547B2}"/>
            </c:ext>
          </c:extLst>
        </c:ser>
        <c:ser>
          <c:idx val="1"/>
          <c:order val="5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Temperature'!$I$3:$I$7</c:f>
              <c:numCache>
                <c:formatCode>General</c:formatCode>
                <c:ptCount val="5"/>
                <c:pt idx="0">
                  <c:v>5.37</c:v>
                </c:pt>
                <c:pt idx="1">
                  <c:v>7.74</c:v>
                </c:pt>
                <c:pt idx="2">
                  <c:v>9.74</c:v>
                </c:pt>
                <c:pt idx="3">
                  <c:v>11.5</c:v>
                </c:pt>
                <c:pt idx="4">
                  <c:v>13.1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04C-4227-BEC9-5FF04F75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scatterChart>
        <c:scatterStyle val="lineMarker"/>
        <c:varyColors val="0"/>
        <c:ser>
          <c:idx val="3"/>
          <c:order val="0"/>
          <c:tx>
            <c:v>H2</c:v>
          </c:tx>
          <c:spPr>
            <a:ln w="19050">
              <a:noFill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Temperature'!$D$3:$D$7</c:f>
              <c:numCache>
                <c:formatCode>General</c:formatCode>
                <c:ptCount val="5"/>
                <c:pt idx="0">
                  <c:v>64.489999999999995</c:v>
                </c:pt>
                <c:pt idx="1">
                  <c:v>63.94</c:v>
                </c:pt>
                <c:pt idx="2">
                  <c:v>63.36</c:v>
                </c:pt>
                <c:pt idx="3">
                  <c:v>62.65</c:v>
                </c:pt>
                <c:pt idx="4">
                  <c:v>61.27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04C-4227-BEC9-5FF04F7547B2}"/>
            </c:ext>
          </c:extLst>
        </c:ser>
        <c:ser>
          <c:idx val="0"/>
          <c:order val="1"/>
          <c:tx>
            <c:v>CO2</c:v>
          </c:tx>
          <c:spPr>
            <a:ln w="19050">
              <a:noFill/>
            </a:ln>
          </c:spPr>
          <c:marker>
            <c:symbol val="x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Temperature'!$F$3:$F$7</c:f>
              <c:numCache>
                <c:formatCode>General</c:formatCode>
                <c:ptCount val="5"/>
                <c:pt idx="0">
                  <c:v>28.99</c:v>
                </c:pt>
                <c:pt idx="1">
                  <c:v>27.888000000000002</c:v>
                </c:pt>
                <c:pt idx="2">
                  <c:v>26.73</c:v>
                </c:pt>
                <c:pt idx="3">
                  <c:v>25.31</c:v>
                </c:pt>
                <c:pt idx="4">
                  <c:v>22.54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04C-4227-BEC9-5FF04F7547B2}"/>
            </c:ext>
          </c:extLst>
        </c:ser>
        <c:ser>
          <c:idx val="5"/>
          <c:order val="2"/>
          <c:tx>
            <c:v>CO</c:v>
          </c:tx>
          <c:spPr>
            <a:ln w="19050">
              <a:noFill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9 abcd Temperature'!$A$3:$A$7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</c:numCache>
            </c:numRef>
          </c:xVal>
          <c:yVal>
            <c:numRef>
              <c:f>'Fig 9 abcd Temperature'!$H$3:$H$7</c:f>
              <c:numCache>
                <c:formatCode>General</c:formatCode>
                <c:ptCount val="5"/>
                <c:pt idx="0">
                  <c:v>6.5209999999999999</c:v>
                </c:pt>
                <c:pt idx="1">
                  <c:v>8.1679999999999993</c:v>
                </c:pt>
                <c:pt idx="2">
                  <c:v>9.91</c:v>
                </c:pt>
                <c:pt idx="3">
                  <c:v>11.5</c:v>
                </c:pt>
                <c:pt idx="4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04C-4227-BEC9-5FF04F75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valAx>
        <c:axId val="759323551"/>
        <c:scaling>
          <c:orientation val="minMax"/>
          <c:max val="8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Temperature</a:t>
                </a:r>
                <a:r>
                  <a:rPr lang="en-GB" baseline="0"/>
                  <a:t> (°C)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1887"/>
        <c:crosses val="autoZero"/>
        <c:crossBetween val="midCat"/>
        <c:majorUnit val="100"/>
        <c:minorUnit val="50"/>
      </c:valAx>
      <c:valAx>
        <c:axId val="759321887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Composition </a:t>
                </a:r>
              </a:p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(mol%, dry)</a:t>
                </a:r>
              </a:p>
            </c:rich>
          </c:tx>
          <c:layout>
            <c:manualLayout>
              <c:xMode val="edge"/>
              <c:yMode val="edge"/>
              <c:x val="0.20532419768953897"/>
              <c:y val="0.1702190775681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3551"/>
        <c:crosses val="autoZero"/>
        <c:crossBetween val="midCat"/>
        <c:majorUnit val="20"/>
        <c:minorUnit val="1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66653069465217"/>
          <c:y val="7.6361497978220338E-2"/>
          <c:w val="0.6414617403593782"/>
          <c:h val="0.60106227728728157"/>
        </c:manualLayout>
      </c:layou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Temperature'!$C$20:$C$24</c:f>
              <c:numCache>
                <c:formatCode>General</c:formatCode>
                <c:ptCount val="5"/>
                <c:pt idx="0">
                  <c:v>24</c:v>
                </c:pt>
                <c:pt idx="1">
                  <c:v>23.166699999999999</c:v>
                </c:pt>
                <c:pt idx="2">
                  <c:v>22.166699999999999</c:v>
                </c:pt>
                <c:pt idx="3">
                  <c:v>21.166699999999999</c:v>
                </c:pt>
                <c:pt idx="4">
                  <c:v>20.333300000000001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CE-4AF5-BB14-EC1D14BD7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80991"/>
        <c:axId val="146682655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Temperature'!$B$20:$B$24</c:f>
              <c:numCache>
                <c:formatCode>General</c:formatCode>
                <c:ptCount val="5"/>
                <c:pt idx="0">
                  <c:v>24</c:v>
                </c:pt>
                <c:pt idx="1">
                  <c:v>24.34</c:v>
                </c:pt>
                <c:pt idx="2">
                  <c:v>24.36</c:v>
                </c:pt>
                <c:pt idx="3">
                  <c:v>24.36</c:v>
                </c:pt>
                <c:pt idx="4">
                  <c:v>24.36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CE-4AF5-BB14-EC1D14BD7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80991"/>
        <c:axId val="146682655"/>
      </c:scatterChart>
      <c:valAx>
        <c:axId val="146680991"/>
        <c:scaling>
          <c:orientation val="minMax"/>
          <c:max val="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Pressure</a:t>
                </a:r>
                <a:r>
                  <a:rPr lang="en-GB" baseline="0"/>
                  <a:t> (bar)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682655"/>
        <c:crosses val="autoZero"/>
        <c:crossBetween val="midCat"/>
        <c:majorUnit val="1"/>
      </c:valAx>
      <c:valAx>
        <c:axId val="146682655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O conversion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680991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46712767273402"/>
          <c:y val="8.7495283018867928E-2"/>
          <c:w val="0.52628277653575672"/>
          <c:h val="0.61244392033542971"/>
        </c:manualLayout>
      </c:layout>
      <c:scatterChart>
        <c:scatterStyle val="smoothMarker"/>
        <c:varyColors val="0"/>
        <c:ser>
          <c:idx val="2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Temperature'!$G$20:$G$24</c:f>
              <c:numCache>
                <c:formatCode>General</c:formatCode>
                <c:ptCount val="5"/>
                <c:pt idx="0">
                  <c:v>26.9</c:v>
                </c:pt>
                <c:pt idx="1">
                  <c:v>27.4</c:v>
                </c:pt>
                <c:pt idx="2">
                  <c:v>27.9</c:v>
                </c:pt>
                <c:pt idx="3">
                  <c:v>28.5</c:v>
                </c:pt>
                <c:pt idx="4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C0-4EEF-89DF-A097849CF77A}"/>
            </c:ext>
          </c:extLst>
        </c:ser>
        <c:ser>
          <c:idx val="4"/>
          <c:order val="4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Temperature'!$E$20:$E$24</c:f>
              <c:numCache>
                <c:formatCode>General</c:formatCode>
                <c:ptCount val="5"/>
                <c:pt idx="0">
                  <c:v>63</c:v>
                </c:pt>
                <c:pt idx="1">
                  <c:v>62.1</c:v>
                </c:pt>
                <c:pt idx="2">
                  <c:v>61</c:v>
                </c:pt>
                <c:pt idx="3">
                  <c:v>59.8</c:v>
                </c:pt>
                <c:pt idx="4">
                  <c:v>58.7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C0-4EEF-89DF-A097849CF77A}"/>
            </c:ext>
          </c:extLst>
        </c:ser>
        <c:ser>
          <c:idx val="1"/>
          <c:order val="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Temperature'!$I$20:$I$24</c:f>
              <c:numCache>
                <c:formatCode>General</c:formatCode>
                <c:ptCount val="5"/>
                <c:pt idx="0">
                  <c:v>9.74</c:v>
                </c:pt>
                <c:pt idx="1">
                  <c:v>9.44</c:v>
                </c:pt>
                <c:pt idx="2">
                  <c:v>9.07</c:v>
                </c:pt>
                <c:pt idx="3">
                  <c:v>8.7100000000000009</c:v>
                </c:pt>
                <c:pt idx="4">
                  <c:v>8.3800000000000008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C0-4EEF-89DF-A097849CF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scatterChart>
        <c:scatterStyle val="lineMarker"/>
        <c:varyColors val="0"/>
        <c:ser>
          <c:idx val="3"/>
          <c:order val="0"/>
          <c:tx>
            <c:v>H2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Temperature'!$D$20:$D$24</c:f>
              <c:numCache>
                <c:formatCode>General</c:formatCode>
                <c:ptCount val="5"/>
                <c:pt idx="0">
                  <c:v>63.36</c:v>
                </c:pt>
                <c:pt idx="1">
                  <c:v>63.37</c:v>
                </c:pt>
                <c:pt idx="2">
                  <c:v>63.38</c:v>
                </c:pt>
                <c:pt idx="3">
                  <c:v>63.38</c:v>
                </c:pt>
                <c:pt idx="4">
                  <c:v>63.38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C0-4EEF-89DF-A097849CF77A}"/>
            </c:ext>
          </c:extLst>
        </c:ser>
        <c:ser>
          <c:idx val="0"/>
          <c:order val="1"/>
          <c:tx>
            <c:v>CO2</c:v>
          </c:tx>
          <c:spPr>
            <a:ln w="19050">
              <a:noFill/>
            </a:ln>
          </c:spPr>
          <c:marker>
            <c:symbol val="x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Temperature'!$F$20:$F$24</c:f>
              <c:numCache>
                <c:formatCode>General</c:formatCode>
                <c:ptCount val="5"/>
                <c:pt idx="0">
                  <c:v>26.73</c:v>
                </c:pt>
                <c:pt idx="1">
                  <c:v>26.75</c:v>
                </c:pt>
                <c:pt idx="2">
                  <c:v>26.76</c:v>
                </c:pt>
                <c:pt idx="3">
                  <c:v>26.76</c:v>
                </c:pt>
                <c:pt idx="4">
                  <c:v>26.76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C0-4EEF-89DF-A097849CF77A}"/>
            </c:ext>
          </c:extLst>
        </c:ser>
        <c:ser>
          <c:idx val="5"/>
          <c:order val="2"/>
          <c:tx>
            <c:v>CO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9 abcd Temperature'!$A$20:$A$24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'Fig 9 abcd Temperature'!$H$20:$H$24</c:f>
              <c:numCache>
                <c:formatCode>General</c:formatCode>
                <c:ptCount val="5"/>
                <c:pt idx="0">
                  <c:v>9.91</c:v>
                </c:pt>
                <c:pt idx="1">
                  <c:v>9.8800000000000008</c:v>
                </c:pt>
                <c:pt idx="2">
                  <c:v>9.86</c:v>
                </c:pt>
                <c:pt idx="3">
                  <c:v>9.86</c:v>
                </c:pt>
                <c:pt idx="4">
                  <c:v>9.85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C0-4EEF-89DF-A097849CF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valAx>
        <c:axId val="759323551"/>
        <c:scaling>
          <c:orientation val="minMax"/>
          <c:max val="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Pressure</a:t>
                </a:r>
                <a:r>
                  <a:rPr lang="en-GB" baseline="0"/>
                  <a:t> (bar)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1887"/>
        <c:crosses val="autoZero"/>
        <c:crossBetween val="midCat"/>
        <c:majorUnit val="1"/>
      </c:valAx>
      <c:valAx>
        <c:axId val="759321887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Composition </a:t>
                </a:r>
              </a:p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(mol%, dry)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3551"/>
        <c:crosses val="autoZero"/>
        <c:crossBetween val="midCat"/>
        <c:majorUnit val="20"/>
        <c:minorUnit val="1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SC'!$C$3:$C$8</c:f>
              <c:numCache>
                <c:formatCode>General</c:formatCode>
                <c:ptCount val="6"/>
                <c:pt idx="0">
                  <c:v>30.5</c:v>
                </c:pt>
                <c:pt idx="1">
                  <c:v>24</c:v>
                </c:pt>
                <c:pt idx="2">
                  <c:v>19.625</c:v>
                </c:pt>
                <c:pt idx="3">
                  <c:v>16.5</c:v>
                </c:pt>
                <c:pt idx="4">
                  <c:v>14.166700000000001</c:v>
                </c:pt>
                <c:pt idx="5">
                  <c:v>12.428599999999999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DA-45B4-B5A9-BC641153C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80991"/>
        <c:axId val="146682655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SC'!$B$3:$B$8</c:f>
              <c:numCache>
                <c:formatCode>General</c:formatCode>
                <c:ptCount val="6"/>
                <c:pt idx="0">
                  <c:v>31.7</c:v>
                </c:pt>
                <c:pt idx="1">
                  <c:v>24.32</c:v>
                </c:pt>
                <c:pt idx="2">
                  <c:v>19.557500000000001</c:v>
                </c:pt>
                <c:pt idx="3">
                  <c:v>16.22</c:v>
                </c:pt>
                <c:pt idx="4">
                  <c:v>13.65</c:v>
                </c:pt>
                <c:pt idx="5">
                  <c:v>11.63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DA-45B4-B5A9-BC641153C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80991"/>
        <c:axId val="146682655"/>
      </c:scatterChart>
      <c:valAx>
        <c:axId val="146680991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S/C ratio (-)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682655"/>
        <c:crosses val="autoZero"/>
        <c:crossBetween val="midCat"/>
        <c:majorUnit val="1"/>
      </c:valAx>
      <c:valAx>
        <c:axId val="146682655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H</a:t>
                </a:r>
                <a:r>
                  <a:rPr lang="en-GB" baseline="-25000"/>
                  <a:t>2</a:t>
                </a:r>
                <a:r>
                  <a:rPr lang="en-GB"/>
                  <a:t>O conversion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68099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10090441141102"/>
          <c:y val="8.7495283018867928E-2"/>
          <c:w val="0.49927689180737966"/>
          <c:h val="0.61244392033542971"/>
        </c:manualLayout>
      </c:layout>
      <c:scatterChart>
        <c:scatterStyle val="smoothMarker"/>
        <c:varyColors val="0"/>
        <c:ser>
          <c:idx val="2"/>
          <c:order val="3"/>
          <c:marker>
            <c:symbol val="none"/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SC'!$G$3:$G$8</c:f>
              <c:numCache>
                <c:formatCode>General</c:formatCode>
                <c:ptCount val="6"/>
                <c:pt idx="0">
                  <c:v>24.6</c:v>
                </c:pt>
                <c:pt idx="1">
                  <c:v>26.9</c:v>
                </c:pt>
                <c:pt idx="2">
                  <c:v>28.3</c:v>
                </c:pt>
                <c:pt idx="3">
                  <c:v>29.2</c:v>
                </c:pt>
                <c:pt idx="4">
                  <c:v>29.88</c:v>
                </c:pt>
                <c:pt idx="5">
                  <c:v>30.3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D-4FF8-9332-120CA10B3026}"/>
            </c:ext>
          </c:extLst>
        </c:ser>
        <c:ser>
          <c:idx val="4"/>
          <c:order val="4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SC'!$E$3:$E$8</c:f>
              <c:numCache>
                <c:formatCode>General</c:formatCode>
                <c:ptCount val="6"/>
                <c:pt idx="0">
                  <c:v>61.1</c:v>
                </c:pt>
                <c:pt idx="1">
                  <c:v>63</c:v>
                </c:pt>
                <c:pt idx="2">
                  <c:v>64</c:v>
                </c:pt>
                <c:pt idx="3">
                  <c:v>64.5</c:v>
                </c:pt>
                <c:pt idx="4">
                  <c:v>64.89</c:v>
                </c:pt>
                <c:pt idx="5">
                  <c:v>65.150000000000006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D-4FF8-9332-120CA10B3026}"/>
            </c:ext>
          </c:extLst>
        </c:ser>
        <c:ser>
          <c:idx val="1"/>
          <c:order val="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SC'!$I$3:$I$8</c:f>
              <c:numCache>
                <c:formatCode>General</c:formatCode>
                <c:ptCount val="6"/>
                <c:pt idx="0">
                  <c:v>13.5</c:v>
                </c:pt>
                <c:pt idx="1">
                  <c:v>9.74</c:v>
                </c:pt>
                <c:pt idx="2">
                  <c:v>7.57</c:v>
                </c:pt>
                <c:pt idx="3">
                  <c:v>6.16</c:v>
                </c:pt>
                <c:pt idx="4">
                  <c:v>5.19</c:v>
                </c:pt>
                <c:pt idx="5">
                  <c:v>4.4800000000000004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9D-4FF8-9332-120CA10B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scatterChart>
        <c:scatterStyle val="lineMarker"/>
        <c:varyColors val="0"/>
        <c:ser>
          <c:idx val="3"/>
          <c:order val="0"/>
          <c:tx>
            <c:v>H2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SC'!$D$3:$D$8</c:f>
              <c:numCache>
                <c:formatCode>General</c:formatCode>
                <c:ptCount val="6"/>
                <c:pt idx="0">
                  <c:v>62.04</c:v>
                </c:pt>
                <c:pt idx="1">
                  <c:v>63.36</c:v>
                </c:pt>
                <c:pt idx="2">
                  <c:v>64.06</c:v>
                </c:pt>
                <c:pt idx="3">
                  <c:v>64.42</c:v>
                </c:pt>
                <c:pt idx="4">
                  <c:v>64.33</c:v>
                </c:pt>
                <c:pt idx="5">
                  <c:v>64.459999999999994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9D-4FF8-9332-120CA10B3026}"/>
            </c:ext>
          </c:extLst>
        </c:ser>
        <c:ser>
          <c:idx val="0"/>
          <c:order val="1"/>
          <c:tx>
            <c:v>CO2</c:v>
          </c:tx>
          <c:spPr>
            <a:ln w="19050">
              <a:noFill/>
            </a:ln>
          </c:spPr>
          <c:marker>
            <c:symbol val="x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SC'!$F$3:$F$8</c:f>
              <c:numCache>
                <c:formatCode>General</c:formatCode>
                <c:ptCount val="6"/>
                <c:pt idx="0">
                  <c:v>24.07</c:v>
                </c:pt>
                <c:pt idx="1">
                  <c:v>26.73</c:v>
                </c:pt>
                <c:pt idx="2">
                  <c:v>28.11</c:v>
                </c:pt>
                <c:pt idx="3">
                  <c:v>28.85</c:v>
                </c:pt>
                <c:pt idx="4">
                  <c:v>28.67</c:v>
                </c:pt>
                <c:pt idx="5">
                  <c:v>28.9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9D-4FF8-9332-120CA10B3026}"/>
            </c:ext>
          </c:extLst>
        </c:ser>
        <c:ser>
          <c:idx val="5"/>
          <c:order val="2"/>
          <c:tx>
            <c:v>CO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 10ab - SC'!$A$3:$A$8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'Fig 10ab - SC'!$H$3:$H$8</c:f>
              <c:numCache>
                <c:formatCode>General</c:formatCode>
                <c:ptCount val="6"/>
                <c:pt idx="0">
                  <c:v>13.89</c:v>
                </c:pt>
                <c:pt idx="1">
                  <c:v>9.91</c:v>
                </c:pt>
                <c:pt idx="2">
                  <c:v>7.83</c:v>
                </c:pt>
                <c:pt idx="3">
                  <c:v>7</c:v>
                </c:pt>
                <c:pt idx="4">
                  <c:v>6.73</c:v>
                </c:pt>
                <c:pt idx="5">
                  <c:v>6.61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9D-4FF8-9332-120CA10B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23551"/>
        <c:axId val="759321887"/>
      </c:scatterChart>
      <c:valAx>
        <c:axId val="759323551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S/C</a:t>
                </a:r>
                <a:r>
                  <a:rPr lang="en-GB" baseline="0"/>
                  <a:t> ratio (-)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1887"/>
        <c:crosses val="autoZero"/>
        <c:crossBetween val="midCat"/>
        <c:majorUnit val="1"/>
      </c:valAx>
      <c:valAx>
        <c:axId val="759321887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Composition </a:t>
                </a:r>
              </a:p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(mol%, dry)</a:t>
                </a:r>
              </a:p>
            </c:rich>
          </c:tx>
          <c:layout>
            <c:manualLayout>
              <c:xMode val="edge"/>
              <c:yMode val="edge"/>
              <c:x val="3.6974130466156739E-2"/>
              <c:y val="0.1702190775681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9323551"/>
        <c:crosses val="autoZero"/>
        <c:crossBetween val="midCat"/>
        <c:majorUnit val="20"/>
        <c:minorUnit val="1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8149188514357049"/>
          <c:y val="0.29310220125786163"/>
          <c:w val="0.15728745318352061"/>
          <c:h val="0.36276886792452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75951293759514"/>
          <c:y val="4.2261200716845887E-2"/>
          <c:w val="0.69294824961948254"/>
          <c:h val="0.75910500000000003"/>
        </c:manualLayout>
      </c:layout>
      <c:scatterChart>
        <c:scatterStyle val="lineMarker"/>
        <c:varyColors val="0"/>
        <c:ser>
          <c:idx val="2"/>
          <c:order val="0"/>
          <c:tx>
            <c:v>550C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Temperature'!$I$18:$I$20</c:f>
                <c:numCache>
                  <c:formatCode>General</c:formatCode>
                  <c:ptCount val="3"/>
                  <c:pt idx="0">
                    <c:v>2.3199999999999998</c:v>
                  </c:pt>
                  <c:pt idx="1">
                    <c:v>2.31</c:v>
                  </c:pt>
                  <c:pt idx="2">
                    <c:v>4.68</c:v>
                  </c:pt>
                </c:numCache>
              </c:numRef>
            </c:plus>
            <c:minus>
              <c:numRef>
                <c:f>'Fig 3 ab - Temperature'!$I$18:$I$20</c:f>
                <c:numCache>
                  <c:formatCode>General</c:formatCode>
                  <c:ptCount val="3"/>
                  <c:pt idx="0">
                    <c:v>2.3199999999999998</c:v>
                  </c:pt>
                  <c:pt idx="1">
                    <c:v>2.31</c:v>
                  </c:pt>
                  <c:pt idx="2">
                    <c:v>4.68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ab - Temperature'!$E$18:$E$20</c:f>
              <c:numCache>
                <c:formatCode>General</c:formatCode>
                <c:ptCount val="3"/>
                <c:pt idx="0">
                  <c:v>9.6300000000000008</c:v>
                </c:pt>
                <c:pt idx="1">
                  <c:v>12.84</c:v>
                </c:pt>
                <c:pt idx="2">
                  <c:v>25.68</c:v>
                </c:pt>
              </c:numCache>
            </c:numRef>
          </c:xVal>
          <c:yVal>
            <c:numRef>
              <c:f>'Fig 3 ab - Temperature'!$H$18:$H$20</c:f>
              <c:numCache>
                <c:formatCode>General</c:formatCode>
                <c:ptCount val="3"/>
                <c:pt idx="0">
                  <c:v>76.900000000000006</c:v>
                </c:pt>
                <c:pt idx="1">
                  <c:v>81.7</c:v>
                </c:pt>
                <c:pt idx="2">
                  <c:v>89.9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00-4C75-80E0-822BAD9DE107}"/>
            </c:ext>
          </c:extLst>
        </c:ser>
        <c:ser>
          <c:idx val="1"/>
          <c:order val="1"/>
          <c:tx>
            <c:v>620C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Temperature'!$I$11:$I$23</c:f>
                <c:numCache>
                  <c:formatCode>General</c:formatCode>
                  <c:ptCount val="13"/>
                  <c:pt idx="0">
                    <c:v>2.2000000000000002</c:v>
                  </c:pt>
                  <c:pt idx="1">
                    <c:v>2.46</c:v>
                  </c:pt>
                  <c:pt idx="2">
                    <c:v>3.64</c:v>
                  </c:pt>
                  <c:pt idx="3">
                    <c:v>4.7699999999999996</c:v>
                  </c:pt>
                  <c:pt idx="4">
                    <c:v>5.0999999999999996</c:v>
                  </c:pt>
                  <c:pt idx="7">
                    <c:v>2.3199999999999998</c:v>
                  </c:pt>
                  <c:pt idx="8">
                    <c:v>2.31</c:v>
                  </c:pt>
                  <c:pt idx="9">
                    <c:v>4.68</c:v>
                  </c:pt>
                </c:numCache>
              </c:numRef>
            </c:plus>
            <c:minus>
              <c:numRef>
                <c:f>'Fig 3 ab - Temperature'!$I$11:$I$23</c:f>
                <c:numCache>
                  <c:formatCode>General</c:formatCode>
                  <c:ptCount val="13"/>
                  <c:pt idx="0">
                    <c:v>2.2000000000000002</c:v>
                  </c:pt>
                  <c:pt idx="1">
                    <c:v>2.46</c:v>
                  </c:pt>
                  <c:pt idx="2">
                    <c:v>3.64</c:v>
                  </c:pt>
                  <c:pt idx="3">
                    <c:v>4.7699999999999996</c:v>
                  </c:pt>
                  <c:pt idx="4">
                    <c:v>5.0999999999999996</c:v>
                  </c:pt>
                  <c:pt idx="7">
                    <c:v>2.3199999999999998</c:v>
                  </c:pt>
                  <c:pt idx="8">
                    <c:v>2.31</c:v>
                  </c:pt>
                  <c:pt idx="9">
                    <c:v>4.68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ab - Temperature'!$E$11:$E$15</c:f>
              <c:numCache>
                <c:formatCode>General</c:formatCode>
                <c:ptCount val="5"/>
                <c:pt idx="0">
                  <c:v>5.1369999999999996</c:v>
                </c:pt>
                <c:pt idx="1">
                  <c:v>6.4210000000000003</c:v>
                </c:pt>
                <c:pt idx="2">
                  <c:v>7.7050000000000001</c:v>
                </c:pt>
                <c:pt idx="3">
                  <c:v>11.007</c:v>
                </c:pt>
                <c:pt idx="4">
                  <c:v>19.262</c:v>
                </c:pt>
              </c:numCache>
            </c:numRef>
          </c:xVal>
          <c:yVal>
            <c:numRef>
              <c:f>'Fig 3 ab - Temperature'!$H$11:$H$15</c:f>
              <c:numCache>
                <c:formatCode>General</c:formatCode>
                <c:ptCount val="5"/>
                <c:pt idx="0">
                  <c:v>69.849999999999994</c:v>
                </c:pt>
                <c:pt idx="1">
                  <c:v>73.319999999999993</c:v>
                </c:pt>
                <c:pt idx="2">
                  <c:v>78.7</c:v>
                </c:pt>
                <c:pt idx="3">
                  <c:v>92.47</c:v>
                </c:pt>
                <c:pt idx="4">
                  <c:v>97.18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00-4C75-80E0-822BAD9DE107}"/>
            </c:ext>
          </c:extLst>
        </c:ser>
        <c:ser>
          <c:idx val="0"/>
          <c:order val="2"/>
          <c:tx>
            <c:v>650C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ab - Temperature'!$I$4:$I$8</c:f>
                <c:numCache>
                  <c:formatCode>General</c:formatCode>
                  <c:ptCount val="5"/>
                  <c:pt idx="0">
                    <c:v>2.96</c:v>
                  </c:pt>
                  <c:pt idx="1">
                    <c:v>4.33</c:v>
                  </c:pt>
                  <c:pt idx="2">
                    <c:v>3.31</c:v>
                  </c:pt>
                  <c:pt idx="3">
                    <c:v>3.89</c:v>
                  </c:pt>
                  <c:pt idx="4">
                    <c:v>4.1399999999999997</c:v>
                  </c:pt>
                </c:numCache>
              </c:numRef>
            </c:plus>
            <c:minus>
              <c:numRef>
                <c:f>'Fig 3 ab - Temperature'!$I$4:$I$8</c:f>
                <c:numCache>
                  <c:formatCode>General</c:formatCode>
                  <c:ptCount val="5"/>
                  <c:pt idx="0">
                    <c:v>2.96</c:v>
                  </c:pt>
                  <c:pt idx="1">
                    <c:v>4.33</c:v>
                  </c:pt>
                  <c:pt idx="2">
                    <c:v>3.31</c:v>
                  </c:pt>
                  <c:pt idx="3">
                    <c:v>3.89</c:v>
                  </c:pt>
                  <c:pt idx="4">
                    <c:v>4.1399999999999997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'Fig 3 ab - Temperature'!$E$4:$E$8</c:f>
              <c:strCache>
                <c:ptCount val="5"/>
                <c:pt idx="0">
                  <c:v>4.816</c:v>
                </c:pt>
                <c:pt idx="1">
                  <c:v>5.504</c:v>
                </c:pt>
                <c:pt idx="2">
                  <c:v>7.705</c:v>
                </c:pt>
                <c:pt idx="3">
                  <c:v>8.561</c:v>
                </c:pt>
                <c:pt idx="4">
                  <c:v>9.631</c:v>
                </c:pt>
              </c:strCache>
            </c:strRef>
          </c:xVal>
          <c:yVal>
            <c:numRef>
              <c:f>'Fig 3 ab - Temperature'!$H$4:$H$8</c:f>
              <c:numCache>
                <c:formatCode>General</c:formatCode>
                <c:ptCount val="5"/>
                <c:pt idx="0" formatCode="@">
                  <c:v>89.33</c:v>
                </c:pt>
                <c:pt idx="1">
                  <c:v>89.3</c:v>
                </c:pt>
                <c:pt idx="2" formatCode="@">
                  <c:v>98.42</c:v>
                </c:pt>
                <c:pt idx="3">
                  <c:v>96.69</c:v>
                </c:pt>
                <c:pt idx="4" formatCode="@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00-4C75-80E0-822BAD9D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226432"/>
        <c:axId val="901226824"/>
      </c:scatterChart>
      <c:valAx>
        <c:axId val="90122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 h/molAcOH)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6824"/>
        <c:crosses val="autoZero"/>
        <c:crossBetween val="midCat"/>
      </c:valAx>
      <c:valAx>
        <c:axId val="901226824"/>
        <c:scaling>
          <c:orientation val="minMax"/>
          <c:max val="102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 conversion to </a:t>
                </a:r>
              </a:p>
              <a:p>
                <a:pPr>
                  <a:defRPr/>
                </a:pPr>
                <a:r>
                  <a:rPr lang="en-GB"/>
                  <a:t>C-gases (%)</a:t>
                </a:r>
              </a:p>
            </c:rich>
          </c:tx>
          <c:layout>
            <c:manualLayout>
              <c:xMode val="edge"/>
              <c:yMode val="edge"/>
              <c:x val="9.5194063926940659E-3"/>
              <c:y val="0.1271555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6432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84415944856732"/>
          <c:y val="0.12467984438682045"/>
          <c:w val="0.6475410474555352"/>
          <c:h val="0.57449226325538749"/>
        </c:manualLayout>
      </c:layout>
      <c:scatterChart>
        <c:scatterStyle val="lineMarker"/>
        <c:varyColors val="0"/>
        <c:ser>
          <c:idx val="2"/>
          <c:order val="0"/>
          <c:tx>
            <c:v>CH4 exp</c:v>
          </c:tx>
          <c:spPr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7920-4E46-9064-3D7E25AD8D42}"/>
              </c:ext>
            </c:extLst>
          </c:dPt>
          <c:xVal>
            <c:numRef>
              <c:f>'CH4 from figs 3 &amp;7'!$S$4:$S$13</c:f>
              <c:numCache>
                <c:formatCode>General</c:formatCode>
                <c:ptCount val="10"/>
                <c:pt idx="0">
                  <c:v>4.2640000000000002</c:v>
                </c:pt>
                <c:pt idx="1">
                  <c:v>5.2489999999999997</c:v>
                </c:pt>
                <c:pt idx="2">
                  <c:v>5.53</c:v>
                </c:pt>
                <c:pt idx="3">
                  <c:v>6.2039999999999997</c:v>
                </c:pt>
                <c:pt idx="4">
                  <c:v>6.2670000000000003</c:v>
                </c:pt>
                <c:pt idx="5">
                  <c:v>7.2320000000000002</c:v>
                </c:pt>
                <c:pt idx="6">
                  <c:v>7.5819999999999999</c:v>
                </c:pt>
                <c:pt idx="7">
                  <c:v>8.5459999999999994</c:v>
                </c:pt>
                <c:pt idx="8" formatCode="0.000000E+00">
                  <c:v>9.7479999999999993</c:v>
                </c:pt>
                <c:pt idx="9">
                  <c:v>10.446</c:v>
                </c:pt>
              </c:numCache>
            </c:numRef>
          </c:xVal>
          <c:yVal>
            <c:numRef>
              <c:f>'CH4 from figs 3 &amp;7'!$Q$4:$Q$13</c:f>
              <c:numCache>
                <c:formatCode>0.000000E+00</c:formatCode>
                <c:ptCount val="10"/>
                <c:pt idx="0">
                  <c:v>0.90900000000000003</c:v>
                </c:pt>
                <c:pt idx="1">
                  <c:v>0.79700000000000004</c:v>
                </c:pt>
                <c:pt idx="2">
                  <c:v>0.51200000000000001</c:v>
                </c:pt>
                <c:pt idx="3">
                  <c:v>0.48699999999999999</c:v>
                </c:pt>
                <c:pt idx="4">
                  <c:v>0.499</c:v>
                </c:pt>
                <c:pt idx="5">
                  <c:v>0.44400000000000001</c:v>
                </c:pt>
                <c:pt idx="6">
                  <c:v>0.46800000000000003</c:v>
                </c:pt>
                <c:pt idx="7">
                  <c:v>0.35199999999999998</c:v>
                </c:pt>
                <c:pt idx="8">
                  <c:v>0.252</c:v>
                </c:pt>
                <c:pt idx="9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920-4E46-9064-3D7E25AD8D42}"/>
            </c:ext>
          </c:extLst>
        </c:ser>
        <c:ser>
          <c:idx val="3"/>
          <c:order val="1"/>
          <c:tx>
            <c:v>CH4 mod</c:v>
          </c:tx>
          <c:spPr>
            <a:ln w="25400">
              <a:noFill/>
            </a:ln>
          </c:spPr>
          <c:xVal>
            <c:numRef>
              <c:f>'CH4 from figs 3 &amp;7'!$S$4:$S$13</c:f>
              <c:numCache>
                <c:formatCode>General</c:formatCode>
                <c:ptCount val="10"/>
                <c:pt idx="0">
                  <c:v>4.2640000000000002</c:v>
                </c:pt>
                <c:pt idx="1">
                  <c:v>5.2489999999999997</c:v>
                </c:pt>
                <c:pt idx="2">
                  <c:v>5.53</c:v>
                </c:pt>
                <c:pt idx="3">
                  <c:v>6.2039999999999997</c:v>
                </c:pt>
                <c:pt idx="4">
                  <c:v>6.2670000000000003</c:v>
                </c:pt>
                <c:pt idx="5">
                  <c:v>7.2320000000000002</c:v>
                </c:pt>
                <c:pt idx="6">
                  <c:v>7.5819999999999999</c:v>
                </c:pt>
                <c:pt idx="7">
                  <c:v>8.5459999999999994</c:v>
                </c:pt>
                <c:pt idx="8" formatCode="0.000000E+00">
                  <c:v>9.7479999999999993</c:v>
                </c:pt>
                <c:pt idx="9">
                  <c:v>10.446</c:v>
                </c:pt>
              </c:numCache>
            </c:numRef>
          </c:xVal>
          <c:yVal>
            <c:numRef>
              <c:f>'CH4 from figs 3 &amp;7'!$R$4:$R$13</c:f>
              <c:numCache>
                <c:formatCode>0.000000E+00</c:formatCode>
                <c:ptCount val="10"/>
                <c:pt idx="0">
                  <c:v>0.39958283988249998</c:v>
                </c:pt>
                <c:pt idx="1">
                  <c:v>0.41731124893256</c:v>
                </c:pt>
                <c:pt idx="2">
                  <c:v>0.29909461684295002</c:v>
                </c:pt>
                <c:pt idx="3">
                  <c:v>0.42475279056270998</c:v>
                </c:pt>
                <c:pt idx="4">
                  <c:v>0.30664695068719</c:v>
                </c:pt>
                <c:pt idx="5">
                  <c:v>0.31152791581084999</c:v>
                </c:pt>
                <c:pt idx="6">
                  <c:v>0.42678264770708002</c:v>
                </c:pt>
                <c:pt idx="7">
                  <c:v>0.31345832797702</c:v>
                </c:pt>
                <c:pt idx="8">
                  <c:v>0.42407595377344998</c:v>
                </c:pt>
                <c:pt idx="9">
                  <c:v>0.31266440068173001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920-4E46-9064-3D7E25AD8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34255"/>
        <c:axId val="27387241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2"/>
                <c:tx>
                  <c:v>CH4 exp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Pt>
                  <c:idx val="0"/>
                  <c:bubble3D val="0"/>
                  <c:extLst>
                    <c:ext xmlns:c16="http://schemas.microsoft.com/office/drawing/2014/chart" uri="{C3380CC4-5D6E-409C-BE32-E72D297353CC}">
                      <c16:uniqueId val="{00000004-7920-4E46-9064-3D7E25AD8D42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'CH4 from figs 3 &amp;7'!$S$4:$S$13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4.2640000000000002</c:v>
                      </c:pt>
                      <c:pt idx="1">
                        <c:v>5.2489999999999997</c:v>
                      </c:pt>
                      <c:pt idx="2">
                        <c:v>5.53</c:v>
                      </c:pt>
                      <c:pt idx="3">
                        <c:v>6.2039999999999997</c:v>
                      </c:pt>
                      <c:pt idx="4">
                        <c:v>6.2670000000000003</c:v>
                      </c:pt>
                      <c:pt idx="5">
                        <c:v>7.2320000000000002</c:v>
                      </c:pt>
                      <c:pt idx="6">
                        <c:v>7.5819999999999999</c:v>
                      </c:pt>
                      <c:pt idx="7">
                        <c:v>8.5459999999999994</c:v>
                      </c:pt>
                      <c:pt idx="8" formatCode="0.000000E+00">
                        <c:v>9.7479999999999993</c:v>
                      </c:pt>
                      <c:pt idx="9">
                        <c:v>10.446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'CH4 from figs 3 &amp;7'!$Q$4:$Q$13</c15:sqref>
                        </c15:formulaRef>
                      </c:ext>
                    </c:extLst>
                    <c:numCache>
                      <c:formatCode>0.000000E+00</c:formatCode>
                      <c:ptCount val="10"/>
                      <c:pt idx="0">
                        <c:v>0.90900000000000003</c:v>
                      </c:pt>
                      <c:pt idx="1">
                        <c:v>0.79700000000000004</c:v>
                      </c:pt>
                      <c:pt idx="2">
                        <c:v>0.51200000000000001</c:v>
                      </c:pt>
                      <c:pt idx="3">
                        <c:v>0.48699999999999999</c:v>
                      </c:pt>
                      <c:pt idx="4">
                        <c:v>0.499</c:v>
                      </c:pt>
                      <c:pt idx="5">
                        <c:v>0.44400000000000001</c:v>
                      </c:pt>
                      <c:pt idx="6">
                        <c:v>0.46800000000000003</c:v>
                      </c:pt>
                      <c:pt idx="7">
                        <c:v>0.35199999999999998</c:v>
                      </c:pt>
                      <c:pt idx="8">
                        <c:v>0.252</c:v>
                      </c:pt>
                      <c:pt idx="9">
                        <c:v>0.32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7920-4E46-9064-3D7E25AD8D42}"/>
                  </c:ext>
                </c:extLst>
              </c15:ser>
            </c15:filteredScatterSeries>
            <c15:filteredScatterSeries>
              <c15:ser>
                <c:idx val="1"/>
                <c:order val="3"/>
                <c:tx>
                  <c:v>CH4 mod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'CH4 from figs 3 &amp;7'!$S$4:$S$13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4.2640000000000002</c:v>
                      </c:pt>
                      <c:pt idx="1">
                        <c:v>5.2489999999999997</c:v>
                      </c:pt>
                      <c:pt idx="2">
                        <c:v>5.53</c:v>
                      </c:pt>
                      <c:pt idx="3">
                        <c:v>6.2039999999999997</c:v>
                      </c:pt>
                      <c:pt idx="4">
                        <c:v>6.2670000000000003</c:v>
                      </c:pt>
                      <c:pt idx="5">
                        <c:v>7.2320000000000002</c:v>
                      </c:pt>
                      <c:pt idx="6">
                        <c:v>7.5819999999999999</c:v>
                      </c:pt>
                      <c:pt idx="7">
                        <c:v>8.5459999999999994</c:v>
                      </c:pt>
                      <c:pt idx="8" formatCode="0.000000E+00">
                        <c:v>9.7479999999999993</c:v>
                      </c:pt>
                      <c:pt idx="9">
                        <c:v>10.446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'CH4 from figs 3 &amp;7'!$R$4:$R$13</c15:sqref>
                        </c15:formulaRef>
                      </c:ext>
                    </c:extLst>
                    <c:numCache>
                      <c:formatCode>0.000000E+00</c:formatCode>
                      <c:ptCount val="10"/>
                      <c:pt idx="0">
                        <c:v>0.39958283988249998</c:v>
                      </c:pt>
                      <c:pt idx="1">
                        <c:v>0.41731124893256</c:v>
                      </c:pt>
                      <c:pt idx="2">
                        <c:v>0.29909461684295002</c:v>
                      </c:pt>
                      <c:pt idx="3">
                        <c:v>0.42475279056270998</c:v>
                      </c:pt>
                      <c:pt idx="4">
                        <c:v>0.30664695068719</c:v>
                      </c:pt>
                      <c:pt idx="5">
                        <c:v>0.31152791581084999</c:v>
                      </c:pt>
                      <c:pt idx="6">
                        <c:v>0.42678264770708002</c:v>
                      </c:pt>
                      <c:pt idx="7">
                        <c:v>0.31345832797702</c:v>
                      </c:pt>
                      <c:pt idx="8">
                        <c:v>0.42407595377344998</c:v>
                      </c:pt>
                      <c:pt idx="9">
                        <c:v>0.31266440068173001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920-4E46-9064-3D7E25AD8D42}"/>
                  </c:ext>
                </c:extLst>
              </c15:ser>
            </c15:filteredScatterSeries>
          </c:ext>
        </c:extLst>
      </c:scatterChart>
      <c:valAx>
        <c:axId val="32023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W/F (g</a:t>
                </a:r>
                <a:r>
                  <a:rPr lang="en-US" baseline="-25000"/>
                  <a:t>cat</a:t>
                </a:r>
                <a:r>
                  <a:rPr lang="en-US"/>
                  <a:t> h/mol </a:t>
                </a:r>
                <a:r>
                  <a:rPr lang="en-US" baseline="-25000"/>
                  <a:t>AcOH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872415"/>
        <c:crosses val="autoZero"/>
        <c:crossBetween val="midCat"/>
        <c:majorUnit val="2"/>
      </c:valAx>
      <c:valAx>
        <c:axId val="27387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CH</a:t>
                </a:r>
                <a:r>
                  <a:rPr lang="en-US" baseline="-25000"/>
                  <a:t>4</a:t>
                </a:r>
                <a:r>
                  <a:rPr lang="en-US"/>
                  <a:t> (vol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34255"/>
        <c:crosses val="autoZero"/>
        <c:crossBetween val="midCat"/>
        <c:majorUnit val="0.2"/>
        <c:minorUnit val="5.000000000000001E-2"/>
      </c:valAx>
    </c:plotArea>
    <c:legend>
      <c:legendPos val="r"/>
      <c:layout>
        <c:manualLayout>
          <c:xMode val="edge"/>
          <c:yMode val="edge"/>
          <c:x val="0.2744576075444633"/>
          <c:y val="0.56873763398499966"/>
          <c:w val="0.25191486513504385"/>
          <c:h val="0.13916391029418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984415944856732"/>
          <c:y val="0.12467984438682045"/>
          <c:w val="0.6475410474555352"/>
          <c:h val="0.57449226325538749"/>
        </c:manualLayout>
      </c:layout>
      <c:scatterChart>
        <c:scatterStyle val="lineMarker"/>
        <c:varyColors val="0"/>
        <c:ser>
          <c:idx val="0"/>
          <c:order val="0"/>
          <c:tx>
            <c:v>Relative error CH4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 from figs 3 &amp;7'!$S$4:$S$13</c:f>
              <c:numCache>
                <c:formatCode>General</c:formatCode>
                <c:ptCount val="10"/>
                <c:pt idx="0">
                  <c:v>4.2640000000000002</c:v>
                </c:pt>
                <c:pt idx="1">
                  <c:v>5.2489999999999997</c:v>
                </c:pt>
                <c:pt idx="2">
                  <c:v>5.53</c:v>
                </c:pt>
                <c:pt idx="3">
                  <c:v>6.2039999999999997</c:v>
                </c:pt>
                <c:pt idx="4">
                  <c:v>6.2670000000000003</c:v>
                </c:pt>
                <c:pt idx="5">
                  <c:v>7.2320000000000002</c:v>
                </c:pt>
                <c:pt idx="6">
                  <c:v>7.5819999999999999</c:v>
                </c:pt>
                <c:pt idx="7">
                  <c:v>8.5459999999999994</c:v>
                </c:pt>
                <c:pt idx="8" formatCode="0.000000E+00">
                  <c:v>9.7479999999999993</c:v>
                </c:pt>
                <c:pt idx="9">
                  <c:v>10.446</c:v>
                </c:pt>
              </c:numCache>
            </c:numRef>
          </c:xVal>
          <c:yVal>
            <c:numRef>
              <c:f>'CH4 from figs 3 &amp;7'!$T$4:$T$13</c:f>
              <c:numCache>
                <c:formatCode>0</c:formatCode>
                <c:ptCount val="10"/>
                <c:pt idx="0">
                  <c:v>56.041491762101217</c:v>
                </c:pt>
                <c:pt idx="1">
                  <c:v>47.639742919377667</c:v>
                </c:pt>
                <c:pt idx="2">
                  <c:v>41.583082647861325</c:v>
                </c:pt>
                <c:pt idx="3">
                  <c:v>12.781767851599589</c:v>
                </c:pt>
                <c:pt idx="4">
                  <c:v>38.547705273108214</c:v>
                </c:pt>
                <c:pt idx="5">
                  <c:v>29.836054997556303</c:v>
                </c:pt>
                <c:pt idx="6">
                  <c:v>8.8071265583162361</c:v>
                </c:pt>
                <c:pt idx="7">
                  <c:v>10.949338642892037</c:v>
                </c:pt>
                <c:pt idx="8">
                  <c:v>-68.284108640257941</c:v>
                </c:pt>
                <c:pt idx="9">
                  <c:v>2.2923747869593725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3-4ECE-A3DF-72E60FF55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34255"/>
        <c:axId val="273872415"/>
      </c:scatterChart>
      <c:valAx>
        <c:axId val="32023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W/F (g</a:t>
                </a:r>
                <a:r>
                  <a:rPr lang="en-US" baseline="-25000"/>
                  <a:t>cat</a:t>
                </a:r>
                <a:r>
                  <a:rPr lang="en-US"/>
                  <a:t> h/mol </a:t>
                </a:r>
                <a:r>
                  <a:rPr lang="en-US" baseline="-25000"/>
                  <a:t>AcOH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872415"/>
        <c:crosses val="autoZero"/>
        <c:crossBetween val="midCat"/>
        <c:majorUnit val="2"/>
      </c:valAx>
      <c:valAx>
        <c:axId val="27387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CH</a:t>
                </a:r>
                <a:r>
                  <a:rPr lang="en-US" baseline="-25000"/>
                  <a:t>4</a:t>
                </a:r>
                <a:r>
                  <a:rPr lang="en-US"/>
                  <a:t> (vol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342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983229332886341"/>
          <c:y val="0.50181072141494643"/>
          <c:w val="0.33010517946171725"/>
          <c:h val="0.11750517521547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84415944856732"/>
          <c:y val="0.12467984438682045"/>
          <c:w val="0.6475410474555352"/>
          <c:h val="0.57449226325538749"/>
        </c:manualLayout>
      </c:layout>
      <c:scatterChart>
        <c:scatterStyle val="lineMarker"/>
        <c:varyColors val="0"/>
        <c:ser>
          <c:idx val="2"/>
          <c:order val="0"/>
          <c:tx>
            <c:v>CH4 exp</c:v>
          </c:tx>
          <c:spPr>
            <a:ln w="25400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65-47E3-A924-7867FB1C33FA}"/>
              </c:ext>
            </c:extLst>
          </c:dPt>
          <c:trendline>
            <c:trendlineType val="linear"/>
            <c:dispRSqr val="1"/>
            <c:dispEq val="1"/>
            <c:trendlineLbl>
              <c:layout>
                <c:manualLayout>
                  <c:x val="-0.14473694459967498"/>
                  <c:y val="7.1993692248702543E-2"/>
                </c:manualLayout>
              </c:layout>
              <c:numFmt formatCode="General" sourceLinked="0"/>
            </c:trendlineLbl>
          </c:trendline>
          <c:xVal>
            <c:numRef>
              <c:f>'CH4 from figs 3 &amp;7'!$V$4:$V$13</c:f>
              <c:numCache>
                <c:formatCode>General</c:formatCode>
                <c:ptCount val="10"/>
                <c:pt idx="0">
                  <c:v>14.084507042253522</c:v>
                </c:pt>
                <c:pt idx="1">
                  <c:v>11.494252873563219</c:v>
                </c:pt>
                <c:pt idx="2">
                  <c:v>10.858942339016179</c:v>
                </c:pt>
                <c:pt idx="3">
                  <c:v>11.494252873563219</c:v>
                </c:pt>
                <c:pt idx="4">
                  <c:v>9.581297307655456</c:v>
                </c:pt>
                <c:pt idx="5">
                  <c:v>8.3056478405315612</c:v>
                </c:pt>
                <c:pt idx="6">
                  <c:v>7.9365079365079367</c:v>
                </c:pt>
                <c:pt idx="7">
                  <c:v>7.0274068868587483</c:v>
                </c:pt>
                <c:pt idx="8">
                  <c:v>6.1728395061728394</c:v>
                </c:pt>
                <c:pt idx="9">
                  <c:v>5.7504312823461756</c:v>
                </c:pt>
              </c:numCache>
            </c:numRef>
          </c:xVal>
          <c:yVal>
            <c:numRef>
              <c:f>'CH4 from figs 3 &amp;7'!$Q$4:$Q$13</c:f>
              <c:numCache>
                <c:formatCode>0.000000E+00</c:formatCode>
                <c:ptCount val="10"/>
                <c:pt idx="0">
                  <c:v>0.90900000000000003</c:v>
                </c:pt>
                <c:pt idx="1">
                  <c:v>0.79700000000000004</c:v>
                </c:pt>
                <c:pt idx="2">
                  <c:v>0.51200000000000001</c:v>
                </c:pt>
                <c:pt idx="3">
                  <c:v>0.48699999999999999</c:v>
                </c:pt>
                <c:pt idx="4">
                  <c:v>0.499</c:v>
                </c:pt>
                <c:pt idx="5">
                  <c:v>0.44400000000000001</c:v>
                </c:pt>
                <c:pt idx="6">
                  <c:v>0.46800000000000003</c:v>
                </c:pt>
                <c:pt idx="7">
                  <c:v>0.35199999999999998</c:v>
                </c:pt>
                <c:pt idx="8">
                  <c:v>0.252</c:v>
                </c:pt>
                <c:pt idx="9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65-47E3-A924-7867FB1C33FA}"/>
            </c:ext>
          </c:extLst>
        </c:ser>
        <c:ser>
          <c:idx val="3"/>
          <c:order val="1"/>
          <c:tx>
            <c:v>CH4 mod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'CH4 from figs 3 &amp;7'!$V$4:$V$13</c:f>
              <c:numCache>
                <c:formatCode>General</c:formatCode>
                <c:ptCount val="10"/>
                <c:pt idx="0">
                  <c:v>14.084507042253522</c:v>
                </c:pt>
                <c:pt idx="1">
                  <c:v>11.494252873563219</c:v>
                </c:pt>
                <c:pt idx="2">
                  <c:v>10.858942339016179</c:v>
                </c:pt>
                <c:pt idx="3">
                  <c:v>11.494252873563219</c:v>
                </c:pt>
                <c:pt idx="4">
                  <c:v>9.581297307655456</c:v>
                </c:pt>
                <c:pt idx="5">
                  <c:v>8.3056478405315612</c:v>
                </c:pt>
                <c:pt idx="6">
                  <c:v>7.9365079365079367</c:v>
                </c:pt>
                <c:pt idx="7">
                  <c:v>7.0274068868587483</c:v>
                </c:pt>
                <c:pt idx="8">
                  <c:v>6.1728395061728394</c:v>
                </c:pt>
                <c:pt idx="9">
                  <c:v>5.7504312823461756</c:v>
                </c:pt>
              </c:numCache>
            </c:numRef>
          </c:xVal>
          <c:yVal>
            <c:numRef>
              <c:f>'CH4 from figs 3 &amp;7'!$R$4:$R$13</c:f>
              <c:numCache>
                <c:formatCode>0.000000E+00</c:formatCode>
                <c:ptCount val="10"/>
                <c:pt idx="0">
                  <c:v>0.39958283988249998</c:v>
                </c:pt>
                <c:pt idx="1">
                  <c:v>0.41731124893256</c:v>
                </c:pt>
                <c:pt idx="2">
                  <c:v>0.29909461684295002</c:v>
                </c:pt>
                <c:pt idx="3">
                  <c:v>0.42475279056270998</c:v>
                </c:pt>
                <c:pt idx="4">
                  <c:v>0.30664695068719</c:v>
                </c:pt>
                <c:pt idx="5">
                  <c:v>0.31152791581084999</c:v>
                </c:pt>
                <c:pt idx="6">
                  <c:v>0.42678264770708002</c:v>
                </c:pt>
                <c:pt idx="7">
                  <c:v>0.31345832797702</c:v>
                </c:pt>
                <c:pt idx="8">
                  <c:v>0.42407595377344998</c:v>
                </c:pt>
                <c:pt idx="9">
                  <c:v>0.31266440068173001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65-47E3-A924-7867FB1C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34255"/>
        <c:axId val="273872415"/>
        <c:extLst/>
      </c:scatterChart>
      <c:valAx>
        <c:axId val="32023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WHSV (g</a:t>
                </a:r>
                <a:r>
                  <a:rPr lang="en-US" baseline="-25000"/>
                  <a:t>AcOH</a:t>
                </a:r>
                <a:r>
                  <a:rPr lang="en-US"/>
                  <a:t> /(h g </a:t>
                </a:r>
                <a:r>
                  <a:rPr lang="en-US" baseline="-25000"/>
                  <a:t>cat</a:t>
                </a:r>
                <a:r>
                  <a:rPr lang="en-US"/>
                  <a:t>))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872415"/>
        <c:crosses val="autoZero"/>
        <c:crossBetween val="midCat"/>
      </c:valAx>
      <c:valAx>
        <c:axId val="27387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CH</a:t>
                </a:r>
                <a:r>
                  <a:rPr lang="en-US" baseline="-25000"/>
                  <a:t>4</a:t>
                </a:r>
                <a:r>
                  <a:rPr lang="en-US"/>
                  <a:t> (vol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34255"/>
        <c:crosses val="autoZero"/>
        <c:crossBetween val="midCat"/>
        <c:majorUnit val="0.2"/>
        <c:minorUnit val="5.000000000000001E-2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7738448350564859"/>
          <c:y val="0.60431287550996837"/>
          <c:w val="0.47182388894092975"/>
          <c:h val="0.10469381305501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70211988304094"/>
          <c:y val="5.0417414326485416E-2"/>
          <c:w val="0.76721491228070171"/>
          <c:h val="0.71897474056679789"/>
        </c:manualLayout>
      </c:layout>
      <c:scatterChart>
        <c:scatterStyle val="lineMarker"/>
        <c:varyColors val="0"/>
        <c:ser>
          <c:idx val="1"/>
          <c:order val="0"/>
          <c:tx>
            <c:v>pAcOH = 5.89 (S/C = 3)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cd - pAcOH'!$J$4:$J$8</c:f>
                <c:numCache>
                  <c:formatCode>General</c:formatCode>
                  <c:ptCount val="5"/>
                  <c:pt idx="0">
                    <c:v>1.1399999999999999</c:v>
                  </c:pt>
                  <c:pt idx="1">
                    <c:v>0.749</c:v>
                  </c:pt>
                  <c:pt idx="2">
                    <c:v>0.81299999999999994</c:v>
                  </c:pt>
                  <c:pt idx="3">
                    <c:v>1.42</c:v>
                  </c:pt>
                  <c:pt idx="4">
                    <c:v>0.83</c:v>
                  </c:pt>
                </c:numCache>
              </c:numRef>
            </c:plus>
            <c:minus>
              <c:numRef>
                <c:f>'Fig 3 cd - pAcOH'!$J$4:$J$8</c:f>
                <c:numCache>
                  <c:formatCode>General</c:formatCode>
                  <c:ptCount val="5"/>
                  <c:pt idx="0">
                    <c:v>1.1399999999999999</c:v>
                  </c:pt>
                  <c:pt idx="1">
                    <c:v>0.749</c:v>
                  </c:pt>
                  <c:pt idx="2">
                    <c:v>0.81299999999999994</c:v>
                  </c:pt>
                  <c:pt idx="3">
                    <c:v>1.42</c:v>
                  </c:pt>
                  <c:pt idx="4">
                    <c:v>0.83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cd - pAcOH'!$D$4:$D$8</c:f>
              <c:numCache>
                <c:formatCode>General</c:formatCode>
                <c:ptCount val="5"/>
                <c:pt idx="0">
                  <c:v>9.6310000000000002</c:v>
                </c:pt>
                <c:pt idx="1">
                  <c:v>8.5609999999999999</c:v>
                </c:pt>
                <c:pt idx="2">
                  <c:v>7.7050000000000001</c:v>
                </c:pt>
                <c:pt idx="3">
                  <c:v>5.5039999999999996</c:v>
                </c:pt>
                <c:pt idx="4">
                  <c:v>4.8159999999999998</c:v>
                </c:pt>
              </c:numCache>
            </c:numRef>
          </c:xVal>
          <c:yVal>
            <c:numRef>
              <c:f>'Fig 3 cd - pAcOH'!$I$4:$I$8</c:f>
              <c:numCache>
                <c:formatCode>General</c:formatCode>
                <c:ptCount val="5"/>
                <c:pt idx="0">
                  <c:v>22.42</c:v>
                </c:pt>
                <c:pt idx="1">
                  <c:v>19.690000000000001</c:v>
                </c:pt>
                <c:pt idx="2">
                  <c:v>20.97</c:v>
                </c:pt>
                <c:pt idx="3">
                  <c:v>18.45</c:v>
                </c:pt>
                <c:pt idx="4">
                  <c:v>14.74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00-4632-B672-B895A4323C5C}"/>
            </c:ext>
          </c:extLst>
        </c:ser>
        <c:ser>
          <c:idx val="0"/>
          <c:order val="1"/>
          <c:tx>
            <c:v>pAcOH = 4.91 (S/C = 3.5)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cd - pAcOH'!$J$12:$J$16</c:f>
                <c:numCache>
                  <c:formatCode>General</c:formatCode>
                  <c:ptCount val="5"/>
                  <c:pt idx="0">
                    <c:v>0.55000000000000004</c:v>
                  </c:pt>
                  <c:pt idx="1">
                    <c:v>0.7</c:v>
                  </c:pt>
                  <c:pt idx="2">
                    <c:v>0.7</c:v>
                  </c:pt>
                  <c:pt idx="3">
                    <c:v>1.2</c:v>
                  </c:pt>
                  <c:pt idx="4">
                    <c:v>0.8</c:v>
                  </c:pt>
                </c:numCache>
              </c:numRef>
            </c:plus>
            <c:minus>
              <c:numRef>
                <c:f>'Fig 3 cd - pAcOH'!$J$12:$J$16</c:f>
                <c:numCache>
                  <c:formatCode>General</c:formatCode>
                  <c:ptCount val="5"/>
                  <c:pt idx="0">
                    <c:v>0.55000000000000004</c:v>
                  </c:pt>
                  <c:pt idx="1">
                    <c:v>0.7</c:v>
                  </c:pt>
                  <c:pt idx="2">
                    <c:v>0.7</c:v>
                  </c:pt>
                  <c:pt idx="3">
                    <c:v>1.2</c:v>
                  </c:pt>
                  <c:pt idx="4">
                    <c:v>0.8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cd - pAcOH'!$D$12:$D$16</c:f>
              <c:numCache>
                <c:formatCode>General</c:formatCode>
                <c:ptCount val="5"/>
                <c:pt idx="0">
                  <c:v>5.53</c:v>
                </c:pt>
                <c:pt idx="1">
                  <c:v>6.2670000000000003</c:v>
                </c:pt>
                <c:pt idx="2">
                  <c:v>7.2320000000000002</c:v>
                </c:pt>
                <c:pt idx="3">
                  <c:v>8.5459999999999994</c:v>
                </c:pt>
                <c:pt idx="4">
                  <c:v>10.446</c:v>
                </c:pt>
              </c:numCache>
            </c:numRef>
          </c:xVal>
          <c:yVal>
            <c:numRef>
              <c:f>'Fig 3 cd - pAcOH'!$I$12:$I$16</c:f>
              <c:numCache>
                <c:formatCode>General</c:formatCode>
                <c:ptCount val="5"/>
                <c:pt idx="0">
                  <c:v>11.02</c:v>
                </c:pt>
                <c:pt idx="1">
                  <c:v>15.78</c:v>
                </c:pt>
                <c:pt idx="2">
                  <c:v>15.77</c:v>
                </c:pt>
                <c:pt idx="3">
                  <c:v>17.100000000000001</c:v>
                </c:pt>
                <c:pt idx="4">
                  <c:v>20.329999999999998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00-4632-B672-B895A4323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227608"/>
        <c:axId val="901228000"/>
      </c:scatterChart>
      <c:valAx>
        <c:axId val="901227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 h/molAcOH)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8000"/>
        <c:crosses val="autoZero"/>
        <c:crossBetween val="midCat"/>
      </c:valAx>
      <c:valAx>
        <c:axId val="901228000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 H</a:t>
                </a:r>
                <a:r>
                  <a:rPr lang="en-GB" baseline="-25000"/>
                  <a:t>2</a:t>
                </a:r>
                <a:r>
                  <a:rPr lang="en-GB"/>
                  <a:t>O conversion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7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314052710481548"/>
          <c:y val="0.61856124195464468"/>
          <c:w val="0.76165241228070168"/>
          <c:h val="0.15075347964908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85014619883042"/>
          <c:y val="6.9716779570129617E-2"/>
          <c:w val="0.73106688596491232"/>
          <c:h val="0.70722912932361037"/>
        </c:manualLayout>
      </c:layout>
      <c:scatterChart>
        <c:scatterStyle val="lineMarker"/>
        <c:varyColors val="0"/>
        <c:ser>
          <c:idx val="0"/>
          <c:order val="0"/>
          <c:tx>
            <c:v>pAcOH = 5.89 (S/C = 3)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cd - pAcOH'!$H$4:$H$8</c:f>
                <c:numCache>
                  <c:formatCode>General</c:formatCode>
                  <c:ptCount val="5"/>
                  <c:pt idx="0">
                    <c:v>4.1399999999999997</c:v>
                  </c:pt>
                  <c:pt idx="1">
                    <c:v>3.89</c:v>
                  </c:pt>
                  <c:pt idx="2">
                    <c:v>3.31</c:v>
                  </c:pt>
                  <c:pt idx="3">
                    <c:v>4.33</c:v>
                  </c:pt>
                  <c:pt idx="4">
                    <c:v>2.96</c:v>
                  </c:pt>
                </c:numCache>
              </c:numRef>
            </c:plus>
            <c:minus>
              <c:numRef>
                <c:f>'Fig 3 cd - pAcOH'!$H$4:$H$8</c:f>
                <c:numCache>
                  <c:formatCode>General</c:formatCode>
                  <c:ptCount val="5"/>
                  <c:pt idx="0">
                    <c:v>4.1399999999999997</c:v>
                  </c:pt>
                  <c:pt idx="1">
                    <c:v>3.89</c:v>
                  </c:pt>
                  <c:pt idx="2">
                    <c:v>3.31</c:v>
                  </c:pt>
                  <c:pt idx="3">
                    <c:v>4.33</c:v>
                  </c:pt>
                  <c:pt idx="4">
                    <c:v>2.96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cd - pAcOH'!$D$4:$D$8</c:f>
              <c:numCache>
                <c:formatCode>General</c:formatCode>
                <c:ptCount val="5"/>
                <c:pt idx="0">
                  <c:v>9.6310000000000002</c:v>
                </c:pt>
                <c:pt idx="1">
                  <c:v>8.5609999999999999</c:v>
                </c:pt>
                <c:pt idx="2">
                  <c:v>7.7050000000000001</c:v>
                </c:pt>
                <c:pt idx="3">
                  <c:v>5.5039999999999996</c:v>
                </c:pt>
                <c:pt idx="4">
                  <c:v>4.8159999999999998</c:v>
                </c:pt>
              </c:numCache>
            </c:numRef>
          </c:xVal>
          <c:yVal>
            <c:numRef>
              <c:f>'Fig 3 cd - pAcOH'!$G$4:$G$8</c:f>
              <c:numCache>
                <c:formatCode>General</c:formatCode>
                <c:ptCount val="5"/>
                <c:pt idx="0">
                  <c:v>101</c:v>
                </c:pt>
                <c:pt idx="1">
                  <c:v>96.69</c:v>
                </c:pt>
                <c:pt idx="2">
                  <c:v>98.42</c:v>
                </c:pt>
                <c:pt idx="3">
                  <c:v>89.3</c:v>
                </c:pt>
                <c:pt idx="4">
                  <c:v>89.33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BF-46CC-BD2B-C647F0334CB6}"/>
            </c:ext>
          </c:extLst>
        </c:ser>
        <c:ser>
          <c:idx val="1"/>
          <c:order val="1"/>
          <c:tx>
            <c:v>pAcOH = 4.91 (S/C = 3.5)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 cd - pAcOH'!$H$12:$H$16</c:f>
                <c:numCache>
                  <c:formatCode>General</c:formatCode>
                  <c:ptCount val="5"/>
                  <c:pt idx="0">
                    <c:v>2.0299999999999998</c:v>
                  </c:pt>
                  <c:pt idx="1">
                    <c:v>2.89</c:v>
                  </c:pt>
                  <c:pt idx="2">
                    <c:v>3.2</c:v>
                  </c:pt>
                  <c:pt idx="3">
                    <c:v>4.0999999999999996</c:v>
                  </c:pt>
                  <c:pt idx="4">
                    <c:v>3.55</c:v>
                  </c:pt>
                </c:numCache>
              </c:numRef>
            </c:plus>
            <c:minus>
              <c:numRef>
                <c:f>'Fig 3 cd - pAcOH'!$H$12:$H$16</c:f>
                <c:numCache>
                  <c:formatCode>General</c:formatCode>
                  <c:ptCount val="5"/>
                  <c:pt idx="0">
                    <c:v>2.0299999999999998</c:v>
                  </c:pt>
                  <c:pt idx="1">
                    <c:v>2.89</c:v>
                  </c:pt>
                  <c:pt idx="2">
                    <c:v>3.2</c:v>
                  </c:pt>
                  <c:pt idx="3">
                    <c:v>4.0999999999999996</c:v>
                  </c:pt>
                  <c:pt idx="4">
                    <c:v>3.55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cd - pAcOH'!$D$12:$D$16</c:f>
              <c:numCache>
                <c:formatCode>General</c:formatCode>
                <c:ptCount val="5"/>
                <c:pt idx="0">
                  <c:v>5.53</c:v>
                </c:pt>
                <c:pt idx="1">
                  <c:v>6.2670000000000003</c:v>
                </c:pt>
                <c:pt idx="2">
                  <c:v>7.2320000000000002</c:v>
                </c:pt>
                <c:pt idx="3">
                  <c:v>8.5459999999999994</c:v>
                </c:pt>
                <c:pt idx="4">
                  <c:v>10.446</c:v>
                </c:pt>
              </c:numCache>
            </c:numRef>
          </c:xVal>
          <c:yVal>
            <c:numRef>
              <c:f>'Fig 3 cd - pAcOH'!$G$12:$G$16</c:f>
              <c:numCache>
                <c:formatCode>General</c:formatCode>
                <c:ptCount val="5"/>
                <c:pt idx="0">
                  <c:v>78.5</c:v>
                </c:pt>
                <c:pt idx="1">
                  <c:v>85.7</c:v>
                </c:pt>
                <c:pt idx="2">
                  <c:v>85.7</c:v>
                </c:pt>
                <c:pt idx="3">
                  <c:v>88.1</c:v>
                </c:pt>
                <c:pt idx="4">
                  <c:v>95.28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BF-46CC-BD2B-C647F0334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228784"/>
        <c:axId val="901229176"/>
      </c:scatterChart>
      <c:valAx>
        <c:axId val="90122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 h/molAcOH)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9176"/>
        <c:crosses val="autoZero"/>
        <c:crossBetween val="midCat"/>
      </c:valAx>
      <c:valAx>
        <c:axId val="901229176"/>
        <c:scaling>
          <c:orientation val="minMax"/>
          <c:max val="101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</a:t>
                </a:r>
                <a:r>
                  <a:rPr lang="en-GB" baseline="0"/>
                  <a:t> c</a:t>
                </a:r>
                <a:r>
                  <a:rPr lang="en-GB"/>
                  <a:t>onversion </a:t>
                </a:r>
              </a:p>
              <a:p>
                <a:pPr>
                  <a:defRPr/>
                </a:pPr>
                <a:r>
                  <a:rPr lang="en-GB"/>
                  <a:t>to C-gases (%)</a:t>
                </a:r>
              </a:p>
            </c:rich>
          </c:tx>
          <c:layout>
            <c:manualLayout>
              <c:xMode val="edge"/>
              <c:yMode val="edge"/>
              <c:x val="6.182748538011696E-3"/>
              <c:y val="0.14710055555555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22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178331686676302"/>
          <c:y val="0.61361062505120934"/>
          <c:w val="0.77264217836257332"/>
          <c:h val="0.16121313068844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4108187134502"/>
          <c:y val="5.3811827956989237E-2"/>
          <c:w val="0.75427595029239769"/>
          <c:h val="0.76337724014336916"/>
        </c:manualLayout>
      </c:layout>
      <c:scatterChart>
        <c:scatterStyle val="lineMarker"/>
        <c:varyColors val="0"/>
        <c:ser>
          <c:idx val="2"/>
          <c:order val="0"/>
          <c:tx>
            <c:v>pH2O = 34.64 (S/C = 3)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3 cd - pAcOH'!$D$4:$D$8</c:f>
              <c:numCache>
                <c:formatCode>General</c:formatCode>
                <c:ptCount val="5"/>
                <c:pt idx="0">
                  <c:v>9.6310000000000002</c:v>
                </c:pt>
                <c:pt idx="1">
                  <c:v>8.5609999999999999</c:v>
                </c:pt>
                <c:pt idx="2">
                  <c:v>7.7050000000000001</c:v>
                </c:pt>
                <c:pt idx="3">
                  <c:v>5.5039999999999996</c:v>
                </c:pt>
                <c:pt idx="4">
                  <c:v>4.8159999999999998</c:v>
                </c:pt>
              </c:numCache>
            </c:numRef>
          </c:xVal>
          <c:yVal>
            <c:numRef>
              <c:f>'Fig 3 cd - pAcOH'!$G$4:$G$8</c:f>
              <c:numCache>
                <c:formatCode>General</c:formatCode>
                <c:ptCount val="5"/>
                <c:pt idx="0">
                  <c:v>101</c:v>
                </c:pt>
                <c:pt idx="1">
                  <c:v>96.69</c:v>
                </c:pt>
                <c:pt idx="2">
                  <c:v>98.42</c:v>
                </c:pt>
                <c:pt idx="3">
                  <c:v>89.3</c:v>
                </c:pt>
                <c:pt idx="4">
                  <c:v>89.33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DC-4A6B-B81C-8290F78532F7}"/>
            </c:ext>
          </c:extLst>
        </c:ser>
        <c:ser>
          <c:idx val="0"/>
          <c:order val="1"/>
          <c:tx>
            <c:v>pH2O = 41.59 (S/C = 3.5)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4 - pH2O'!$I$27:$I$31</c:f>
                <c:numCache>
                  <c:formatCode>General</c:formatCode>
                  <c:ptCount val="5"/>
                  <c:pt idx="0">
                    <c:v>2.5099999999999998</c:v>
                  </c:pt>
                  <c:pt idx="1">
                    <c:v>1.72</c:v>
                  </c:pt>
                  <c:pt idx="2">
                    <c:v>2.86</c:v>
                  </c:pt>
                  <c:pt idx="3">
                    <c:v>3.69</c:v>
                  </c:pt>
                  <c:pt idx="4">
                    <c:v>4.3499999999999996</c:v>
                  </c:pt>
                </c:numCache>
              </c:numRef>
            </c:plus>
            <c:minus>
              <c:numRef>
                <c:f>'Fig 4 - pH2O'!$I$27:$I$31</c:f>
                <c:numCache>
                  <c:formatCode>General</c:formatCode>
                  <c:ptCount val="5"/>
                  <c:pt idx="0">
                    <c:v>2.5099999999999998</c:v>
                  </c:pt>
                  <c:pt idx="1">
                    <c:v>1.72</c:v>
                  </c:pt>
                  <c:pt idx="2">
                    <c:v>2.86</c:v>
                  </c:pt>
                  <c:pt idx="3">
                    <c:v>3.69</c:v>
                  </c:pt>
                  <c:pt idx="4">
                    <c:v>4.3499999999999996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4 - pH2O'!$E$27:$E$31</c:f>
              <c:numCache>
                <c:formatCode>General</c:formatCode>
                <c:ptCount val="5"/>
                <c:pt idx="0">
                  <c:v>4.2640000000000002</c:v>
                </c:pt>
                <c:pt idx="1">
                  <c:v>5.2489999999999997</c:v>
                </c:pt>
                <c:pt idx="2">
                  <c:v>6.2039999999999997</c:v>
                </c:pt>
                <c:pt idx="3">
                  <c:v>7.5819999999999999</c:v>
                </c:pt>
                <c:pt idx="4">
                  <c:v>9.7479999999999993</c:v>
                </c:pt>
              </c:numCache>
            </c:numRef>
          </c:xVal>
          <c:yVal>
            <c:numRef>
              <c:f>'Fig 4 - pH2O'!$H$27:$H$31</c:f>
              <c:numCache>
                <c:formatCode>General</c:formatCode>
                <c:ptCount val="5"/>
                <c:pt idx="0">
                  <c:v>75.8</c:v>
                </c:pt>
                <c:pt idx="1">
                  <c:v>82.69</c:v>
                </c:pt>
                <c:pt idx="2">
                  <c:v>88.45</c:v>
                </c:pt>
                <c:pt idx="3">
                  <c:v>91.85</c:v>
                </c:pt>
                <c:pt idx="4">
                  <c:v>93.19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DC-4A6B-B81C-8290F78532F7}"/>
            </c:ext>
          </c:extLst>
        </c:ser>
        <c:ser>
          <c:idx val="1"/>
          <c:order val="2"/>
          <c:tx>
            <c:v>pH2O = 47.95 (S/C = 4)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4 - pH2O'!$I$13:$I$17</c:f>
                <c:numCache>
                  <c:formatCode>General</c:formatCode>
                  <c:ptCount val="5"/>
                  <c:pt idx="0">
                    <c:v>1.56</c:v>
                  </c:pt>
                  <c:pt idx="1">
                    <c:v>2.919</c:v>
                  </c:pt>
                  <c:pt idx="2">
                    <c:v>2.4020000000000001</c:v>
                  </c:pt>
                  <c:pt idx="3">
                    <c:v>2.0760000000000001</c:v>
                  </c:pt>
                  <c:pt idx="4">
                    <c:v>4.6239999999999997</c:v>
                  </c:pt>
                </c:numCache>
              </c:numRef>
            </c:plus>
            <c:minus>
              <c:numRef>
                <c:f>'Fig 4 - pH2O'!$I$13:$I$17</c:f>
                <c:numCache>
                  <c:formatCode>General</c:formatCode>
                  <c:ptCount val="5"/>
                  <c:pt idx="0">
                    <c:v>1.56</c:v>
                  </c:pt>
                  <c:pt idx="1">
                    <c:v>2.919</c:v>
                  </c:pt>
                  <c:pt idx="2">
                    <c:v>2.4020000000000001</c:v>
                  </c:pt>
                  <c:pt idx="3">
                    <c:v>2.0760000000000001</c:v>
                  </c:pt>
                  <c:pt idx="4">
                    <c:v>4.6239999999999997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4 - pH2O'!$E$6:$E$10</c:f>
              <c:numCache>
                <c:formatCode>General</c:formatCode>
                <c:ptCount val="5"/>
                <c:pt idx="0">
                  <c:v>5.0149999999999997</c:v>
                </c:pt>
                <c:pt idx="1">
                  <c:v>6.0179999999999998</c:v>
                </c:pt>
                <c:pt idx="2">
                  <c:v>7.5220000000000002</c:v>
                </c:pt>
                <c:pt idx="3">
                  <c:v>8.5969999999999995</c:v>
                </c:pt>
                <c:pt idx="4">
                  <c:v>10.029</c:v>
                </c:pt>
              </c:numCache>
            </c:numRef>
          </c:xVal>
          <c:yVal>
            <c:numRef>
              <c:f>'Fig 4 - pH2O'!$H$6:$H$10</c:f>
              <c:numCache>
                <c:formatCode>General</c:formatCode>
                <c:ptCount val="5"/>
                <c:pt idx="0">
                  <c:v>70.31</c:v>
                </c:pt>
                <c:pt idx="1">
                  <c:v>80.314999999999998</c:v>
                </c:pt>
                <c:pt idx="2">
                  <c:v>85.94</c:v>
                </c:pt>
                <c:pt idx="3">
                  <c:v>92.28</c:v>
                </c:pt>
                <c:pt idx="4">
                  <c:v>93.75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DC-4A6B-B81C-8290F7853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943752"/>
        <c:axId val="900944144"/>
      </c:scatterChart>
      <c:valAx>
        <c:axId val="9009437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 h/molAcOH)</a:t>
                </a:r>
              </a:p>
            </c:rich>
          </c:tx>
          <c:layout>
            <c:manualLayout>
              <c:xMode val="edge"/>
              <c:yMode val="edge"/>
              <c:x val="0.32691154970760233"/>
              <c:y val="0.90242473118279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944144"/>
        <c:crosses val="autoZero"/>
        <c:crossBetween val="midCat"/>
        <c:majorUnit val="4"/>
      </c:valAx>
      <c:valAx>
        <c:axId val="900944144"/>
        <c:scaling>
          <c:orientation val="minMax"/>
          <c:max val="101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AcOH conversion </a:t>
                </a:r>
              </a:p>
              <a:p>
                <a:pPr>
                  <a:defRPr/>
                </a:pPr>
                <a:r>
                  <a:rPr lang="en-GB"/>
                  <a:t>too</a:t>
                </a:r>
                <a:r>
                  <a:rPr lang="en-GB" baseline="0"/>
                  <a:t> C-</a:t>
                </a:r>
                <a:r>
                  <a:rPr lang="en-GB"/>
                  <a:t>gases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94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359685672514619"/>
          <c:y val="0.60007552369721617"/>
          <c:w val="0.74013230994152046"/>
          <c:h val="0.22408013461767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8252923976607"/>
          <c:y val="5.0925925925925923E-2"/>
          <c:w val="0.79313450292397658"/>
          <c:h val="0.7577544473607466"/>
        </c:manualLayout>
      </c:layout>
      <c:scatterChart>
        <c:scatterStyle val="lineMarker"/>
        <c:varyColors val="0"/>
        <c:ser>
          <c:idx val="1"/>
          <c:order val="0"/>
          <c:tx>
            <c:v>pH2O = 34.64 (S/C = 3)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4 - pH2O'!$K$20:$K$24</c:f>
                <c:numCache>
                  <c:formatCode>General</c:formatCode>
                  <c:ptCount val="5"/>
                  <c:pt idx="0">
                    <c:v>1.1399999999999999</c:v>
                  </c:pt>
                  <c:pt idx="1">
                    <c:v>0.749</c:v>
                  </c:pt>
                  <c:pt idx="2">
                    <c:v>0.81299999999999994</c:v>
                  </c:pt>
                  <c:pt idx="3">
                    <c:v>1.42</c:v>
                  </c:pt>
                  <c:pt idx="4">
                    <c:v>0.83</c:v>
                  </c:pt>
                </c:numCache>
              </c:numRef>
            </c:plus>
            <c:minus>
              <c:numRef>
                <c:f>'Fig 4 - pH2O'!$K$20:$K$24</c:f>
                <c:numCache>
                  <c:formatCode>General</c:formatCode>
                  <c:ptCount val="5"/>
                  <c:pt idx="0">
                    <c:v>1.1399999999999999</c:v>
                  </c:pt>
                  <c:pt idx="1">
                    <c:v>0.749</c:v>
                  </c:pt>
                  <c:pt idx="2">
                    <c:v>0.81299999999999994</c:v>
                  </c:pt>
                  <c:pt idx="3">
                    <c:v>1.42</c:v>
                  </c:pt>
                  <c:pt idx="4">
                    <c:v>0.83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4 - pH2O'!$E$20:$E$24</c:f>
              <c:numCache>
                <c:formatCode>@</c:formatCode>
                <c:ptCount val="5"/>
                <c:pt idx="0" formatCode="General">
                  <c:v>9.6310000000000002</c:v>
                </c:pt>
                <c:pt idx="1">
                  <c:v>8.5609999999999999</c:v>
                </c:pt>
                <c:pt idx="2" formatCode="General">
                  <c:v>7.7050000000000001</c:v>
                </c:pt>
                <c:pt idx="3" formatCode="General">
                  <c:v>5.5039999999999996</c:v>
                </c:pt>
                <c:pt idx="4" formatCode="General">
                  <c:v>4.8159999999999998</c:v>
                </c:pt>
              </c:numCache>
            </c:numRef>
          </c:xVal>
          <c:yVal>
            <c:numRef>
              <c:f>'Fig 4 - pH2O'!$J$20:$J$24</c:f>
              <c:numCache>
                <c:formatCode>@</c:formatCode>
                <c:ptCount val="5"/>
                <c:pt idx="0" formatCode="General">
                  <c:v>22.42</c:v>
                </c:pt>
                <c:pt idx="1">
                  <c:v>19.690000000000001</c:v>
                </c:pt>
                <c:pt idx="2" formatCode="General">
                  <c:v>20.97</c:v>
                </c:pt>
                <c:pt idx="3" formatCode="General">
                  <c:v>18.45</c:v>
                </c:pt>
                <c:pt idx="4" formatCode="General">
                  <c:v>14.74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D8-4B44-B4B0-DE01523F864C}"/>
            </c:ext>
          </c:extLst>
        </c:ser>
        <c:ser>
          <c:idx val="2"/>
          <c:order val="1"/>
          <c:tx>
            <c:v>pH2O = 41.59 (S/C = 3.5)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4 - pH2O'!$K$27:$K$31</c:f>
                <c:numCache>
                  <c:formatCode>General</c:formatCode>
                  <c:ptCount val="5"/>
                  <c:pt idx="0">
                    <c:v>0.52300000000000002</c:v>
                  </c:pt>
                  <c:pt idx="1">
                    <c:v>0.28599999999999998</c:v>
                  </c:pt>
                  <c:pt idx="2">
                    <c:v>0.64700000000000002</c:v>
                  </c:pt>
                  <c:pt idx="3">
                    <c:v>1.08</c:v>
                  </c:pt>
                  <c:pt idx="4">
                    <c:v>1.06</c:v>
                  </c:pt>
                </c:numCache>
              </c:numRef>
            </c:plus>
            <c:minus>
              <c:numRef>
                <c:f>'Fig 4 - pH2O'!$K$27:$K$31</c:f>
                <c:numCache>
                  <c:formatCode>General</c:formatCode>
                  <c:ptCount val="5"/>
                  <c:pt idx="0">
                    <c:v>0.52300000000000002</c:v>
                  </c:pt>
                  <c:pt idx="1">
                    <c:v>0.28599999999999998</c:v>
                  </c:pt>
                  <c:pt idx="2">
                    <c:v>0.64700000000000002</c:v>
                  </c:pt>
                  <c:pt idx="3">
                    <c:v>1.08</c:v>
                  </c:pt>
                  <c:pt idx="4">
                    <c:v>1.06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4 - pH2O'!$E$27:$E$31</c:f>
              <c:numCache>
                <c:formatCode>General</c:formatCode>
                <c:ptCount val="5"/>
                <c:pt idx="0">
                  <c:v>4.2640000000000002</c:v>
                </c:pt>
                <c:pt idx="1">
                  <c:v>5.2489999999999997</c:v>
                </c:pt>
                <c:pt idx="2">
                  <c:v>6.2039999999999997</c:v>
                </c:pt>
                <c:pt idx="3">
                  <c:v>7.5819999999999999</c:v>
                </c:pt>
                <c:pt idx="4">
                  <c:v>9.7479999999999993</c:v>
                </c:pt>
              </c:numCache>
            </c:numRef>
          </c:xVal>
          <c:yVal>
            <c:numRef>
              <c:f>'Fig 4 - pH2O'!$J$27:$J$31</c:f>
              <c:numCache>
                <c:formatCode>General</c:formatCode>
                <c:ptCount val="5"/>
                <c:pt idx="0">
                  <c:v>10.1</c:v>
                </c:pt>
                <c:pt idx="1">
                  <c:v>12.65</c:v>
                </c:pt>
                <c:pt idx="2">
                  <c:v>16.62</c:v>
                </c:pt>
                <c:pt idx="3">
                  <c:v>17.649999999999999</c:v>
                </c:pt>
                <c:pt idx="4">
                  <c:v>20.61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D8-4B44-B4B0-DE01523F864C}"/>
            </c:ext>
          </c:extLst>
        </c:ser>
        <c:ser>
          <c:idx val="0"/>
          <c:order val="2"/>
          <c:tx>
            <c:v>pH2O = 47.95 (S/C = 4)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4 - pH2O'!$K$13:$K$17</c:f>
                <c:numCache>
                  <c:formatCode>General</c:formatCode>
                  <c:ptCount val="5"/>
                  <c:pt idx="0">
                    <c:v>0.14299999999999999</c:v>
                  </c:pt>
                  <c:pt idx="1">
                    <c:v>0.879</c:v>
                  </c:pt>
                  <c:pt idx="2">
                    <c:v>0.68600000000000005</c:v>
                  </c:pt>
                  <c:pt idx="3">
                    <c:v>0.36899999999999999</c:v>
                  </c:pt>
                  <c:pt idx="4">
                    <c:v>1.03</c:v>
                  </c:pt>
                </c:numCache>
              </c:numRef>
            </c:plus>
            <c:minus>
              <c:numRef>
                <c:f>'Fig 4 - pH2O'!$K$13:$K$17</c:f>
                <c:numCache>
                  <c:formatCode>General</c:formatCode>
                  <c:ptCount val="5"/>
                  <c:pt idx="0">
                    <c:v>0.14299999999999999</c:v>
                  </c:pt>
                  <c:pt idx="1">
                    <c:v>0.879</c:v>
                  </c:pt>
                  <c:pt idx="2">
                    <c:v>0.68600000000000005</c:v>
                  </c:pt>
                  <c:pt idx="3">
                    <c:v>0.36899999999999999</c:v>
                  </c:pt>
                  <c:pt idx="4">
                    <c:v>1.03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4 - pH2O'!$E$13:$E$17</c:f>
              <c:numCache>
                <c:formatCode>General</c:formatCode>
                <c:ptCount val="5"/>
                <c:pt idx="0">
                  <c:v>3.7610000000000001</c:v>
                </c:pt>
                <c:pt idx="1">
                  <c:v>5.0149999999999997</c:v>
                </c:pt>
                <c:pt idx="2">
                  <c:v>6.0179999999999998</c:v>
                </c:pt>
                <c:pt idx="3">
                  <c:v>7.5220000000000002</c:v>
                </c:pt>
                <c:pt idx="4">
                  <c:v>10.029</c:v>
                </c:pt>
              </c:numCache>
            </c:numRef>
          </c:xVal>
          <c:yVal>
            <c:numRef>
              <c:f>'Fig 4 - pH2O'!$J$13:$J$17</c:f>
              <c:numCache>
                <c:formatCode>General</c:formatCode>
                <c:ptCount val="5"/>
                <c:pt idx="0">
                  <c:v>6.7770000000000001</c:v>
                </c:pt>
                <c:pt idx="1">
                  <c:v>8.5289999999999999</c:v>
                </c:pt>
                <c:pt idx="2">
                  <c:v>12.237</c:v>
                </c:pt>
                <c:pt idx="3">
                  <c:v>12.78</c:v>
                </c:pt>
                <c:pt idx="4">
                  <c:v>17.14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D8-4B44-B4B0-DE01523F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171912"/>
        <c:axId val="900172304"/>
      </c:scatterChart>
      <c:valAx>
        <c:axId val="90017191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W/F (gcat h/molAcOH)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172304"/>
        <c:crosses val="autoZero"/>
        <c:crossBetween val="midCat"/>
        <c:majorUnit val="4"/>
      </c:valAx>
      <c:valAx>
        <c:axId val="90017230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 H</a:t>
                </a:r>
                <a:r>
                  <a:rPr lang="en-GB" baseline="-25000"/>
                  <a:t>2</a:t>
                </a:r>
                <a:r>
                  <a:rPr lang="en-GB"/>
                  <a:t>O conversion (%)</a:t>
                </a:r>
              </a:p>
            </c:rich>
          </c:tx>
          <c:layout>
            <c:manualLayout>
              <c:xMode val="edge"/>
              <c:yMode val="edge"/>
              <c:x val="4.4820906432748537E-3"/>
              <c:y val="5.75699999999999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0171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3691445002272264E-2"/>
          <c:y val="5.3948412698412704E-2"/>
          <c:w val="0.84420280136688675"/>
          <c:h val="0.1751902446349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5ab - Carbon'!$G$2:$G$15</c:f>
                <c:numCache>
                  <c:formatCode>General</c:formatCode>
                  <c:ptCount val="14"/>
                  <c:pt idx="0">
                    <c:v>1.5299999999999999E-2</c:v>
                  </c:pt>
                  <c:pt idx="1">
                    <c:v>4.5900000000000003E-2</c:v>
                  </c:pt>
                  <c:pt idx="2">
                    <c:v>8.5099999999999995E-2</c:v>
                  </c:pt>
                  <c:pt idx="3">
                    <c:v>2.7000000000000001E-3</c:v>
                  </c:pt>
                  <c:pt idx="4">
                    <c:v>2.102E-2</c:v>
                  </c:pt>
                  <c:pt idx="5">
                    <c:v>3.1899999999999998E-2</c:v>
                  </c:pt>
                  <c:pt idx="6">
                    <c:v>0.01</c:v>
                  </c:pt>
                  <c:pt idx="7">
                    <c:v>2.5600000000000001E-2</c:v>
                  </c:pt>
                  <c:pt idx="8">
                    <c:v>1.09E-2</c:v>
                  </c:pt>
                  <c:pt idx="9">
                    <c:v>5.4699999999999999E-2</c:v>
                  </c:pt>
                  <c:pt idx="10">
                    <c:v>7.17E-2</c:v>
                  </c:pt>
                  <c:pt idx="11">
                    <c:v>1.4E-2</c:v>
                  </c:pt>
                  <c:pt idx="12">
                    <c:v>2.8899999999999999E-2</c:v>
                  </c:pt>
                  <c:pt idx="13">
                    <c:v>6.0699999999999997E-2</c:v>
                  </c:pt>
                </c:numCache>
              </c:numRef>
            </c:plus>
            <c:minus>
              <c:numRef>
                <c:f>'Fig 5ab - Carbon'!$G$2:$G$15</c:f>
                <c:numCache>
                  <c:formatCode>General</c:formatCode>
                  <c:ptCount val="14"/>
                  <c:pt idx="0">
                    <c:v>1.5299999999999999E-2</c:v>
                  </c:pt>
                  <c:pt idx="1">
                    <c:v>4.5900000000000003E-2</c:v>
                  </c:pt>
                  <c:pt idx="2">
                    <c:v>8.5099999999999995E-2</c:v>
                  </c:pt>
                  <c:pt idx="3">
                    <c:v>2.7000000000000001E-3</c:v>
                  </c:pt>
                  <c:pt idx="4">
                    <c:v>2.102E-2</c:v>
                  </c:pt>
                  <c:pt idx="5">
                    <c:v>3.1899999999999998E-2</c:v>
                  </c:pt>
                  <c:pt idx="6">
                    <c:v>0.01</c:v>
                  </c:pt>
                  <c:pt idx="7">
                    <c:v>2.5600000000000001E-2</c:v>
                  </c:pt>
                  <c:pt idx="8">
                    <c:v>1.09E-2</c:v>
                  </c:pt>
                  <c:pt idx="9">
                    <c:v>5.4699999999999999E-2</c:v>
                  </c:pt>
                  <c:pt idx="10">
                    <c:v>7.17E-2</c:v>
                  </c:pt>
                  <c:pt idx="11">
                    <c:v>1.4E-2</c:v>
                  </c:pt>
                  <c:pt idx="12">
                    <c:v>2.8899999999999999E-2</c:v>
                  </c:pt>
                  <c:pt idx="13">
                    <c:v>6.0699999999999997E-2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5ab - Carbon'!$C$2:$C$15</c:f>
              <c:numCache>
                <c:formatCode>General</c:formatCode>
                <c:ptCount val="14"/>
                <c:pt idx="0" formatCode="0.00">
                  <c:v>49.663819349859523</c:v>
                </c:pt>
                <c:pt idx="1">
                  <c:v>81.7</c:v>
                </c:pt>
                <c:pt idx="2">
                  <c:v>89.9</c:v>
                </c:pt>
                <c:pt idx="3">
                  <c:v>93.45</c:v>
                </c:pt>
                <c:pt idx="4">
                  <c:v>69.900000000000006</c:v>
                </c:pt>
                <c:pt idx="5">
                  <c:v>78.7</c:v>
                </c:pt>
                <c:pt idx="6" formatCode="0.00">
                  <c:v>96.023676616602955</c:v>
                </c:pt>
                <c:pt idx="7" formatCode="0.00">
                  <c:v>89.33364327097398</c:v>
                </c:pt>
                <c:pt idx="8">
                  <c:v>95.3</c:v>
                </c:pt>
                <c:pt idx="9">
                  <c:v>85.7</c:v>
                </c:pt>
                <c:pt idx="10">
                  <c:v>78.5</c:v>
                </c:pt>
                <c:pt idx="11" formatCode="0.00">
                  <c:v>101.03326712360658</c:v>
                </c:pt>
                <c:pt idx="12">
                  <c:v>82.7</c:v>
                </c:pt>
                <c:pt idx="13">
                  <c:v>80.3</c:v>
                </c:pt>
              </c:numCache>
            </c:numRef>
          </c:xVal>
          <c:yVal>
            <c:numRef>
              <c:f>'Fig 5ab - Carbon'!$D$2:$D$15</c:f>
              <c:numCache>
                <c:formatCode>0.000</c:formatCode>
                <c:ptCount val="14"/>
                <c:pt idx="0">
                  <c:v>2.426113486289978</c:v>
                </c:pt>
                <c:pt idx="1">
                  <c:v>1.319</c:v>
                </c:pt>
                <c:pt idx="2">
                  <c:v>1.417</c:v>
                </c:pt>
                <c:pt idx="3">
                  <c:v>1.111</c:v>
                </c:pt>
                <c:pt idx="4">
                  <c:v>0.72099999999999997</c:v>
                </c:pt>
                <c:pt idx="5">
                  <c:v>1.08</c:v>
                </c:pt>
                <c:pt idx="6">
                  <c:v>0.59850132465362549</c:v>
                </c:pt>
                <c:pt idx="7">
                  <c:v>0.57829985022544861</c:v>
                </c:pt>
                <c:pt idx="8">
                  <c:v>0.89100000000000001</c:v>
                </c:pt>
                <c:pt idx="9">
                  <c:v>2.0230000000000001</c:v>
                </c:pt>
                <c:pt idx="10">
                  <c:v>1.391</c:v>
                </c:pt>
                <c:pt idx="11">
                  <c:v>0.52370432019233704</c:v>
                </c:pt>
                <c:pt idx="12" formatCode="General">
                  <c:v>1.831</c:v>
                </c:pt>
                <c:pt idx="13" formatCode="General">
                  <c:v>1.861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00-42AE-BBE1-70B66E29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839976"/>
        <c:axId val="901840368"/>
      </c:scatterChart>
      <c:valAx>
        <c:axId val="901839976"/>
        <c:scaling>
          <c:orientation val="minMax"/>
          <c:max val="102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Conversion to C gases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840368"/>
        <c:crosses val="autoZero"/>
        <c:crossBetween val="midCat"/>
        <c:majorUnit val="10"/>
      </c:valAx>
      <c:valAx>
        <c:axId val="9018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0"/>
                  <a:t>Solid carbon on catalyst (wt%)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839976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65124814901066"/>
          <c:y val="0.19371754514728132"/>
          <c:w val="0.63034597290579353"/>
          <c:h val="0.53483374535613037"/>
        </c:manualLayout>
      </c:layout>
      <c:scatterChart>
        <c:scatterStyle val="lineMarker"/>
        <c:varyColors val="0"/>
        <c:ser>
          <c:idx val="0"/>
          <c:order val="0"/>
          <c:tx>
            <c:v>550 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5ab - Carbon'!$C$2:$C$4</c:f>
              <c:numCache>
                <c:formatCode>General</c:formatCode>
                <c:ptCount val="3"/>
                <c:pt idx="0" formatCode="0.00">
                  <c:v>49.663819349859523</c:v>
                </c:pt>
                <c:pt idx="1">
                  <c:v>81.7</c:v>
                </c:pt>
                <c:pt idx="2">
                  <c:v>89.9</c:v>
                </c:pt>
              </c:numCache>
            </c:numRef>
          </c:xVal>
          <c:yVal>
            <c:numRef>
              <c:f>'Fig 5ab - Carbon'!$F$2:$F$4</c:f>
              <c:numCache>
                <c:formatCode>General</c:formatCode>
                <c:ptCount val="3"/>
                <c:pt idx="0" formatCode="0.000">
                  <c:v>1.5484204436448423</c:v>
                </c:pt>
                <c:pt idx="1">
                  <c:v>0.99399999999999999</c:v>
                </c:pt>
                <c:pt idx="2">
                  <c:v>1.881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06-45BD-A2BD-084FB610F919}"/>
            </c:ext>
          </c:extLst>
        </c:ser>
        <c:ser>
          <c:idx val="1"/>
          <c:order val="1"/>
          <c:tx>
            <c:v>620 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5ab - Carbon'!$C$5:$C$7</c:f>
              <c:numCache>
                <c:formatCode>General</c:formatCode>
                <c:ptCount val="3"/>
                <c:pt idx="0">
                  <c:v>93.45</c:v>
                </c:pt>
                <c:pt idx="1">
                  <c:v>69.900000000000006</c:v>
                </c:pt>
                <c:pt idx="2">
                  <c:v>78.7</c:v>
                </c:pt>
              </c:numCache>
            </c:numRef>
          </c:xVal>
          <c:yVal>
            <c:numRef>
              <c:f>'Fig 5ab - Carbon'!$F$5:$F$7</c:f>
              <c:numCache>
                <c:formatCode>General</c:formatCode>
                <c:ptCount val="3"/>
                <c:pt idx="0">
                  <c:v>0.85599999999999998</c:v>
                </c:pt>
                <c:pt idx="1">
                  <c:v>0.52600000000000002</c:v>
                </c:pt>
                <c:pt idx="2">
                  <c:v>0.79900000000000004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7-4F74-B36C-11E44FC2DE20}"/>
            </c:ext>
          </c:extLst>
        </c:ser>
        <c:ser>
          <c:idx val="2"/>
          <c:order val="2"/>
          <c:tx>
            <c:v>650 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5ab - Carbon'!$C$8:$C$15</c:f>
              <c:numCache>
                <c:formatCode>0.00</c:formatCode>
                <c:ptCount val="8"/>
                <c:pt idx="0">
                  <c:v>96.023676616602955</c:v>
                </c:pt>
                <c:pt idx="1">
                  <c:v>89.33364327097398</c:v>
                </c:pt>
                <c:pt idx="2" formatCode="General">
                  <c:v>95.3</c:v>
                </c:pt>
                <c:pt idx="3" formatCode="General">
                  <c:v>85.7</c:v>
                </c:pt>
                <c:pt idx="4" formatCode="General">
                  <c:v>78.5</c:v>
                </c:pt>
                <c:pt idx="5">
                  <c:v>101.03326712360658</c:v>
                </c:pt>
                <c:pt idx="6" formatCode="General">
                  <c:v>82.7</c:v>
                </c:pt>
                <c:pt idx="7" formatCode="General">
                  <c:v>80.3</c:v>
                </c:pt>
              </c:numCache>
            </c:numRef>
          </c:xVal>
          <c:yVal>
            <c:numRef>
              <c:f>'Fig 5ab - Carbon'!$F$8:$F$15</c:f>
              <c:numCache>
                <c:formatCode>0.000</c:formatCode>
                <c:ptCount val="8"/>
                <c:pt idx="0">
                  <c:v>0.46433839844462466</c:v>
                </c:pt>
                <c:pt idx="1">
                  <c:v>0.41196516104298564</c:v>
                </c:pt>
                <c:pt idx="2">
                  <c:v>0.78600000000000003</c:v>
                </c:pt>
                <c:pt idx="3">
                  <c:v>1.7210000000000001</c:v>
                </c:pt>
                <c:pt idx="4">
                  <c:v>1.1479999999999999</c:v>
                </c:pt>
                <c:pt idx="5">
                  <c:v>0.40542053646422904</c:v>
                </c:pt>
                <c:pt idx="6" formatCode="General">
                  <c:v>1.514</c:v>
                </c:pt>
                <c:pt idx="7" formatCode="General">
                  <c:v>1.6459999999999999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B7-4F74-B36C-11E44FC2D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841152"/>
        <c:axId val="901841544"/>
      </c:scatterChart>
      <c:valAx>
        <c:axId val="901841152"/>
        <c:scaling>
          <c:orientation val="minMax"/>
          <c:max val="102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Conversion to C gases (%)</a:t>
                </a:r>
              </a:p>
            </c:rich>
          </c:tx>
          <c:layout>
            <c:manualLayout>
              <c:xMode val="edge"/>
              <c:yMode val="edge"/>
              <c:x val="0.27583967529861947"/>
              <c:y val="0.825282032975752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841544"/>
        <c:crosses val="autoZero"/>
        <c:crossBetween val="midCat"/>
        <c:majorUnit val="10"/>
      </c:valAx>
      <c:valAx>
        <c:axId val="90184154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Carbon conversion </a:t>
                </a:r>
              </a:p>
              <a:p>
                <a:pPr>
                  <a:defRPr/>
                </a:pPr>
                <a:r>
                  <a:rPr lang="en-GB"/>
                  <a:t>to solid (%)</a:t>
                </a:r>
              </a:p>
            </c:rich>
          </c:tx>
          <c:layout>
            <c:manualLayout>
              <c:xMode val="edge"/>
              <c:yMode val="edge"/>
              <c:x val="2.2630784575054946E-2"/>
              <c:y val="0.16298454169891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841152"/>
        <c:crosses val="autoZero"/>
        <c:crossBetween val="midCat"/>
        <c:majorUnit val="0.5"/>
      </c:valAx>
      <c:spPr>
        <a:noFill/>
        <a:ln>
          <a:solidFill>
            <a:schemeClr val="bg2"/>
          </a:solidFill>
        </a:ln>
        <a:effectLst/>
      </c:spPr>
    </c:plotArea>
    <c:legend>
      <c:legendPos val="t"/>
      <c:layout>
        <c:manualLayout>
          <c:xMode val="edge"/>
          <c:yMode val="edge"/>
          <c:x val="0.3070337255178866"/>
          <c:y val="0.21122477240204471"/>
          <c:w val="0.62736707673025482"/>
          <c:h val="0.10256678125657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88497</xdr:rowOff>
    </xdr:from>
    <xdr:to>
      <xdr:col>2</xdr:col>
      <xdr:colOff>1489364</xdr:colOff>
      <xdr:row>19</xdr:row>
      <xdr:rowOff>43296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0.25467</cdr:x>
      <cdr:y>0.38825</cdr:y>
    </cdr:from>
    <cdr:to>
      <cdr:x>0.35483</cdr:x>
      <cdr:y>0.55582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5746" y="882770"/>
          <a:ext cx="312964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(b)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100965</xdr:rowOff>
    </xdr:from>
    <xdr:to>
      <xdr:col>3</xdr:col>
      <xdr:colOff>343969</xdr:colOff>
      <xdr:row>27</xdr:row>
      <xdr:rowOff>100155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503874</xdr:colOff>
      <xdr:row>16</xdr:row>
      <xdr:rowOff>0</xdr:rowOff>
    </xdr:from>
    <xdr:to>
      <xdr:col>7</xdr:col>
      <xdr:colOff>473034</xdr:colOff>
      <xdr:row>27</xdr:row>
      <xdr:rowOff>153971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0.3335</cdr:x>
      <cdr:y>0.05953</cdr:y>
    </cdr:from>
    <cdr:to>
      <cdr:x>0.46783</cdr:x>
      <cdr:y>0.22835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46" y="113356"/>
          <a:ext cx="345287" cy="32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0.28164</cdr:x>
      <cdr:y>0.35926</cdr:y>
    </cdr:from>
    <cdr:to>
      <cdr:x>0.40289</cdr:x>
      <cdr:y>0.48695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9635" y="808136"/>
          <a:ext cx="357177" cy="287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407458</xdr:colOff>
      <xdr:row>1</xdr:row>
      <xdr:rowOff>285750</xdr:rowOff>
    </xdr:from>
    <xdr:to>
      <xdr:col>9</xdr:col>
      <xdr:colOff>635000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428626</xdr:colOff>
      <xdr:row>1</xdr:row>
      <xdr:rowOff>275166</xdr:rowOff>
    </xdr:from>
    <xdr:to>
      <xdr:col>15</xdr:col>
      <xdr:colOff>381001</xdr:colOff>
      <xdr:row>17</xdr:row>
      <xdr:rowOff>158749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0.29011</cdr:x>
      <cdr:y>0.0625</cdr:y>
    </cdr:from>
    <cdr:to>
      <cdr:x>0.53476</cdr:x>
      <cdr:y>0.23958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8292" y="190500"/>
          <a:ext cx="968375" cy="539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1A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0.22414</cdr:x>
      <cdr:y>0.06574</cdr:y>
    </cdr:from>
    <cdr:to>
      <cdr:x>0.47845</cdr:x>
      <cdr:y>0.24741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498" y="201084"/>
          <a:ext cx="936625" cy="555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1A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46</xdr:row>
      <xdr:rowOff>87186</xdr:rowOff>
    </xdr:from>
    <xdr:to>
      <xdr:col>3</xdr:col>
      <xdr:colOff>136072</xdr:colOff>
      <xdr:row>59</xdr:row>
      <xdr:rowOff>108858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687707</xdr:colOff>
      <xdr:row>46</xdr:row>
      <xdr:rowOff>100011</xdr:rowOff>
    </xdr:from>
    <xdr:to>
      <xdr:col>7</xdr:col>
      <xdr:colOff>702469</xdr:colOff>
      <xdr:row>59</xdr:row>
      <xdr:rowOff>176892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407191</xdr:colOff>
      <xdr:row>46</xdr:row>
      <xdr:rowOff>142875</xdr:rowOff>
    </xdr:from>
    <xdr:to>
      <xdr:col>12</xdr:col>
      <xdr:colOff>166686</xdr:colOff>
      <xdr:row>60</xdr:row>
      <xdr:rowOff>59531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380999</xdr:colOff>
      <xdr:row>14</xdr:row>
      <xdr:rowOff>122634</xdr:rowOff>
    </xdr:from>
    <xdr:to>
      <xdr:col>20</xdr:col>
      <xdr:colOff>464343</xdr:colOff>
      <xdr:row>25</xdr:row>
      <xdr:rowOff>35718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369093</xdr:colOff>
      <xdr:row>3</xdr:row>
      <xdr:rowOff>23813</xdr:rowOff>
    </xdr:from>
    <xdr:to>
      <xdr:col>20</xdr:col>
      <xdr:colOff>452437</xdr:colOff>
      <xdr:row>13</xdr:row>
      <xdr:rowOff>127397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547687</xdr:colOff>
      <xdr:row>3</xdr:row>
      <xdr:rowOff>35718</xdr:rowOff>
    </xdr:from>
    <xdr:to>
      <xdr:col>24</xdr:col>
      <xdr:colOff>631031</xdr:colOff>
      <xdr:row>13</xdr:row>
      <xdr:rowOff>139302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559593</xdr:colOff>
      <xdr:row>14</xdr:row>
      <xdr:rowOff>119062</xdr:rowOff>
    </xdr:from>
    <xdr:to>
      <xdr:col>24</xdr:col>
      <xdr:colOff>642937</xdr:colOff>
      <xdr:row>25</xdr:row>
      <xdr:rowOff>32146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0.2545</cdr:x>
      <cdr:y>0.06995</cdr:y>
    </cdr:from>
    <cdr:to>
      <cdr:x>0.57112</cdr:x>
      <cdr:y>0.37974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316" y="174750"/>
          <a:ext cx="988219" cy="77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  <a:p xmlns:a="http://schemas.openxmlformats.org/drawingml/2006/main"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1A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0.25259</cdr:x>
      <cdr:y>0.0774</cdr:y>
    </cdr:from>
    <cdr:to>
      <cdr:x>0.55766</cdr:x>
      <cdr:y>0.37583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8667" y="197644"/>
          <a:ext cx="952501" cy="762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  <a:p xmlns:a="http://schemas.openxmlformats.org/drawingml/2006/main"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1A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85509</xdr:colOff>
      <xdr:row>24</xdr:row>
      <xdr:rowOff>91483</xdr:rowOff>
    </xdr:from>
    <xdr:to>
      <xdr:col>6</xdr:col>
      <xdr:colOff>194600</xdr:colOff>
      <xdr:row>34</xdr:row>
      <xdr:rowOff>94483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143394</xdr:rowOff>
    </xdr:from>
    <xdr:to>
      <xdr:col>3</xdr:col>
      <xdr:colOff>702758</xdr:colOff>
      <xdr:row>34</xdr:row>
      <xdr:rowOff>146394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0.26029</cdr:x>
      <cdr:y>0.0553</cdr:y>
    </cdr:from>
    <cdr:to>
      <cdr:x>0.55696</cdr:x>
      <cdr:y>0.34101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3434" y="142872"/>
          <a:ext cx="892969" cy="738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  <a:p xmlns:a="http://schemas.openxmlformats.org/drawingml/2006/main"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1A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0.26937</cdr:x>
      <cdr:y>0.60403</cdr:y>
    </cdr:from>
    <cdr:to>
      <cdr:x>0.37269</cdr:x>
      <cdr:y>0.76882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9157" y="1213247"/>
          <a:ext cx="333375" cy="330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(e)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0.26937</cdr:x>
      <cdr:y>0.07706</cdr:y>
    </cdr:from>
    <cdr:to>
      <cdr:x>0.37269</cdr:x>
      <cdr:y>0.21932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9157" y="154780"/>
          <a:ext cx="333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0.27306</cdr:x>
      <cdr:y>0.05928</cdr:y>
    </cdr:from>
    <cdr:to>
      <cdr:x>0.38007</cdr:x>
      <cdr:y>0.20154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1063" y="119063"/>
          <a:ext cx="345281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(d)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712107</xdr:colOff>
      <xdr:row>3</xdr:row>
      <xdr:rowOff>56696</xdr:rowOff>
    </xdr:from>
    <xdr:to>
      <xdr:col>11</xdr:col>
      <xdr:colOff>272143</xdr:colOff>
      <xdr:row>18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308610</xdr:colOff>
      <xdr:row>2</xdr:row>
      <xdr:rowOff>188594</xdr:rowOff>
    </xdr:from>
    <xdr:to>
      <xdr:col>17</xdr:col>
      <xdr:colOff>514350</xdr:colOff>
      <xdr:row>19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0.26651</cdr:x>
      <cdr:y>0.0625</cdr:y>
    </cdr:from>
    <cdr:to>
      <cdr:x>0.48064</cdr:x>
      <cdr:y>0.23125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4425" y="190500"/>
          <a:ext cx="89535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(f)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1B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0.2517</cdr:x>
      <cdr:y>0.08032</cdr:y>
    </cdr:from>
    <cdr:to>
      <cdr:x>0.51409</cdr:x>
      <cdr:y>0.25199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6790" y="249556"/>
          <a:ext cx="10287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(g)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1B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112975</xdr:colOff>
      <xdr:row>0</xdr:row>
      <xdr:rowOff>69695</xdr:rowOff>
    </xdr:from>
    <xdr:to>
      <xdr:col>9</xdr:col>
      <xdr:colOff>155382</xdr:colOff>
      <xdr:row>14</xdr:row>
      <xdr:rowOff>44567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478178</xdr:colOff>
      <xdr:row>0</xdr:row>
      <xdr:rowOff>122169</xdr:rowOff>
    </xdr:from>
    <xdr:to>
      <xdr:col>14</xdr:col>
      <xdr:colOff>556366</xdr:colOff>
      <xdr:row>14</xdr:row>
      <xdr:rowOff>93138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111710</xdr:colOff>
      <xdr:row>15</xdr:row>
      <xdr:rowOff>137511</xdr:rowOff>
    </xdr:from>
    <xdr:to>
      <xdr:col>12</xdr:col>
      <xdr:colOff>239593</xdr:colOff>
      <xdr:row>30</xdr:row>
      <xdr:rowOff>54396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0.27892</cdr:x>
      <cdr:y>0.03849</cdr:y>
    </cdr:from>
    <cdr:to>
      <cdr:x>0.53537</cdr:x>
      <cdr:y>0.2737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8610" y="104542"/>
          <a:ext cx="964116" cy="638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2B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0.25046</cdr:x>
      <cdr:y>0.06202</cdr:y>
    </cdr:from>
    <cdr:to>
      <cdr:x>0.50143</cdr:x>
      <cdr:y>0.27187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0572" y="168226"/>
          <a:ext cx="952500" cy="56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2B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0.20649</cdr:x>
      <cdr:y>0.61465</cdr:y>
    </cdr:from>
    <cdr:to>
      <cdr:x>0.339</cdr:x>
      <cdr:y>0.76441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7218" y="1172744"/>
          <a:ext cx="38965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(b)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0.27909</cdr:x>
      <cdr:y>0.03505</cdr:y>
    </cdr:from>
    <cdr:to>
      <cdr:x>0.53286</cdr:x>
      <cdr:y>0.23261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3106" y="94806"/>
          <a:ext cx="975731" cy="534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Model 2B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2</xdr:col>
      <xdr:colOff>809624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</xdr:colOff>
      <xdr:row>7</xdr:row>
      <xdr:rowOff>3810</xdr:rowOff>
    </xdr:from>
    <xdr:to>
      <xdr:col>8</xdr:col>
      <xdr:colOff>277920</xdr:colOff>
      <xdr:row>17</xdr:row>
      <xdr:rowOff>6810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41910</xdr:rowOff>
    </xdr:from>
    <xdr:to>
      <xdr:col>2</xdr:col>
      <xdr:colOff>819150</xdr:colOff>
      <xdr:row>33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459105</xdr:colOff>
      <xdr:row>24</xdr:row>
      <xdr:rowOff>45720</xdr:rowOff>
    </xdr:from>
    <xdr:to>
      <xdr:col>8</xdr:col>
      <xdr:colOff>725595</xdr:colOff>
      <xdr:row>34</xdr:row>
      <xdr:rowOff>48720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0.27204</cdr:x>
      <cdr:y>0.11345</cdr:y>
    </cdr:from>
    <cdr:to>
      <cdr:x>0.3814</cdr:x>
      <cdr:y>0.25941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630" y="218293"/>
          <a:ext cx="264390" cy="28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0.40462</cdr:x>
      <cdr:y>0.08287</cdr:y>
    </cdr:from>
    <cdr:to>
      <cdr:x>0.52245</cdr:x>
      <cdr:y>0.24262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1120" y="158115"/>
          <a:ext cx="390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</cdr:txBody>
    </cdr:sp>
  </cdr:relSizeAnchor>
  <cdr:relSizeAnchor xmlns:cdr="http://schemas.openxmlformats.org/drawingml/2006/chartDrawing">
    <cdr:from>
      <cdr:x>0.80407</cdr:x>
      <cdr:y>0.10284</cdr:y>
    </cdr:from>
    <cdr:to>
      <cdr:x>0.93627</cdr:x>
      <cdr:y>0.70689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5096" y="196214"/>
          <a:ext cx="438150" cy="1152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</a:t>
          </a:r>
          <a:r>
            <a:rPr lang="en-GB" sz="12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en-GB" sz="12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0.23363</cdr:x>
      <cdr:y>0.08786</cdr:y>
    </cdr:from>
    <cdr:to>
      <cdr:x>0.34905</cdr:x>
      <cdr:y>0.23433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7023" y="162854"/>
          <a:ext cx="280121" cy="271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0.27243</cdr:x>
      <cdr:y>0.08586</cdr:y>
    </cdr:from>
    <cdr:to>
      <cdr:x>0.37014</cdr:x>
      <cdr:y>0.23064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2970" y="163830"/>
          <a:ext cx="323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(d)</a:t>
          </a:r>
        </a:p>
      </cdr:txBody>
    </cdr:sp>
  </cdr:relSizeAnchor>
  <cdr:relSizeAnchor xmlns:cdr="http://schemas.openxmlformats.org/drawingml/2006/chartDrawing">
    <cdr:from>
      <cdr:x>0.68338</cdr:x>
      <cdr:y>0.0609</cdr:y>
    </cdr:from>
    <cdr:to>
      <cdr:x>0.82132</cdr:x>
      <cdr:y>0.66495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65043" y="116203"/>
          <a:ext cx="457202" cy="1152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</a:t>
          </a:r>
          <a:r>
            <a:rPr lang="en-GB" sz="12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en-GB" sz="12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22860</xdr:rowOff>
    </xdr:from>
    <xdr:to>
      <xdr:col>3</xdr:col>
      <xdr:colOff>47624</xdr:colOff>
      <xdr:row>18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9</xdr:row>
      <xdr:rowOff>28575</xdr:rowOff>
    </xdr:from>
    <xdr:to>
      <xdr:col>7</xdr:col>
      <xdr:colOff>658920</xdr:colOff>
      <xdr:row>19</xdr:row>
      <xdr:rowOff>31575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0.23077</cdr:x>
      <cdr:y>0.08444</cdr:y>
    </cdr:from>
    <cdr:to>
      <cdr:x>0.35897</cdr:x>
      <cdr:y>0.24212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075" y="158115"/>
          <a:ext cx="333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0.22911</cdr:x>
      <cdr:y>0.08986</cdr:y>
    </cdr:from>
    <cdr:to>
      <cdr:x>0.32934</cdr:x>
      <cdr:y>0.24961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0" y="171451"/>
          <a:ext cx="333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</cdr:txBody>
    </cdr:sp>
  </cdr:relSizeAnchor>
  <cdr:relSizeAnchor xmlns:cdr="http://schemas.openxmlformats.org/drawingml/2006/chartDrawing">
    <cdr:from>
      <cdr:x>0.48113</cdr:x>
      <cdr:y>0.18471</cdr:y>
    </cdr:from>
    <cdr:to>
      <cdr:x>0.59568</cdr:x>
      <cdr:y>0.65397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0200" y="352425"/>
          <a:ext cx="381000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</a:t>
          </a:r>
          <a:r>
            <a:rPr lang="en-GB" sz="11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en-GB" sz="11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706242</xdr:colOff>
      <xdr:row>13</xdr:row>
      <xdr:rowOff>78058</xdr:rowOff>
    </xdr:from>
    <xdr:to>
      <xdr:col>19</xdr:col>
      <xdr:colOff>343828</xdr:colOff>
      <xdr:row>31</xdr:row>
      <xdr:rowOff>83635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DACC62-8309-4687-9957-D07AFDB75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492514</xdr:colOff>
      <xdr:row>13</xdr:row>
      <xdr:rowOff>102219</xdr:rowOff>
    </xdr:from>
    <xdr:to>
      <xdr:col>23</xdr:col>
      <xdr:colOff>585441</xdr:colOff>
      <xdr:row>31</xdr:row>
      <xdr:rowOff>107796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0D7C1FA-EBFF-40D2-9771-A473DDF9C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362415</xdr:colOff>
      <xdr:row>51</xdr:row>
      <xdr:rowOff>5577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F178A4C-4EEF-431A-A358-FFAF9BC87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0.36669</cdr:x>
      <cdr:y>0.52075</cdr:y>
    </cdr:from>
    <cdr:to>
      <cdr:x>0.51455</cdr:x>
      <cdr:y>0.65551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3727" y="993600"/>
          <a:ext cx="432955" cy="257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(a)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0.31229</cdr:x>
      <cdr:y>0.13172</cdr:y>
    </cdr:from>
    <cdr:to>
      <cdr:x>0.60815</cdr:x>
      <cdr:y>0.21145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3505" y="441402"/>
          <a:ext cx="1045427" cy="26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(d) Model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2B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872036</xdr:colOff>
      <xdr:row>17</xdr:row>
      <xdr:rowOff>152209</xdr:rowOff>
    </xdr:from>
    <xdr:to>
      <xdr:col>7</xdr:col>
      <xdr:colOff>422876</xdr:colOff>
      <xdr:row>27</xdr:row>
      <xdr:rowOff>19586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20713</xdr:colOff>
      <xdr:row>17</xdr:row>
      <xdr:rowOff>139777</xdr:rowOff>
    </xdr:from>
    <xdr:to>
      <xdr:col>3</xdr:col>
      <xdr:colOff>887994</xdr:colOff>
      <xdr:row>27</xdr:row>
      <xdr:rowOff>10964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0.25742</cdr:x>
      <cdr:y>0.15896</cdr:y>
    </cdr:from>
    <cdr:to>
      <cdr:x>0.37744</cdr:x>
      <cdr:y>0.34897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4515" y="274774"/>
          <a:ext cx="328449" cy="328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(d)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0.29933</cdr:x>
      <cdr:y>0.19106</cdr:y>
    </cdr:from>
    <cdr:to>
      <cdr:x>0.41888</cdr:x>
      <cdr:y>0.35538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7563" y="330999"/>
          <a:ext cx="306552" cy="284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(c)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188050</xdr:colOff>
      <xdr:row>33</xdr:row>
      <xdr:rowOff>96610</xdr:rowOff>
    </xdr:from>
    <xdr:to>
      <xdr:col>4</xdr:col>
      <xdr:colOff>550729</xdr:colOff>
      <xdr:row>45</xdr:row>
      <xdr:rowOff>69085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592183</xdr:colOff>
      <xdr:row>33</xdr:row>
      <xdr:rowOff>96944</xdr:rowOff>
    </xdr:from>
    <xdr:to>
      <xdr:col>7</xdr:col>
      <xdr:colOff>668839</xdr:colOff>
      <xdr:row>45</xdr:row>
      <xdr:rowOff>84659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0.28833</cdr:x>
      <cdr:y>0.20424</cdr:y>
    </cdr:from>
    <cdr:to>
      <cdr:x>0.38107</cdr:x>
      <cdr:y>0.34884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6093" y="461282"/>
          <a:ext cx="272143" cy="326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(a)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10" zoomScaleNormal="110" workbookViewId="0">
      <selection activeCell="C21" sqref="C21"/>
    </sheetView>
  </sheetViews>
  <sheetFormatPr defaultColWidth="8.6640625" defaultRowHeight="15" x14ac:dyDescent="0.2"/>
  <cols>
    <col min="1" max="1" width="3.21875" style="10" bestFit="1" customWidth="1"/>
    <col min="2" max="2" width="8.88671875" customWidth="1"/>
    <col min="3" max="3" width="19.77734375" customWidth="1"/>
    <col min="4" max="4" width="17.21875" customWidth="1"/>
    <col min="5" max="5" width="2.5546875" style="6" customWidth="1"/>
    <col min="6" max="6" width="8.33203125" customWidth="1"/>
    <col min="7" max="9" width="6.6640625" customWidth="1"/>
    <col min="10" max="10" width="8.33203125" customWidth="1"/>
    <col min="11" max="11" width="8.6640625" customWidth="1"/>
    <col min="12" max="12" width="3" style="6" customWidth="1"/>
  </cols>
  <sheetData>
    <row r="1" spans="1:12" s="2" customFormat="1" ht="15.75" x14ac:dyDescent="0.25">
      <c r="A1" s="7"/>
      <c r="B1" s="110" t="s">
        <v>0</v>
      </c>
      <c r="C1" s="110"/>
      <c r="D1" s="110"/>
      <c r="E1" s="33"/>
      <c r="F1" s="110" t="s">
        <v>1</v>
      </c>
      <c r="G1" s="110"/>
      <c r="H1" s="110"/>
      <c r="I1" s="110"/>
      <c r="J1" s="110"/>
      <c r="K1" s="110"/>
    </row>
    <row r="2" spans="1:12" s="3" customFormat="1" ht="30" customHeight="1" x14ac:dyDescent="0.25">
      <c r="A2" s="8" t="s">
        <v>2</v>
      </c>
      <c r="B2" s="3" t="s">
        <v>3</v>
      </c>
      <c r="C2" s="3" t="s">
        <v>4</v>
      </c>
      <c r="D2" s="3" t="s">
        <v>5</v>
      </c>
      <c r="E2" s="4"/>
      <c r="F2" s="111" t="s">
        <v>6</v>
      </c>
      <c r="G2" s="111"/>
      <c r="H2" s="34"/>
      <c r="I2" s="34"/>
      <c r="J2" s="111" t="s">
        <v>7</v>
      </c>
      <c r="K2" s="111"/>
      <c r="L2" s="4"/>
    </row>
    <row r="3" spans="1:12" s="3" customFormat="1" ht="30" customHeight="1" x14ac:dyDescent="0.25">
      <c r="A3" s="8"/>
      <c r="E3" s="4"/>
      <c r="F3" s="3" t="s">
        <v>8</v>
      </c>
      <c r="G3" s="3" t="s">
        <v>9</v>
      </c>
      <c r="J3" s="3" t="s">
        <v>8</v>
      </c>
      <c r="K3" s="3" t="s">
        <v>9</v>
      </c>
      <c r="L3" s="4"/>
    </row>
    <row r="4" spans="1:12" s="15" customFormat="1" x14ac:dyDescent="0.2">
      <c r="A4" s="23" t="s">
        <v>21</v>
      </c>
      <c r="B4" s="1">
        <v>0.2</v>
      </c>
      <c r="C4" s="15">
        <v>9.6310000000000002</v>
      </c>
      <c r="D4" s="15">
        <v>0.16039999999999999</v>
      </c>
      <c r="E4" s="24"/>
      <c r="F4" s="15">
        <v>101</v>
      </c>
      <c r="G4" s="15">
        <v>4.1399999999999997</v>
      </c>
      <c r="H4" s="15">
        <f t="shared" ref="H4:H8" si="0">F4/100</f>
        <v>1.01</v>
      </c>
      <c r="I4" s="15">
        <f>G4/100</f>
        <v>4.1399999999999999E-2</v>
      </c>
      <c r="J4" s="15">
        <v>22.42</v>
      </c>
      <c r="K4" s="15">
        <v>1.1399999999999999</v>
      </c>
      <c r="L4" s="24"/>
    </row>
    <row r="5" spans="1:12" s="15" customFormat="1" x14ac:dyDescent="0.2">
      <c r="A5" s="49">
        <v>1</v>
      </c>
      <c r="B5" s="1">
        <v>0.2</v>
      </c>
      <c r="C5" s="15">
        <v>8.5609999999999999</v>
      </c>
      <c r="D5" s="15">
        <v>0.1426</v>
      </c>
      <c r="E5" s="24"/>
      <c r="F5" s="15">
        <v>96.69</v>
      </c>
      <c r="G5" s="15">
        <v>3.89</v>
      </c>
      <c r="H5" s="15">
        <f t="shared" ref="H5" si="1">F5/100</f>
        <v>0.96689999999999998</v>
      </c>
      <c r="I5" s="15">
        <f t="shared" ref="I5" si="2">G5/100</f>
        <v>3.8900000000000004E-2</v>
      </c>
      <c r="J5" s="15">
        <v>19.690000000000001</v>
      </c>
      <c r="K5" s="15">
        <v>0.749</v>
      </c>
      <c r="L5" s="24"/>
    </row>
    <row r="6" spans="1:12" s="15" customFormat="1" x14ac:dyDescent="0.2">
      <c r="A6" s="49">
        <v>2</v>
      </c>
      <c r="B6" s="1">
        <v>0.2</v>
      </c>
      <c r="C6" s="15">
        <v>7.7050000000000001</v>
      </c>
      <c r="D6" s="15">
        <v>0.1283</v>
      </c>
      <c r="E6" s="24"/>
      <c r="F6" s="15">
        <v>98.42</v>
      </c>
      <c r="G6" s="15">
        <v>3.31</v>
      </c>
      <c r="H6" s="15">
        <f t="shared" si="0"/>
        <v>0.98419999999999996</v>
      </c>
      <c r="I6" s="15">
        <f t="shared" ref="I6:I8" si="3">G6/100</f>
        <v>3.3099999999999997E-2</v>
      </c>
      <c r="J6" s="15">
        <v>20.97</v>
      </c>
      <c r="K6" s="15">
        <v>0.81299999999999994</v>
      </c>
      <c r="L6" s="24"/>
    </row>
    <row r="7" spans="1:12" s="15" customFormat="1" x14ac:dyDescent="0.2">
      <c r="A7" s="35" t="s">
        <v>19</v>
      </c>
      <c r="B7" s="1">
        <v>0.2</v>
      </c>
      <c r="C7" s="15">
        <v>5.5039999999999996</v>
      </c>
      <c r="D7" s="15">
        <v>9.1600000000000001E-2</v>
      </c>
      <c r="E7" s="24"/>
      <c r="F7" s="15">
        <v>89.3</v>
      </c>
      <c r="G7" s="15">
        <v>4.33</v>
      </c>
      <c r="H7" s="15">
        <f t="shared" ref="H7" si="4">F7/100</f>
        <v>0.89300000000000002</v>
      </c>
      <c r="I7" s="15">
        <f t="shared" si="3"/>
        <v>4.3299999999999998E-2</v>
      </c>
      <c r="J7" s="15">
        <v>18.45</v>
      </c>
      <c r="K7" s="15">
        <v>1.42</v>
      </c>
      <c r="L7" s="24"/>
    </row>
    <row r="8" spans="1:12" s="15" customFormat="1" x14ac:dyDescent="0.2">
      <c r="A8" s="49">
        <v>4</v>
      </c>
      <c r="B8" s="1">
        <v>0.2</v>
      </c>
      <c r="C8" s="15">
        <v>4.8159999999999998</v>
      </c>
      <c r="D8" s="15">
        <v>8.0199999999999994E-2</v>
      </c>
      <c r="E8" s="24"/>
      <c r="F8" s="15">
        <v>89.33</v>
      </c>
      <c r="G8" s="15">
        <v>2.96</v>
      </c>
      <c r="H8" s="15">
        <f t="shared" si="0"/>
        <v>0.89329999999999998</v>
      </c>
      <c r="I8" s="15">
        <f t="shared" si="3"/>
        <v>2.9600000000000001E-2</v>
      </c>
      <c r="J8" s="15">
        <v>14.74</v>
      </c>
      <c r="K8" s="15">
        <v>0.83</v>
      </c>
      <c r="L8" s="24"/>
    </row>
    <row r="21" spans="3:3" x14ac:dyDescent="0.2">
      <c r="C21" t="s">
        <v>119</v>
      </c>
    </row>
  </sheetData>
  <mergeCells count="4">
    <mergeCell ref="B1:D1"/>
    <mergeCell ref="F2:G2"/>
    <mergeCell ref="J2:K2"/>
    <mergeCell ref="F1:K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C35" sqref="C35"/>
    </sheetView>
  </sheetViews>
  <sheetFormatPr defaultRowHeight="15" x14ac:dyDescent="0.2"/>
  <cols>
    <col min="2" max="3" width="10.44140625" customWidth="1"/>
  </cols>
  <sheetData>
    <row r="1" spans="1:9" x14ac:dyDescent="0.2">
      <c r="B1" s="114" t="s">
        <v>91</v>
      </c>
      <c r="C1" s="114"/>
      <c r="D1" s="115" t="s">
        <v>93</v>
      </c>
      <c r="E1" s="115"/>
      <c r="F1" s="115"/>
      <c r="G1" s="115"/>
      <c r="H1" s="115"/>
      <c r="I1" s="115"/>
    </row>
    <row r="2" spans="1:9" ht="45" x14ac:dyDescent="0.2">
      <c r="A2" s="87" t="s">
        <v>90</v>
      </c>
      <c r="B2" t="s">
        <v>42</v>
      </c>
      <c r="C2" t="s">
        <v>92</v>
      </c>
      <c r="D2" s="87" t="s">
        <v>94</v>
      </c>
      <c r="E2" s="87" t="s">
        <v>95</v>
      </c>
      <c r="F2" s="87" t="s">
        <v>96</v>
      </c>
      <c r="G2" s="87" t="s">
        <v>97</v>
      </c>
      <c r="H2" s="87" t="s">
        <v>98</v>
      </c>
      <c r="I2" s="87" t="s">
        <v>99</v>
      </c>
    </row>
    <row r="3" spans="1:9" x14ac:dyDescent="0.2">
      <c r="A3">
        <v>550</v>
      </c>
      <c r="B3">
        <v>27.21</v>
      </c>
      <c r="C3">
        <v>22.333300000000001</v>
      </c>
      <c r="D3">
        <v>64.489999999999995</v>
      </c>
      <c r="E3">
        <v>59.6</v>
      </c>
      <c r="F3">
        <v>28.99</v>
      </c>
      <c r="G3">
        <v>31.1</v>
      </c>
      <c r="H3">
        <v>6.5209999999999999</v>
      </c>
      <c r="I3">
        <v>5.37</v>
      </c>
    </row>
    <row r="4" spans="1:9" x14ac:dyDescent="0.2">
      <c r="A4">
        <v>600</v>
      </c>
      <c r="B4">
        <v>25.783000000000001</v>
      </c>
      <c r="C4">
        <v>24.333300000000001</v>
      </c>
      <c r="D4">
        <v>63.94</v>
      </c>
      <c r="E4">
        <v>62.4</v>
      </c>
      <c r="F4">
        <v>27.888000000000002</v>
      </c>
      <c r="G4">
        <v>28.6</v>
      </c>
      <c r="H4">
        <v>8.1679999999999993</v>
      </c>
      <c r="I4">
        <v>7.74</v>
      </c>
    </row>
    <row r="5" spans="1:9" x14ac:dyDescent="0.2">
      <c r="A5">
        <v>650</v>
      </c>
      <c r="B5">
        <v>24.32</v>
      </c>
      <c r="C5">
        <v>24</v>
      </c>
      <c r="D5">
        <v>63.36</v>
      </c>
      <c r="E5">
        <v>63</v>
      </c>
      <c r="F5">
        <v>26.73</v>
      </c>
      <c r="G5">
        <v>26.9</v>
      </c>
      <c r="H5">
        <v>9.91</v>
      </c>
      <c r="I5">
        <v>9.74</v>
      </c>
    </row>
    <row r="6" spans="1:9" x14ac:dyDescent="0.2">
      <c r="A6">
        <v>700</v>
      </c>
      <c r="B6">
        <v>22.58</v>
      </c>
      <c r="C6">
        <v>23</v>
      </c>
      <c r="D6">
        <v>62.65</v>
      </c>
      <c r="E6">
        <v>62.7</v>
      </c>
      <c r="F6">
        <v>25.31</v>
      </c>
      <c r="G6">
        <v>25.7</v>
      </c>
      <c r="H6">
        <v>11.5</v>
      </c>
      <c r="I6">
        <v>11.5</v>
      </c>
    </row>
    <row r="7" spans="1:9" x14ac:dyDescent="0.2">
      <c r="A7">
        <v>750</v>
      </c>
      <c r="B7">
        <v>19.399999999999999</v>
      </c>
      <c r="C7">
        <v>21.666699999999999</v>
      </c>
      <c r="D7">
        <v>61.27</v>
      </c>
      <c r="E7">
        <v>62.3</v>
      </c>
      <c r="F7">
        <v>22.54</v>
      </c>
      <c r="G7">
        <v>24.6</v>
      </c>
      <c r="H7">
        <v>13.1</v>
      </c>
      <c r="I7">
        <v>13.1</v>
      </c>
    </row>
    <row r="18" spans="1:9" x14ac:dyDescent="0.2">
      <c r="B18" s="114" t="s">
        <v>91</v>
      </c>
      <c r="C18" s="114"/>
      <c r="D18" s="115" t="s">
        <v>93</v>
      </c>
      <c r="E18" s="115"/>
      <c r="F18" s="115"/>
      <c r="G18" s="115"/>
      <c r="H18" s="115"/>
      <c r="I18" s="115"/>
    </row>
    <row r="19" spans="1:9" ht="45" x14ac:dyDescent="0.2">
      <c r="A19" t="s">
        <v>100</v>
      </c>
      <c r="B19" t="s">
        <v>42</v>
      </c>
      <c r="C19" t="s">
        <v>92</v>
      </c>
      <c r="D19" s="87" t="s">
        <v>94</v>
      </c>
      <c r="E19" s="87" t="s">
        <v>95</v>
      </c>
      <c r="F19" s="87" t="s">
        <v>96</v>
      </c>
      <c r="G19" s="87" t="s">
        <v>97</v>
      </c>
      <c r="H19" s="87" t="s">
        <v>98</v>
      </c>
      <c r="I19" s="87" t="s">
        <v>99</v>
      </c>
    </row>
    <row r="20" spans="1:9" x14ac:dyDescent="0.2">
      <c r="A20">
        <v>1</v>
      </c>
      <c r="B20">
        <v>24</v>
      </c>
      <c r="C20">
        <v>24</v>
      </c>
      <c r="D20">
        <v>63.36</v>
      </c>
      <c r="E20">
        <v>63</v>
      </c>
      <c r="F20">
        <v>26.73</v>
      </c>
      <c r="G20">
        <v>26.9</v>
      </c>
      <c r="H20">
        <v>9.91</v>
      </c>
      <c r="I20">
        <v>9.74</v>
      </c>
    </row>
    <row r="21" spans="1:9" x14ac:dyDescent="0.2">
      <c r="A21">
        <v>2</v>
      </c>
      <c r="B21">
        <v>24.34</v>
      </c>
      <c r="C21">
        <v>23.166699999999999</v>
      </c>
      <c r="D21">
        <v>63.37</v>
      </c>
      <c r="E21">
        <v>62.1</v>
      </c>
      <c r="F21">
        <v>26.75</v>
      </c>
      <c r="G21">
        <v>27.4</v>
      </c>
      <c r="H21">
        <v>9.8800000000000008</v>
      </c>
      <c r="I21">
        <v>9.44</v>
      </c>
    </row>
    <row r="22" spans="1:9" x14ac:dyDescent="0.2">
      <c r="A22">
        <v>3</v>
      </c>
      <c r="B22">
        <v>24.36</v>
      </c>
      <c r="C22">
        <v>22.166699999999999</v>
      </c>
      <c r="D22">
        <v>63.38</v>
      </c>
      <c r="E22">
        <v>61</v>
      </c>
      <c r="F22">
        <v>26.76</v>
      </c>
      <c r="G22">
        <v>27.9</v>
      </c>
      <c r="H22">
        <v>9.86</v>
      </c>
      <c r="I22">
        <v>9.07</v>
      </c>
    </row>
    <row r="23" spans="1:9" x14ac:dyDescent="0.2">
      <c r="A23">
        <v>4</v>
      </c>
      <c r="B23">
        <v>24.36</v>
      </c>
      <c r="C23">
        <v>21.166699999999999</v>
      </c>
      <c r="D23">
        <v>63.38</v>
      </c>
      <c r="E23">
        <v>59.8</v>
      </c>
      <c r="F23">
        <v>26.76</v>
      </c>
      <c r="G23">
        <v>28.5</v>
      </c>
      <c r="H23">
        <v>9.86</v>
      </c>
      <c r="I23">
        <v>8.7100000000000009</v>
      </c>
    </row>
    <row r="24" spans="1:9" x14ac:dyDescent="0.2">
      <c r="A24">
        <v>5</v>
      </c>
      <c r="B24">
        <v>24.36</v>
      </c>
      <c r="C24">
        <v>20.333300000000001</v>
      </c>
      <c r="D24">
        <v>63.38</v>
      </c>
      <c r="E24">
        <v>58.7</v>
      </c>
      <c r="F24">
        <v>26.76</v>
      </c>
      <c r="G24">
        <v>29</v>
      </c>
      <c r="H24">
        <v>9.85</v>
      </c>
      <c r="I24">
        <v>8.3800000000000008</v>
      </c>
    </row>
    <row r="35" spans="3:3" ht="15.75" x14ac:dyDescent="0.25">
      <c r="C35" s="28" t="s">
        <v>130</v>
      </c>
    </row>
  </sheetData>
  <mergeCells count="4">
    <mergeCell ref="B1:C1"/>
    <mergeCell ref="D1:I1"/>
    <mergeCell ref="B18:C18"/>
    <mergeCell ref="D18:I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C20" sqref="C20"/>
    </sheetView>
  </sheetViews>
  <sheetFormatPr defaultRowHeight="15" x14ac:dyDescent="0.2"/>
  <cols>
    <col min="2" max="3" width="10.44140625" customWidth="1"/>
  </cols>
  <sheetData>
    <row r="1" spans="1:9" x14ac:dyDescent="0.2">
      <c r="B1" t="s">
        <v>91</v>
      </c>
      <c r="D1" s="115" t="s">
        <v>93</v>
      </c>
      <c r="E1" s="115"/>
      <c r="F1" s="115"/>
      <c r="G1" s="115"/>
      <c r="H1" s="115"/>
      <c r="I1" s="115"/>
    </row>
    <row r="2" spans="1:9" ht="45" x14ac:dyDescent="0.2">
      <c r="A2" t="s">
        <v>101</v>
      </c>
      <c r="B2" t="s">
        <v>42</v>
      </c>
      <c r="C2" t="s">
        <v>92</v>
      </c>
      <c r="D2" s="87" t="s">
        <v>94</v>
      </c>
      <c r="E2" s="87" t="s">
        <v>95</v>
      </c>
      <c r="F2" s="87" t="s">
        <v>96</v>
      </c>
      <c r="G2" s="87" t="s">
        <v>97</v>
      </c>
      <c r="H2" s="87" t="s">
        <v>98</v>
      </c>
      <c r="I2" s="87" t="s">
        <v>99</v>
      </c>
    </row>
    <row r="3" spans="1:9" x14ac:dyDescent="0.2">
      <c r="A3">
        <v>2</v>
      </c>
      <c r="B3">
        <v>31.7</v>
      </c>
      <c r="C3">
        <v>30.5</v>
      </c>
      <c r="D3">
        <v>62.04</v>
      </c>
      <c r="E3">
        <v>61.1</v>
      </c>
      <c r="F3">
        <v>24.07</v>
      </c>
      <c r="G3">
        <v>24.6</v>
      </c>
      <c r="H3">
        <v>13.89</v>
      </c>
      <c r="I3">
        <v>13.5</v>
      </c>
    </row>
    <row r="4" spans="1:9" x14ac:dyDescent="0.2">
      <c r="A4">
        <v>3</v>
      </c>
      <c r="B4">
        <v>24.32</v>
      </c>
      <c r="C4">
        <v>24</v>
      </c>
      <c r="D4">
        <v>63.36</v>
      </c>
      <c r="E4">
        <v>63</v>
      </c>
      <c r="F4">
        <v>26.73</v>
      </c>
      <c r="G4">
        <v>26.9</v>
      </c>
      <c r="H4">
        <v>9.91</v>
      </c>
      <c r="I4">
        <v>9.74</v>
      </c>
    </row>
    <row r="5" spans="1:9" x14ac:dyDescent="0.2">
      <c r="A5">
        <v>4</v>
      </c>
      <c r="B5">
        <v>19.557500000000001</v>
      </c>
      <c r="C5">
        <v>19.625</v>
      </c>
      <c r="D5">
        <v>64.06</v>
      </c>
      <c r="E5">
        <v>64</v>
      </c>
      <c r="F5">
        <v>28.11</v>
      </c>
      <c r="G5">
        <v>28.3</v>
      </c>
      <c r="H5">
        <v>7.83</v>
      </c>
      <c r="I5">
        <v>7.57</v>
      </c>
    </row>
    <row r="6" spans="1:9" x14ac:dyDescent="0.2">
      <c r="A6">
        <v>5</v>
      </c>
      <c r="B6">
        <v>16.22</v>
      </c>
      <c r="C6">
        <v>16.5</v>
      </c>
      <c r="D6">
        <v>64.42</v>
      </c>
      <c r="E6">
        <v>64.5</v>
      </c>
      <c r="F6">
        <v>28.85</v>
      </c>
      <c r="G6">
        <v>29.2</v>
      </c>
      <c r="H6">
        <v>7</v>
      </c>
      <c r="I6">
        <v>6.16</v>
      </c>
    </row>
    <row r="7" spans="1:9" x14ac:dyDescent="0.2">
      <c r="A7">
        <v>6</v>
      </c>
      <c r="B7">
        <v>13.65</v>
      </c>
      <c r="C7">
        <v>14.166700000000001</v>
      </c>
      <c r="D7">
        <v>64.33</v>
      </c>
      <c r="E7">
        <v>64.89</v>
      </c>
      <c r="F7">
        <v>28.67</v>
      </c>
      <c r="G7">
        <v>29.88</v>
      </c>
      <c r="H7">
        <v>6.73</v>
      </c>
      <c r="I7">
        <v>5.19</v>
      </c>
    </row>
    <row r="8" spans="1:9" x14ac:dyDescent="0.2">
      <c r="A8">
        <v>7</v>
      </c>
      <c r="B8">
        <v>11.63</v>
      </c>
      <c r="C8">
        <v>12.428599999999999</v>
      </c>
      <c r="D8">
        <v>64.459999999999994</v>
      </c>
      <c r="E8">
        <v>65.150000000000006</v>
      </c>
      <c r="F8">
        <v>28.9</v>
      </c>
      <c r="G8">
        <v>30.3</v>
      </c>
      <c r="H8">
        <v>6.61</v>
      </c>
      <c r="I8">
        <v>4.4800000000000004</v>
      </c>
    </row>
    <row r="20" spans="3:3" ht="15.75" x14ac:dyDescent="0.25">
      <c r="C20" s="28" t="s">
        <v>131</v>
      </c>
    </row>
  </sheetData>
  <mergeCells count="1">
    <mergeCell ref="D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J7" zoomScale="82" zoomScaleNormal="82" workbookViewId="0">
      <selection activeCell="R53" sqref="R53"/>
    </sheetView>
  </sheetViews>
  <sheetFormatPr defaultColWidth="8.6640625" defaultRowHeight="15" x14ac:dyDescent="0.2"/>
  <cols>
    <col min="1" max="1" width="17.33203125" style="63" customWidth="1"/>
    <col min="2" max="2" width="15.5546875" style="63" bestFit="1" customWidth="1"/>
    <col min="3" max="3" width="12.5546875" style="63" bestFit="1" customWidth="1"/>
    <col min="4" max="4" width="11.88671875" style="63" customWidth="1"/>
    <col min="5" max="5" width="11.109375" style="53" bestFit="1" customWidth="1"/>
    <col min="6" max="16" width="8.6640625" style="15"/>
    <col min="17" max="18" width="12.21875" style="15" bestFit="1" customWidth="1"/>
    <col min="19" max="19" width="12.6640625" style="15" bestFit="1" customWidth="1"/>
    <col min="20" max="20" width="14.21875" style="15" customWidth="1"/>
    <col min="21" max="16384" width="8.6640625" style="15"/>
  </cols>
  <sheetData>
    <row r="1" spans="1:23" ht="15.75" x14ac:dyDescent="0.25">
      <c r="A1" s="94" t="s">
        <v>104</v>
      </c>
      <c r="C1" s="74" t="s">
        <v>83</v>
      </c>
      <c r="D1" s="74"/>
      <c r="K1" s="111" t="s">
        <v>6</v>
      </c>
      <c r="L1" s="111"/>
      <c r="M1" s="111" t="s">
        <v>7</v>
      </c>
      <c r="N1" s="111"/>
      <c r="Q1" s="102" t="s">
        <v>105</v>
      </c>
      <c r="R1" s="103"/>
      <c r="S1" s="102" t="s">
        <v>112</v>
      </c>
      <c r="T1" s="103"/>
    </row>
    <row r="2" spans="1:23" ht="63" x14ac:dyDescent="0.25">
      <c r="A2" s="75" t="s">
        <v>43</v>
      </c>
      <c r="B2" s="75" t="s">
        <v>89</v>
      </c>
      <c r="C2" s="75" t="s">
        <v>84</v>
      </c>
      <c r="D2" s="75" t="s">
        <v>85</v>
      </c>
      <c r="E2" s="48" t="s">
        <v>2</v>
      </c>
      <c r="F2" s="3" t="s">
        <v>10</v>
      </c>
      <c r="G2" s="3" t="s">
        <v>11</v>
      </c>
      <c r="H2" s="3" t="s">
        <v>4</v>
      </c>
      <c r="I2" s="3" t="s">
        <v>5</v>
      </c>
      <c r="J2" s="3" t="s">
        <v>102</v>
      </c>
      <c r="K2" s="3" t="s">
        <v>8</v>
      </c>
      <c r="L2" s="3" t="s">
        <v>9</v>
      </c>
      <c r="M2" s="3" t="s">
        <v>8</v>
      </c>
      <c r="N2" s="3" t="s">
        <v>9</v>
      </c>
      <c r="O2" s="3" t="s">
        <v>44</v>
      </c>
      <c r="P2" s="3"/>
      <c r="Q2" s="103"/>
      <c r="R2" s="103"/>
      <c r="S2" s="103"/>
      <c r="T2" s="103"/>
      <c r="U2" s="15" t="s">
        <v>115</v>
      </c>
      <c r="V2" s="15" t="s">
        <v>116</v>
      </c>
    </row>
    <row r="3" spans="1:23" x14ac:dyDescent="0.2">
      <c r="A3" s="73" t="s">
        <v>51</v>
      </c>
      <c r="B3" s="73" t="s">
        <v>86</v>
      </c>
      <c r="C3" s="76">
        <v>85.7</v>
      </c>
      <c r="D3" s="76">
        <v>84.166377497512002</v>
      </c>
      <c r="E3" s="95" t="s">
        <v>35</v>
      </c>
      <c r="F3" s="96">
        <v>4.9059999999999997</v>
      </c>
      <c r="G3" s="96">
        <v>34.64</v>
      </c>
      <c r="H3" s="96">
        <v>6.2670000000000003</v>
      </c>
      <c r="I3" s="96">
        <v>0.10437</v>
      </c>
      <c r="J3" s="96">
        <v>650</v>
      </c>
      <c r="K3" s="97">
        <v>85.7</v>
      </c>
      <c r="L3" s="97">
        <v>2.89</v>
      </c>
      <c r="M3" s="97">
        <v>15.78</v>
      </c>
      <c r="N3" s="97">
        <v>0.7</v>
      </c>
      <c r="O3" s="97">
        <f>G3/(2*F3)</f>
        <v>3.530370974317163</v>
      </c>
      <c r="P3" s="103" t="s">
        <v>2</v>
      </c>
      <c r="Q3" s="103" t="s">
        <v>106</v>
      </c>
      <c r="R3" s="103" t="s">
        <v>107</v>
      </c>
      <c r="S3" s="103" t="s">
        <v>45</v>
      </c>
      <c r="T3" s="103" t="s">
        <v>108</v>
      </c>
      <c r="U3" s="108" t="s">
        <v>114</v>
      </c>
      <c r="V3" s="109" t="s">
        <v>113</v>
      </c>
      <c r="W3" s="15" t="s">
        <v>109</v>
      </c>
    </row>
    <row r="4" spans="1:23" x14ac:dyDescent="0.2">
      <c r="A4" s="73" t="s">
        <v>51</v>
      </c>
      <c r="B4" s="73" t="s">
        <v>87</v>
      </c>
      <c r="C4" s="76">
        <v>15.78</v>
      </c>
      <c r="D4" s="76">
        <v>13.777452098199999</v>
      </c>
      <c r="E4" s="98"/>
      <c r="F4" s="97"/>
      <c r="G4" s="97"/>
      <c r="H4" s="97"/>
      <c r="I4" s="97"/>
      <c r="J4" s="97"/>
      <c r="K4" s="97"/>
      <c r="L4" s="97"/>
      <c r="M4" s="97"/>
      <c r="N4" s="97"/>
      <c r="O4" s="97"/>
      <c r="P4" s="103">
        <v>53</v>
      </c>
      <c r="Q4" s="104">
        <f>C53</f>
        <v>0.90900000000000003</v>
      </c>
      <c r="R4" s="104">
        <f>D53</f>
        <v>0.39958283988249998</v>
      </c>
      <c r="S4" s="103">
        <f>H51</f>
        <v>4.2640000000000002</v>
      </c>
      <c r="T4" s="105">
        <f>100*(1-R4/Q4)</f>
        <v>56.041491762101217</v>
      </c>
      <c r="U4" s="103">
        <f>I51</f>
        <v>7.0999999999999994E-2</v>
      </c>
      <c r="V4" s="109">
        <f>1/U4</f>
        <v>14.084507042253522</v>
      </c>
      <c r="W4" s="15" t="s">
        <v>110</v>
      </c>
    </row>
    <row r="5" spans="1:23" x14ac:dyDescent="0.2">
      <c r="A5" s="73" t="s">
        <v>51</v>
      </c>
      <c r="B5" s="73" t="s">
        <v>46</v>
      </c>
      <c r="C5" s="76">
        <v>0.499</v>
      </c>
      <c r="D5" s="76">
        <v>0.30664695068719</v>
      </c>
      <c r="E5" s="98"/>
      <c r="F5" s="97"/>
      <c r="G5" s="97"/>
      <c r="H5" s="97"/>
      <c r="I5" s="97"/>
      <c r="J5" s="97"/>
      <c r="K5" s="97"/>
      <c r="L5" s="97"/>
      <c r="M5" s="97"/>
      <c r="N5" s="97"/>
      <c r="O5" s="97"/>
      <c r="P5" s="103">
        <v>56</v>
      </c>
      <c r="Q5" s="104">
        <f>C62</f>
        <v>0.79700000000000004</v>
      </c>
      <c r="R5" s="104">
        <f>D62</f>
        <v>0.41731124893256</v>
      </c>
      <c r="S5" s="103">
        <f>H60</f>
        <v>5.2489999999999997</v>
      </c>
      <c r="T5" s="105">
        <f t="shared" ref="T5:T13" si="0">100*(1-R5/Q5)</f>
        <v>47.639742919377667</v>
      </c>
      <c r="U5" s="103">
        <f>I60</f>
        <v>8.6999999999999994E-2</v>
      </c>
      <c r="V5" s="109">
        <f t="shared" ref="V5:V13" si="1">1/U5</f>
        <v>11.494252873563219</v>
      </c>
    </row>
    <row r="6" spans="1:23" x14ac:dyDescent="0.2">
      <c r="A6" s="73" t="s">
        <v>52</v>
      </c>
      <c r="B6" s="73" t="s">
        <v>86</v>
      </c>
      <c r="C6" s="76">
        <v>95.3</v>
      </c>
      <c r="D6" s="76">
        <v>99.380504758041994</v>
      </c>
      <c r="E6" s="98" t="s">
        <v>38</v>
      </c>
      <c r="F6" s="97">
        <v>4.9059999999999997</v>
      </c>
      <c r="G6" s="97">
        <v>34.64</v>
      </c>
      <c r="H6" s="97">
        <v>10.446</v>
      </c>
      <c r="I6" s="97">
        <v>0.1739</v>
      </c>
      <c r="J6" s="97">
        <v>650</v>
      </c>
      <c r="K6" s="97">
        <v>95.28</v>
      </c>
      <c r="L6" s="97">
        <v>3.55</v>
      </c>
      <c r="M6" s="97">
        <v>20.329999999999998</v>
      </c>
      <c r="N6" s="97">
        <v>0.8</v>
      </c>
      <c r="O6" s="97">
        <f>G6/(2*F6)</f>
        <v>3.530370974317163</v>
      </c>
      <c r="P6" s="103">
        <v>49</v>
      </c>
      <c r="Q6" s="104">
        <f>C17</f>
        <v>0.51200000000000001</v>
      </c>
      <c r="R6" s="104">
        <f>D17</f>
        <v>0.29909461684295002</v>
      </c>
      <c r="S6" s="103">
        <f>H15</f>
        <v>5.53</v>
      </c>
      <c r="T6" s="105">
        <f t="shared" si="0"/>
        <v>41.583082647861325</v>
      </c>
      <c r="U6" s="103">
        <f>I15</f>
        <v>9.2090000000000005E-2</v>
      </c>
      <c r="V6" s="109">
        <f t="shared" si="1"/>
        <v>10.858942339016179</v>
      </c>
      <c r="W6" s="15" t="s">
        <v>111</v>
      </c>
    </row>
    <row r="7" spans="1:23" x14ac:dyDescent="0.2">
      <c r="A7" s="73" t="s">
        <v>52</v>
      </c>
      <c r="B7" s="73" t="s">
        <v>87</v>
      </c>
      <c r="C7" s="76">
        <v>20.329999999999998</v>
      </c>
      <c r="D7" s="76">
        <v>17.799672854724001</v>
      </c>
      <c r="E7" s="98"/>
      <c r="F7" s="97"/>
      <c r="G7" s="97"/>
      <c r="H7" s="97"/>
      <c r="I7" s="97"/>
      <c r="J7" s="97"/>
      <c r="K7" s="97"/>
      <c r="L7" s="97"/>
      <c r="M7" s="97"/>
      <c r="N7" s="97"/>
      <c r="O7" s="97"/>
      <c r="P7" s="103">
        <v>55</v>
      </c>
      <c r="Q7" s="104">
        <f>C59</f>
        <v>0.48699999999999999</v>
      </c>
      <c r="R7" s="104">
        <f>D59</f>
        <v>0.42475279056270998</v>
      </c>
      <c r="S7" s="103">
        <f>H57</f>
        <v>6.2039999999999997</v>
      </c>
      <c r="T7" s="105">
        <f t="shared" si="0"/>
        <v>12.781767851599589</v>
      </c>
      <c r="U7" s="103">
        <f>I60</f>
        <v>8.6999999999999994E-2</v>
      </c>
      <c r="V7" s="109">
        <f t="shared" si="1"/>
        <v>11.494252873563219</v>
      </c>
    </row>
    <row r="8" spans="1:23" x14ac:dyDescent="0.2">
      <c r="A8" s="73" t="s">
        <v>52</v>
      </c>
      <c r="B8" s="73" t="s">
        <v>46</v>
      </c>
      <c r="C8" s="76">
        <v>0.32</v>
      </c>
      <c r="D8" s="76">
        <v>0.31266440068173001</v>
      </c>
      <c r="E8" s="98"/>
      <c r="F8" s="97"/>
      <c r="G8" s="97"/>
      <c r="H8" s="97"/>
      <c r="I8" s="97"/>
      <c r="J8" s="97"/>
      <c r="K8" s="97"/>
      <c r="L8" s="97"/>
      <c r="M8" s="97"/>
      <c r="N8" s="97"/>
      <c r="O8" s="97"/>
      <c r="P8" s="103">
        <v>44</v>
      </c>
      <c r="Q8" s="104">
        <f>C5</f>
        <v>0.499</v>
      </c>
      <c r="R8" s="104">
        <f>D5</f>
        <v>0.30664695068719</v>
      </c>
      <c r="S8" s="103">
        <f>H3</f>
        <v>6.2670000000000003</v>
      </c>
      <c r="T8" s="105">
        <f t="shared" si="0"/>
        <v>38.547705273108214</v>
      </c>
      <c r="U8" s="103">
        <f>I3</f>
        <v>0.10437</v>
      </c>
      <c r="V8" s="109">
        <f t="shared" si="1"/>
        <v>9.581297307655456</v>
      </c>
    </row>
    <row r="9" spans="1:23" x14ac:dyDescent="0.2">
      <c r="A9" s="73" t="s">
        <v>53</v>
      </c>
      <c r="B9" s="73" t="s">
        <v>86</v>
      </c>
      <c r="C9" s="76">
        <v>85.7</v>
      </c>
      <c r="D9" s="76">
        <v>90.030245897724001</v>
      </c>
      <c r="E9" s="98" t="s">
        <v>36</v>
      </c>
      <c r="F9" s="97">
        <v>4.9059999999999997</v>
      </c>
      <c r="G9" s="97">
        <v>34.64</v>
      </c>
      <c r="H9" s="97">
        <v>7.2320000000000002</v>
      </c>
      <c r="I9" s="97">
        <v>0.12039999999999999</v>
      </c>
      <c r="J9" s="97">
        <f>J6</f>
        <v>650</v>
      </c>
      <c r="K9" s="97">
        <v>85.7</v>
      </c>
      <c r="L9" s="97">
        <v>3.2</v>
      </c>
      <c r="M9" s="97">
        <v>15.77</v>
      </c>
      <c r="N9" s="97">
        <v>0.7</v>
      </c>
      <c r="O9" s="97">
        <f>G9/(2*F9)</f>
        <v>3.530370974317163</v>
      </c>
      <c r="P9" s="103">
        <v>47</v>
      </c>
      <c r="Q9" s="104">
        <f>C11</f>
        <v>0.44400000000000001</v>
      </c>
      <c r="R9" s="104">
        <f>D11</f>
        <v>0.31152791581084999</v>
      </c>
      <c r="S9" s="103">
        <f>H9</f>
        <v>7.2320000000000002</v>
      </c>
      <c r="T9" s="105">
        <f t="shared" si="0"/>
        <v>29.836054997556303</v>
      </c>
      <c r="U9" s="103">
        <f>I9</f>
        <v>0.12039999999999999</v>
      </c>
      <c r="V9" s="109">
        <f t="shared" si="1"/>
        <v>8.3056478405315612</v>
      </c>
    </row>
    <row r="10" spans="1:23" x14ac:dyDescent="0.2">
      <c r="A10" s="73" t="s">
        <v>53</v>
      </c>
      <c r="B10" s="73" t="s">
        <v>87</v>
      </c>
      <c r="C10" s="76">
        <v>15.77</v>
      </c>
      <c r="D10" s="76">
        <v>15.213874802456001</v>
      </c>
      <c r="E10" s="98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03">
        <v>52</v>
      </c>
      <c r="Q10" s="104">
        <f>C50</f>
        <v>0.46800000000000003</v>
      </c>
      <c r="R10" s="104">
        <f>D50</f>
        <v>0.42678264770708002</v>
      </c>
      <c r="S10" s="103">
        <f>H48</f>
        <v>7.5819999999999999</v>
      </c>
      <c r="T10" s="105">
        <f t="shared" si="0"/>
        <v>8.8071265583162361</v>
      </c>
      <c r="U10" s="103">
        <f>I48</f>
        <v>0.126</v>
      </c>
      <c r="V10" s="109">
        <f t="shared" si="1"/>
        <v>7.9365079365079367</v>
      </c>
    </row>
    <row r="11" spans="1:23" x14ac:dyDescent="0.2">
      <c r="A11" s="73" t="s">
        <v>53</v>
      </c>
      <c r="B11" s="73" t="s">
        <v>46</v>
      </c>
      <c r="C11" s="76">
        <v>0.44400000000000001</v>
      </c>
      <c r="D11" s="76">
        <v>0.31152791581084999</v>
      </c>
      <c r="E11" s="98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03">
        <v>48</v>
      </c>
      <c r="Q11" s="104">
        <f>C14</f>
        <v>0.35199999999999998</v>
      </c>
      <c r="R11" s="104">
        <f>D14</f>
        <v>0.31345832797702</v>
      </c>
      <c r="S11" s="103">
        <f>H12</f>
        <v>8.5459999999999994</v>
      </c>
      <c r="T11" s="105">
        <f t="shared" si="0"/>
        <v>10.949338642892037</v>
      </c>
      <c r="U11" s="103">
        <f>I12</f>
        <v>0.14230000000000001</v>
      </c>
      <c r="V11" s="109">
        <f t="shared" si="1"/>
        <v>7.0274068868587483</v>
      </c>
    </row>
    <row r="12" spans="1:23" x14ac:dyDescent="0.2">
      <c r="A12" s="73" t="s">
        <v>54</v>
      </c>
      <c r="B12" s="73" t="s">
        <v>86</v>
      </c>
      <c r="C12" s="76">
        <v>88.1</v>
      </c>
      <c r="D12" s="76">
        <v>95.536252826804002</v>
      </c>
      <c r="E12" s="98" t="s">
        <v>37</v>
      </c>
      <c r="F12" s="97">
        <v>4.9059999999999997</v>
      </c>
      <c r="G12" s="97">
        <v>34.64</v>
      </c>
      <c r="H12" s="97">
        <v>8.5459999999999994</v>
      </c>
      <c r="I12" s="97">
        <v>0.14230000000000001</v>
      </c>
      <c r="J12" s="97">
        <f>J3</f>
        <v>650</v>
      </c>
      <c r="K12" s="97">
        <v>88.1</v>
      </c>
      <c r="L12" s="97">
        <v>4.0999999999999996</v>
      </c>
      <c r="M12" s="97">
        <v>17.100000000000001</v>
      </c>
      <c r="N12" s="97">
        <v>1.2</v>
      </c>
      <c r="O12" s="97">
        <f>G12/(2*F12)</f>
        <v>3.530370974317163</v>
      </c>
      <c r="P12" s="103">
        <v>54</v>
      </c>
      <c r="Q12" s="104">
        <f>C56</f>
        <v>0.252</v>
      </c>
      <c r="R12" s="104">
        <f>D56</f>
        <v>0.42407595377344998</v>
      </c>
      <c r="S12" s="104">
        <f>H54</f>
        <v>9.7479999999999993</v>
      </c>
      <c r="T12" s="105">
        <f t="shared" si="0"/>
        <v>-68.284108640257941</v>
      </c>
      <c r="U12" s="103">
        <f>I54</f>
        <v>0.16200000000000001</v>
      </c>
      <c r="V12" s="109">
        <f t="shared" si="1"/>
        <v>6.1728395061728394</v>
      </c>
    </row>
    <row r="13" spans="1:23" x14ac:dyDescent="0.2">
      <c r="A13" s="73" t="s">
        <v>54</v>
      </c>
      <c r="B13" s="73" t="s">
        <v>87</v>
      </c>
      <c r="C13" s="76">
        <v>17.100000000000001</v>
      </c>
      <c r="D13" s="76">
        <v>16.618492217330999</v>
      </c>
      <c r="E13" s="98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03">
        <v>46</v>
      </c>
      <c r="Q13" s="104">
        <f>C8</f>
        <v>0.32</v>
      </c>
      <c r="R13" s="104">
        <f>D8</f>
        <v>0.31266440068173001</v>
      </c>
      <c r="S13" s="103">
        <f>H6</f>
        <v>10.446</v>
      </c>
      <c r="T13" s="105">
        <f t="shared" si="0"/>
        <v>2.2923747869593725</v>
      </c>
      <c r="U13" s="103">
        <f>I6</f>
        <v>0.1739</v>
      </c>
      <c r="V13" s="109">
        <f t="shared" si="1"/>
        <v>5.7504312823461756</v>
      </c>
    </row>
    <row r="14" spans="1:23" x14ac:dyDescent="0.2">
      <c r="A14" s="73" t="s">
        <v>54</v>
      </c>
      <c r="B14" s="73" t="s">
        <v>46</v>
      </c>
      <c r="C14" s="76">
        <v>0.35199999999999998</v>
      </c>
      <c r="D14" s="76">
        <v>0.31345832797702</v>
      </c>
      <c r="E14" s="98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23" x14ac:dyDescent="0.2">
      <c r="A15" s="73" t="s">
        <v>55</v>
      </c>
      <c r="B15" s="73" t="s">
        <v>86</v>
      </c>
      <c r="C15" s="76">
        <v>78.5</v>
      </c>
      <c r="D15" s="76">
        <v>78.187978143026996</v>
      </c>
      <c r="E15" s="98" t="s">
        <v>34</v>
      </c>
      <c r="F15" s="97">
        <v>4.9059999999999997</v>
      </c>
      <c r="G15" s="97">
        <v>34.64</v>
      </c>
      <c r="H15" s="97">
        <v>5.53</v>
      </c>
      <c r="I15" s="97">
        <v>9.2090000000000005E-2</v>
      </c>
      <c r="J15" s="97">
        <f>J3</f>
        <v>650</v>
      </c>
      <c r="K15" s="97">
        <v>78.5</v>
      </c>
      <c r="L15" s="97">
        <v>2.0299999999999998</v>
      </c>
      <c r="M15" s="97">
        <v>11.02</v>
      </c>
      <c r="N15" s="97">
        <v>0.55000000000000004</v>
      </c>
      <c r="O15" s="97">
        <f>G15/(2*F15)</f>
        <v>3.530370974317163</v>
      </c>
    </row>
    <row r="16" spans="1:23" x14ac:dyDescent="0.2">
      <c r="A16" s="73" t="s">
        <v>55</v>
      </c>
      <c r="B16" s="73" t="s">
        <v>87</v>
      </c>
      <c r="C16" s="76">
        <v>11.02</v>
      </c>
      <c r="D16" s="76">
        <v>12.323767783342999</v>
      </c>
      <c r="E16" s="98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x14ac:dyDescent="0.2">
      <c r="A17" s="73" t="s">
        <v>55</v>
      </c>
      <c r="B17" s="73" t="s">
        <v>46</v>
      </c>
      <c r="C17" s="76">
        <v>0.51200000000000001</v>
      </c>
      <c r="D17" s="76">
        <v>0.29909461684295002</v>
      </c>
      <c r="E17" s="98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x14ac:dyDescent="0.2">
      <c r="A18" s="73" t="s">
        <v>56</v>
      </c>
      <c r="B18" s="73" t="s">
        <v>86</v>
      </c>
      <c r="C18" s="76">
        <v>98.42</v>
      </c>
      <c r="D18" s="76">
        <v>95.541092722936</v>
      </c>
      <c r="E18" s="106" t="s">
        <v>24</v>
      </c>
      <c r="F18" s="107">
        <v>5.89</v>
      </c>
      <c r="G18" s="107">
        <v>34.64</v>
      </c>
      <c r="H18" s="107">
        <v>7.7050000000000001</v>
      </c>
      <c r="I18" s="107">
        <v>0.1283</v>
      </c>
      <c r="J18" s="107">
        <f>J3</f>
        <v>650</v>
      </c>
      <c r="K18" s="107">
        <v>98.42</v>
      </c>
      <c r="L18" s="107">
        <v>3.31</v>
      </c>
      <c r="M18" s="107">
        <v>20.97</v>
      </c>
      <c r="N18" s="107">
        <v>0.81299999999999994</v>
      </c>
      <c r="O18" s="107">
        <f>G18/(2*F18)</f>
        <v>2.940577249575552</v>
      </c>
    </row>
    <row r="19" spans="1:15" x14ac:dyDescent="0.2">
      <c r="A19" s="73" t="s">
        <v>56</v>
      </c>
      <c r="B19" s="73" t="s">
        <v>87</v>
      </c>
      <c r="C19" s="76">
        <v>20.97</v>
      </c>
      <c r="D19" s="76">
        <v>18.948888334972001</v>
      </c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x14ac:dyDescent="0.2">
      <c r="A20" s="73" t="s">
        <v>56</v>
      </c>
      <c r="B20" s="73" t="s">
        <v>46</v>
      </c>
      <c r="C20" s="76">
        <v>0.53700000000000003</v>
      </c>
      <c r="D20" s="76">
        <v>0.39567209620765997</v>
      </c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x14ac:dyDescent="0.2">
      <c r="A21" s="73" t="s">
        <v>57</v>
      </c>
      <c r="B21" s="73" t="s">
        <v>86</v>
      </c>
      <c r="C21" s="76">
        <v>81.7</v>
      </c>
      <c r="D21" s="76">
        <v>90.952915489038006</v>
      </c>
      <c r="E21" s="53" t="s">
        <v>30</v>
      </c>
      <c r="F21" s="15">
        <v>5.89</v>
      </c>
      <c r="G21" s="15">
        <v>34.64</v>
      </c>
      <c r="H21" s="15">
        <v>12.84</v>
      </c>
      <c r="I21" s="15">
        <v>0.21379999999999999</v>
      </c>
      <c r="J21" s="15">
        <v>550</v>
      </c>
      <c r="K21" s="15">
        <v>81.7</v>
      </c>
      <c r="L21" s="15">
        <v>2.31</v>
      </c>
      <c r="M21" s="15">
        <v>20</v>
      </c>
      <c r="N21" s="15">
        <v>0.81</v>
      </c>
      <c r="O21" s="15">
        <f>G21/(2*F21)</f>
        <v>2.940577249575552</v>
      </c>
    </row>
    <row r="22" spans="1:15" x14ac:dyDescent="0.2">
      <c r="A22" s="73" t="s">
        <v>57</v>
      </c>
      <c r="B22" s="73" t="s">
        <v>87</v>
      </c>
      <c r="C22" s="76">
        <v>20</v>
      </c>
      <c r="D22" s="76">
        <v>18.753471089249999</v>
      </c>
    </row>
    <row r="23" spans="1:15" x14ac:dyDescent="0.2">
      <c r="A23" s="73" t="s">
        <v>57</v>
      </c>
      <c r="B23" s="73" t="s">
        <v>46</v>
      </c>
      <c r="C23" s="76">
        <v>0.184</v>
      </c>
      <c r="D23" s="76">
        <v>0.20941218983786</v>
      </c>
    </row>
    <row r="24" spans="1:15" x14ac:dyDescent="0.2">
      <c r="A24" s="73" t="s">
        <v>58</v>
      </c>
      <c r="B24" s="73" t="s">
        <v>86</v>
      </c>
      <c r="C24" s="76">
        <v>89.9</v>
      </c>
      <c r="D24" s="76">
        <v>103.01113099615</v>
      </c>
      <c r="E24" s="53">
        <v>15</v>
      </c>
      <c r="F24" s="15">
        <v>5.89</v>
      </c>
      <c r="G24" s="15">
        <v>34.64</v>
      </c>
      <c r="H24" s="15">
        <v>25.68</v>
      </c>
      <c r="I24" s="15">
        <v>0.42770000000000002</v>
      </c>
      <c r="J24" s="15">
        <v>550</v>
      </c>
      <c r="K24" s="15">
        <v>89.9</v>
      </c>
      <c r="L24" s="15">
        <v>4.68</v>
      </c>
      <c r="M24" s="15">
        <v>26.3</v>
      </c>
      <c r="N24" s="15">
        <v>2.76</v>
      </c>
      <c r="O24" s="15">
        <f t="shared" ref="O24:O69" si="2">G24/(2*F24)</f>
        <v>2.940577249575552</v>
      </c>
    </row>
    <row r="25" spans="1:15" x14ac:dyDescent="0.2">
      <c r="A25" s="73" t="s">
        <v>58</v>
      </c>
      <c r="B25" s="73" t="s">
        <v>87</v>
      </c>
      <c r="C25" s="76">
        <v>26.3</v>
      </c>
      <c r="D25" s="76">
        <v>24.374586900918001</v>
      </c>
    </row>
    <row r="26" spans="1:15" x14ac:dyDescent="0.2">
      <c r="A26" s="73" t="s">
        <v>58</v>
      </c>
      <c r="B26" s="73" t="s">
        <v>46</v>
      </c>
      <c r="C26" s="76">
        <v>0.21099999999999999</v>
      </c>
      <c r="D26" s="76">
        <v>0.20434348040792999</v>
      </c>
    </row>
    <row r="27" spans="1:15" x14ac:dyDescent="0.2">
      <c r="A27" s="73" t="s">
        <v>59</v>
      </c>
      <c r="B27" s="73" t="s">
        <v>86</v>
      </c>
      <c r="C27" s="76">
        <v>73.319999999999993</v>
      </c>
      <c r="D27" s="76">
        <v>82.028980124552007</v>
      </c>
      <c r="E27" s="100">
        <v>16</v>
      </c>
      <c r="F27" s="101">
        <v>5.89</v>
      </c>
      <c r="G27" s="101">
        <v>34.64</v>
      </c>
      <c r="H27" s="101">
        <v>6.4210000000000003</v>
      </c>
      <c r="I27" s="101">
        <v>0.1069</v>
      </c>
      <c r="J27" s="101">
        <v>620</v>
      </c>
      <c r="K27" s="101">
        <v>73.319999999999993</v>
      </c>
      <c r="L27" s="101">
        <v>2.46</v>
      </c>
      <c r="M27" s="101">
        <v>16.37</v>
      </c>
      <c r="N27" s="101">
        <v>0.51</v>
      </c>
      <c r="O27" s="101">
        <f t="shared" si="2"/>
        <v>2.940577249575552</v>
      </c>
    </row>
    <row r="28" spans="1:15" x14ac:dyDescent="0.2">
      <c r="A28" s="73" t="s">
        <v>59</v>
      </c>
      <c r="B28" s="73" t="s">
        <v>87</v>
      </c>
      <c r="C28" s="76">
        <v>16.37</v>
      </c>
      <c r="D28" s="76">
        <v>15.724284105642999</v>
      </c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x14ac:dyDescent="0.2">
      <c r="A29" s="73" t="s">
        <v>59</v>
      </c>
      <c r="B29" s="73" t="s">
        <v>46</v>
      </c>
      <c r="C29" s="76">
        <v>0.32200000000000001</v>
      </c>
      <c r="D29" s="76">
        <v>0.32578125483602999</v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x14ac:dyDescent="0.2">
      <c r="A30" s="73" t="s">
        <v>60</v>
      </c>
      <c r="B30" s="73" t="s">
        <v>86</v>
      </c>
      <c r="C30" s="76">
        <v>69.849999999999994</v>
      </c>
      <c r="D30" s="76">
        <v>71.798851089712997</v>
      </c>
      <c r="E30" s="100">
        <v>17</v>
      </c>
      <c r="F30" s="101">
        <v>5.89</v>
      </c>
      <c r="G30" s="101">
        <v>34.64</v>
      </c>
      <c r="H30" s="101">
        <v>5.1369999999999996</v>
      </c>
      <c r="I30" s="101">
        <v>8.5500000000000007E-2</v>
      </c>
      <c r="J30" s="101">
        <v>620</v>
      </c>
      <c r="K30" s="101">
        <v>69.849999999999994</v>
      </c>
      <c r="L30" s="101">
        <v>2.2000000000000002</v>
      </c>
      <c r="M30" s="101">
        <v>13.03</v>
      </c>
      <c r="N30" s="101">
        <v>8.5400000000000004E-2</v>
      </c>
      <c r="O30" s="101">
        <f t="shared" si="2"/>
        <v>2.940577249575552</v>
      </c>
    </row>
    <row r="31" spans="1:15" x14ac:dyDescent="0.2">
      <c r="A31" s="73" t="s">
        <v>60</v>
      </c>
      <c r="B31" s="73" t="s">
        <v>87</v>
      </c>
      <c r="C31" s="76">
        <v>13.03</v>
      </c>
      <c r="D31" s="76">
        <v>12.860922815159</v>
      </c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x14ac:dyDescent="0.2">
      <c r="A32" s="73" t="s">
        <v>60</v>
      </c>
      <c r="B32" s="73" t="s">
        <v>46</v>
      </c>
      <c r="C32" s="76">
        <v>0.312</v>
      </c>
      <c r="D32" s="76">
        <v>0.31144386430792997</v>
      </c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x14ac:dyDescent="0.2">
      <c r="A33" s="73" t="s">
        <v>61</v>
      </c>
      <c r="B33" s="73" t="s">
        <v>86</v>
      </c>
      <c r="C33" s="76">
        <v>78.7</v>
      </c>
      <c r="D33" s="76">
        <v>89.571088254466005</v>
      </c>
      <c r="E33" s="100">
        <v>18</v>
      </c>
      <c r="F33" s="101" t="s">
        <v>103</v>
      </c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">
      <c r="A34" s="73" t="s">
        <v>61</v>
      </c>
      <c r="B34" s="73" t="s">
        <v>87</v>
      </c>
      <c r="C34" s="76">
        <v>17.46</v>
      </c>
      <c r="D34" s="76">
        <v>17.855194036819999</v>
      </c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x14ac:dyDescent="0.2">
      <c r="A35" s="73" t="s">
        <v>61</v>
      </c>
      <c r="B35" s="73" t="s">
        <v>46</v>
      </c>
      <c r="C35" s="76">
        <v>0.27</v>
      </c>
      <c r="D35" s="76">
        <v>0.33134884422271998</v>
      </c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x14ac:dyDescent="0.2">
      <c r="A36" s="73" t="s">
        <v>62</v>
      </c>
      <c r="B36" s="73" t="s">
        <v>86</v>
      </c>
      <c r="C36" s="76">
        <v>92.47</v>
      </c>
      <c r="D36" s="76">
        <v>99.071488442293997</v>
      </c>
      <c r="E36" s="106">
        <v>19</v>
      </c>
      <c r="F36" s="107">
        <v>5.89</v>
      </c>
      <c r="G36" s="107">
        <v>34.64</v>
      </c>
      <c r="H36" s="107">
        <v>7.7050000000000001</v>
      </c>
      <c r="I36" s="107">
        <v>0.128</v>
      </c>
      <c r="J36" s="107">
        <v>620</v>
      </c>
      <c r="K36" s="107">
        <v>78.7</v>
      </c>
      <c r="L36" s="107">
        <v>3.64</v>
      </c>
      <c r="M36" s="107">
        <v>17.46</v>
      </c>
      <c r="N36" s="107">
        <v>1.37</v>
      </c>
      <c r="O36" s="107">
        <f t="shared" si="2"/>
        <v>2.940577249575552</v>
      </c>
    </row>
    <row r="37" spans="1:15" x14ac:dyDescent="0.2">
      <c r="A37" s="73" t="s">
        <v>62</v>
      </c>
      <c r="B37" s="73" t="s">
        <v>87</v>
      </c>
      <c r="C37" s="76">
        <v>26.22</v>
      </c>
      <c r="D37" s="76">
        <v>20.862194475772</v>
      </c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x14ac:dyDescent="0.2">
      <c r="A38" s="73" t="s">
        <v>62</v>
      </c>
      <c r="B38" s="73" t="s">
        <v>46</v>
      </c>
      <c r="C38" s="76">
        <v>0.21199999999999999</v>
      </c>
      <c r="D38" s="76">
        <v>0.33059186190652001</v>
      </c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x14ac:dyDescent="0.2">
      <c r="A39" s="73" t="s">
        <v>63</v>
      </c>
      <c r="B39" s="73" t="s">
        <v>86</v>
      </c>
      <c r="C39" s="76">
        <v>76.900000000000006</v>
      </c>
      <c r="D39" s="76">
        <v>79.063185324162006</v>
      </c>
      <c r="E39" s="53">
        <v>29</v>
      </c>
      <c r="J39" s="15">
        <v>550</v>
      </c>
    </row>
    <row r="40" spans="1:15" x14ac:dyDescent="0.2">
      <c r="A40" s="73" t="s">
        <v>63</v>
      </c>
      <c r="B40" s="73" t="s">
        <v>87</v>
      </c>
      <c r="C40" s="76">
        <v>15.39</v>
      </c>
      <c r="D40" s="76">
        <v>14.720678957198</v>
      </c>
    </row>
    <row r="41" spans="1:15" x14ac:dyDescent="0.2">
      <c r="A41" s="73" t="s">
        <v>63</v>
      </c>
      <c r="B41" s="73" t="s">
        <v>46</v>
      </c>
      <c r="C41" s="76">
        <v>0.38400000000000001</v>
      </c>
      <c r="D41" s="76">
        <v>0.20489994053782001</v>
      </c>
    </row>
    <row r="42" spans="1:15" x14ac:dyDescent="0.2">
      <c r="A42" s="73" t="s">
        <v>64</v>
      </c>
      <c r="B42" s="73" t="s">
        <v>86</v>
      </c>
      <c r="C42" s="76">
        <v>100</v>
      </c>
      <c r="D42" s="76">
        <v>99.569525108153002</v>
      </c>
      <c r="E42" s="53" t="s">
        <v>21</v>
      </c>
      <c r="F42" s="15">
        <v>5.89</v>
      </c>
      <c r="G42" s="15">
        <v>34.64</v>
      </c>
      <c r="H42" s="15">
        <v>9.6310000000000002</v>
      </c>
      <c r="I42" s="15">
        <v>0.16039999999999999</v>
      </c>
      <c r="J42" s="15">
        <v>650</v>
      </c>
      <c r="K42" s="15">
        <v>101</v>
      </c>
      <c r="L42" s="15">
        <v>4.1399999999999997</v>
      </c>
      <c r="M42" s="15">
        <v>22.42</v>
      </c>
      <c r="N42" s="15">
        <v>1.1399999999999999</v>
      </c>
      <c r="O42" s="15">
        <f t="shared" si="2"/>
        <v>2.940577249575552</v>
      </c>
    </row>
    <row r="43" spans="1:15" x14ac:dyDescent="0.2">
      <c r="A43" s="73" t="s">
        <v>64</v>
      </c>
      <c r="B43" s="73" t="s">
        <v>87</v>
      </c>
      <c r="C43" s="76">
        <v>22.42</v>
      </c>
      <c r="D43" s="76">
        <v>20.210247027383001</v>
      </c>
    </row>
    <row r="44" spans="1:15" x14ac:dyDescent="0.2">
      <c r="A44" s="73" t="s">
        <v>64</v>
      </c>
      <c r="B44" s="73" t="s">
        <v>46</v>
      </c>
      <c r="C44" s="76">
        <v>0.41499999999999998</v>
      </c>
      <c r="D44" s="76">
        <v>0.39387690622371002</v>
      </c>
    </row>
    <row r="45" spans="1:15" x14ac:dyDescent="0.2">
      <c r="A45" s="73" t="s">
        <v>65</v>
      </c>
      <c r="B45" s="73" t="s">
        <v>86</v>
      </c>
      <c r="C45" s="76">
        <v>89.3</v>
      </c>
      <c r="D45" s="76">
        <v>83.180764273633002</v>
      </c>
      <c r="E45" s="53" t="s">
        <v>19</v>
      </c>
      <c r="F45" s="15">
        <v>5.89</v>
      </c>
      <c r="G45" s="15">
        <v>34.64</v>
      </c>
      <c r="H45" s="15">
        <v>5.5039999999999996</v>
      </c>
      <c r="I45" s="15">
        <v>9.1600000000000001E-2</v>
      </c>
      <c r="K45" s="15">
        <v>89.3</v>
      </c>
      <c r="L45" s="15">
        <v>4.33</v>
      </c>
      <c r="M45" s="15">
        <v>18.45</v>
      </c>
      <c r="N45" s="15">
        <v>1.42</v>
      </c>
      <c r="O45" s="15">
        <f t="shared" si="2"/>
        <v>2.940577249575552</v>
      </c>
    </row>
    <row r="46" spans="1:15" x14ac:dyDescent="0.2">
      <c r="A46" s="73" t="s">
        <v>65</v>
      </c>
      <c r="B46" s="73" t="s">
        <v>87</v>
      </c>
      <c r="C46" s="76">
        <v>18.45</v>
      </c>
      <c r="D46" s="76">
        <v>15.743336613725001</v>
      </c>
    </row>
    <row r="47" spans="1:15" x14ac:dyDescent="0.2">
      <c r="A47" s="73" t="s">
        <v>65</v>
      </c>
      <c r="B47" s="73" t="s">
        <v>46</v>
      </c>
      <c r="C47" s="76">
        <v>0.7</v>
      </c>
      <c r="D47" s="76">
        <v>0.38784809532383002</v>
      </c>
    </row>
    <row r="48" spans="1:15" x14ac:dyDescent="0.2">
      <c r="A48" s="73" t="s">
        <v>66</v>
      </c>
      <c r="B48" s="73" t="s">
        <v>86</v>
      </c>
      <c r="C48" s="76">
        <v>91.85</v>
      </c>
      <c r="D48" s="76">
        <v>95.104524037000999</v>
      </c>
      <c r="E48" s="98">
        <v>52</v>
      </c>
      <c r="F48" s="97">
        <v>5.89</v>
      </c>
      <c r="G48" s="97">
        <v>41.59</v>
      </c>
      <c r="H48" s="97">
        <v>7.5819999999999999</v>
      </c>
      <c r="I48" s="97">
        <v>0.126</v>
      </c>
      <c r="J48" s="97">
        <v>650</v>
      </c>
      <c r="K48" s="97">
        <v>91.85</v>
      </c>
      <c r="L48" s="97">
        <v>3.69</v>
      </c>
      <c r="M48" s="97">
        <v>17.649999999999999</v>
      </c>
      <c r="N48" s="97">
        <v>1.08</v>
      </c>
      <c r="O48" s="97">
        <f t="shared" si="2"/>
        <v>3.5305602716468596</v>
      </c>
    </row>
    <row r="49" spans="1:18" x14ac:dyDescent="0.2">
      <c r="A49" s="73" t="s">
        <v>66</v>
      </c>
      <c r="B49" s="73" t="s">
        <v>87</v>
      </c>
      <c r="C49" s="76">
        <v>17.649999999999999</v>
      </c>
      <c r="D49" s="76">
        <v>16.802025757218999</v>
      </c>
      <c r="E49" s="98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8" x14ac:dyDescent="0.2">
      <c r="A50" s="73" t="s">
        <v>66</v>
      </c>
      <c r="B50" s="73" t="s">
        <v>46</v>
      </c>
      <c r="C50" s="76">
        <v>0.46800000000000003</v>
      </c>
      <c r="D50" s="76">
        <v>0.42678264770708002</v>
      </c>
      <c r="E50" s="98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8" x14ac:dyDescent="0.2">
      <c r="A51" s="73" t="s">
        <v>67</v>
      </c>
      <c r="B51" s="73" t="s">
        <v>86</v>
      </c>
      <c r="C51" s="76">
        <v>75.8</v>
      </c>
      <c r="D51" s="76">
        <v>71.42251856995</v>
      </c>
      <c r="E51" s="98">
        <v>53</v>
      </c>
      <c r="F51" s="97">
        <v>5.89</v>
      </c>
      <c r="G51" s="97">
        <v>41.59</v>
      </c>
      <c r="H51" s="97">
        <v>4.2640000000000002</v>
      </c>
      <c r="I51" s="97">
        <v>7.0999999999999994E-2</v>
      </c>
      <c r="J51" s="97">
        <v>650</v>
      </c>
      <c r="K51" s="97">
        <v>75.8</v>
      </c>
      <c r="L51" s="97">
        <v>2.5099999999999998</v>
      </c>
      <c r="M51" s="97">
        <v>10.1</v>
      </c>
      <c r="N51" s="97">
        <v>0.52300000000000002</v>
      </c>
      <c r="O51" s="97">
        <f t="shared" si="2"/>
        <v>3.5305602716468596</v>
      </c>
    </row>
    <row r="52" spans="1:18" x14ac:dyDescent="0.2">
      <c r="A52" s="73" t="s">
        <v>67</v>
      </c>
      <c r="B52" s="73" t="s">
        <v>87</v>
      </c>
      <c r="C52" s="76">
        <v>10.1</v>
      </c>
      <c r="D52" s="76">
        <v>11.469441488068</v>
      </c>
      <c r="E52" s="98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8" ht="15.75" x14ac:dyDescent="0.25">
      <c r="A53" s="73" t="s">
        <v>67</v>
      </c>
      <c r="B53" s="73" t="s">
        <v>46</v>
      </c>
      <c r="C53" s="76">
        <v>0.90900000000000003</v>
      </c>
      <c r="D53" s="76">
        <v>0.39958283988249998</v>
      </c>
      <c r="E53" s="98"/>
      <c r="F53" s="97"/>
      <c r="G53" s="97"/>
      <c r="H53" s="97"/>
      <c r="I53" s="97"/>
      <c r="J53" s="97"/>
      <c r="K53" s="97"/>
      <c r="L53" s="97"/>
      <c r="M53" s="97"/>
      <c r="N53" s="97"/>
      <c r="O53" s="97"/>
      <c r="R53" s="28" t="s">
        <v>118</v>
      </c>
    </row>
    <row r="54" spans="1:18" x14ac:dyDescent="0.2">
      <c r="A54" s="73" t="s">
        <v>68</v>
      </c>
      <c r="B54" s="73" t="s">
        <v>86</v>
      </c>
      <c r="C54" s="76">
        <v>93.19</v>
      </c>
      <c r="D54" s="76">
        <v>99.664327517504006</v>
      </c>
      <c r="E54" s="99">
        <v>54</v>
      </c>
      <c r="F54" s="97">
        <v>5.89</v>
      </c>
      <c r="G54" s="97">
        <v>41.59</v>
      </c>
      <c r="H54" s="97">
        <v>9.7479999999999993</v>
      </c>
      <c r="I54" s="97">
        <v>0.16200000000000001</v>
      </c>
      <c r="J54" s="97">
        <v>650</v>
      </c>
      <c r="K54" s="97">
        <v>93.19</v>
      </c>
      <c r="L54" s="97">
        <v>4.3499999999999996</v>
      </c>
      <c r="M54" s="97">
        <v>20.61</v>
      </c>
      <c r="N54" s="97">
        <v>1.06</v>
      </c>
      <c r="O54" s="97">
        <f t="shared" si="2"/>
        <v>3.5305602716468596</v>
      </c>
    </row>
    <row r="55" spans="1:18" x14ac:dyDescent="0.2">
      <c r="A55" s="73" t="s">
        <v>68</v>
      </c>
      <c r="B55" s="73" t="s">
        <v>87</v>
      </c>
      <c r="C55" s="76">
        <v>20.61</v>
      </c>
      <c r="D55" s="76">
        <v>18.020621748021998</v>
      </c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8" x14ac:dyDescent="0.2">
      <c r="A56" s="73" t="s">
        <v>68</v>
      </c>
      <c r="B56" s="73" t="s">
        <v>46</v>
      </c>
      <c r="C56" s="76">
        <v>0.252</v>
      </c>
      <c r="D56" s="76">
        <v>0.42407595377344998</v>
      </c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8" x14ac:dyDescent="0.2">
      <c r="A57" s="73" t="s">
        <v>69</v>
      </c>
      <c r="B57" s="73" t="s">
        <v>86</v>
      </c>
      <c r="C57" s="76">
        <v>88.45</v>
      </c>
      <c r="D57" s="76">
        <v>88.184576257513001</v>
      </c>
      <c r="E57" s="98">
        <v>55</v>
      </c>
      <c r="F57" s="97">
        <v>5.89</v>
      </c>
      <c r="G57" s="97">
        <v>41.59</v>
      </c>
      <c r="H57" s="97">
        <v>6.2039999999999997</v>
      </c>
      <c r="I57" s="97">
        <v>0.10299999999999999</v>
      </c>
      <c r="J57" s="97">
        <v>650</v>
      </c>
      <c r="K57" s="97">
        <v>88.45</v>
      </c>
      <c r="L57" s="97">
        <v>2.86</v>
      </c>
      <c r="M57" s="97">
        <v>16.62</v>
      </c>
      <c r="N57" s="97">
        <v>0.64700000000000002</v>
      </c>
      <c r="O57" s="97">
        <f t="shared" si="2"/>
        <v>3.5305602716468596</v>
      </c>
    </row>
    <row r="58" spans="1:18" x14ac:dyDescent="0.2">
      <c r="A58" s="73" t="s">
        <v>69</v>
      </c>
      <c r="B58" s="73" t="s">
        <v>87</v>
      </c>
      <c r="C58" s="76">
        <v>16.62</v>
      </c>
      <c r="D58" s="76">
        <v>15.247710693970999</v>
      </c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8" x14ac:dyDescent="0.2">
      <c r="A59" s="73" t="s">
        <v>69</v>
      </c>
      <c r="B59" s="73" t="s">
        <v>46</v>
      </c>
      <c r="C59" s="76">
        <v>0.48699999999999999</v>
      </c>
      <c r="D59" s="76">
        <v>0.42475279056270998</v>
      </c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8" x14ac:dyDescent="0.2">
      <c r="A60" s="73" t="s">
        <v>70</v>
      </c>
      <c r="B60" s="73" t="s">
        <v>86</v>
      </c>
      <c r="C60" s="76">
        <v>82.69</v>
      </c>
      <c r="D60" s="76">
        <v>81.080832258019001</v>
      </c>
      <c r="E60" s="98">
        <v>56</v>
      </c>
      <c r="F60" s="97">
        <v>5.89</v>
      </c>
      <c r="G60" s="97">
        <v>41.59</v>
      </c>
      <c r="H60" s="97">
        <v>5.2489999999999997</v>
      </c>
      <c r="I60" s="97">
        <v>8.6999999999999994E-2</v>
      </c>
      <c r="J60" s="97">
        <v>650</v>
      </c>
      <c r="K60" s="97">
        <v>82.69</v>
      </c>
      <c r="L60" s="97">
        <v>1.72</v>
      </c>
      <c r="M60" s="97">
        <v>12.65</v>
      </c>
      <c r="N60" s="97">
        <v>0.28599999999999998</v>
      </c>
      <c r="O60" s="97">
        <f t="shared" si="2"/>
        <v>3.5305602716468596</v>
      </c>
    </row>
    <row r="61" spans="1:18" x14ac:dyDescent="0.2">
      <c r="A61" s="73" t="s">
        <v>70</v>
      </c>
      <c r="B61" s="73" t="s">
        <v>87</v>
      </c>
      <c r="C61" s="76">
        <v>12.65</v>
      </c>
      <c r="D61" s="76">
        <v>13.668077376336001</v>
      </c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8" x14ac:dyDescent="0.2">
      <c r="A62" s="73" t="s">
        <v>70</v>
      </c>
      <c r="B62" s="73" t="s">
        <v>46</v>
      </c>
      <c r="C62" s="76">
        <v>0.79700000000000004</v>
      </c>
      <c r="D62" s="76">
        <v>0.41731124893256</v>
      </c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8" x14ac:dyDescent="0.2">
      <c r="A63" s="73" t="s">
        <v>71</v>
      </c>
      <c r="B63" s="73" t="s">
        <v>86</v>
      </c>
      <c r="C63" s="76">
        <v>85.94</v>
      </c>
      <c r="D63" s="76">
        <v>94.873963640824996</v>
      </c>
      <c r="E63" s="100">
        <v>57</v>
      </c>
      <c r="F63" s="101">
        <v>5.89</v>
      </c>
      <c r="G63" s="101">
        <v>47.95</v>
      </c>
      <c r="H63" s="101">
        <v>7.5220000000000002</v>
      </c>
      <c r="I63" s="101">
        <v>0.125</v>
      </c>
      <c r="J63" s="101">
        <v>650</v>
      </c>
      <c r="K63" s="101">
        <v>85.94</v>
      </c>
      <c r="L63" s="101">
        <v>2.0760000000000001</v>
      </c>
      <c r="M63" s="101">
        <v>12.78</v>
      </c>
      <c r="N63" s="101">
        <v>0.36899999999999999</v>
      </c>
      <c r="O63" s="101">
        <f t="shared" si="2"/>
        <v>4.0704584040747029</v>
      </c>
    </row>
    <row r="64" spans="1:18" x14ac:dyDescent="0.2">
      <c r="A64" s="73" t="s">
        <v>71</v>
      </c>
      <c r="B64" s="73" t="s">
        <v>87</v>
      </c>
      <c r="C64" s="76">
        <v>12.78</v>
      </c>
      <c r="D64" s="76">
        <v>15.235996755151</v>
      </c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9" x14ac:dyDescent="0.2">
      <c r="A65" s="73" t="s">
        <v>71</v>
      </c>
      <c r="B65" s="73" t="s">
        <v>46</v>
      </c>
      <c r="C65" s="76">
        <v>0.625</v>
      </c>
      <c r="D65" s="76">
        <v>0.46044072049876</v>
      </c>
      <c r="E65" s="100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9" x14ac:dyDescent="0.2">
      <c r="A66" s="73" t="s">
        <v>72</v>
      </c>
      <c r="B66" s="73" t="s">
        <v>86</v>
      </c>
      <c r="C66" s="76">
        <v>93.75</v>
      </c>
      <c r="D66" s="76">
        <v>99.832564330715002</v>
      </c>
      <c r="E66" s="100">
        <v>59</v>
      </c>
      <c r="F66" s="101">
        <v>5.89</v>
      </c>
      <c r="G66" s="101">
        <v>47.95</v>
      </c>
      <c r="H66" s="101">
        <v>10.029</v>
      </c>
      <c r="I66" s="101">
        <v>0.16700000000000001</v>
      </c>
      <c r="J66" s="101">
        <v>650</v>
      </c>
      <c r="K66" s="101">
        <v>93.75</v>
      </c>
      <c r="L66" s="101">
        <v>4.6239999999999997</v>
      </c>
      <c r="M66" s="101">
        <v>17.14</v>
      </c>
      <c r="N66" s="101">
        <v>1.03</v>
      </c>
      <c r="O66" s="101">
        <f t="shared" si="2"/>
        <v>4.0704584040747029</v>
      </c>
    </row>
    <row r="67" spans="1:19" x14ac:dyDescent="0.2">
      <c r="A67" s="73" t="s">
        <v>72</v>
      </c>
      <c r="B67" s="73" t="s">
        <v>87</v>
      </c>
      <c r="C67" s="76">
        <v>17.14</v>
      </c>
      <c r="D67" s="76">
        <v>16.425108625878</v>
      </c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9" x14ac:dyDescent="0.2">
      <c r="A68" s="73" t="s">
        <v>72</v>
      </c>
      <c r="B68" s="73" t="s">
        <v>46</v>
      </c>
      <c r="C68" s="76">
        <v>0.35899999999999999</v>
      </c>
      <c r="D68" s="76">
        <v>0.45644170334109002</v>
      </c>
      <c r="E68" s="100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9" x14ac:dyDescent="0.2">
      <c r="A69" s="73" t="s">
        <v>73</v>
      </c>
      <c r="B69" s="73" t="s">
        <v>86</v>
      </c>
      <c r="C69" s="76">
        <v>80.319999999999993</v>
      </c>
      <c r="D69" s="76">
        <v>86.961477489789999</v>
      </c>
      <c r="E69" s="100">
        <v>64</v>
      </c>
      <c r="F69" s="101">
        <v>5.89</v>
      </c>
      <c r="G69" s="101">
        <v>47.95</v>
      </c>
      <c r="H69" s="101">
        <v>6.0179999999999998</v>
      </c>
      <c r="I69" s="101">
        <v>0.10020999999999999</v>
      </c>
      <c r="J69" s="101">
        <v>650</v>
      </c>
      <c r="K69" s="101">
        <v>80.314999999999998</v>
      </c>
      <c r="L69" s="101">
        <v>2.4020000000000001</v>
      </c>
      <c r="M69" s="101">
        <v>12.237</v>
      </c>
      <c r="N69" s="101">
        <v>0.68600000000000005</v>
      </c>
      <c r="O69" s="101">
        <f t="shared" si="2"/>
        <v>4.0704584040747029</v>
      </c>
    </row>
    <row r="70" spans="1:19" x14ac:dyDescent="0.2">
      <c r="A70" s="73" t="s">
        <v>73</v>
      </c>
      <c r="B70" s="73" t="s">
        <v>87</v>
      </c>
      <c r="C70" s="76">
        <v>12.24</v>
      </c>
      <c r="D70" s="76">
        <v>13.661381898342</v>
      </c>
      <c r="E70" s="100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9" x14ac:dyDescent="0.2">
      <c r="A71" s="73" t="s">
        <v>73</v>
      </c>
      <c r="B71" s="73" t="s">
        <v>46</v>
      </c>
      <c r="C71" s="76">
        <v>0.80800000000000005</v>
      </c>
      <c r="D71" s="76">
        <v>0.45850218717294999</v>
      </c>
      <c r="E71" s="100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3" spans="1:19" s="51" customFormat="1" ht="15.75" x14ac:dyDescent="0.25">
      <c r="A73" s="50" t="s">
        <v>88</v>
      </c>
      <c r="B73" s="56"/>
      <c r="C73" s="56"/>
      <c r="D73" s="56"/>
      <c r="E73" s="56"/>
      <c r="Q73" s="15"/>
      <c r="R73" s="15"/>
      <c r="S73" s="15"/>
    </row>
    <row r="74" spans="1:19" s="52" customFormat="1" ht="15.75" x14ac:dyDescent="0.25">
      <c r="A74" s="57" t="s">
        <v>81</v>
      </c>
      <c r="B74" s="57" t="s">
        <v>82</v>
      </c>
      <c r="D74" s="57"/>
      <c r="E74" s="57"/>
      <c r="Q74" s="15"/>
      <c r="R74" s="15"/>
      <c r="S74" s="15"/>
    </row>
    <row r="75" spans="1:19" s="61" customFormat="1" x14ac:dyDescent="0.2">
      <c r="A75" s="60">
        <v>0</v>
      </c>
      <c r="B75" s="60">
        <v>0</v>
      </c>
      <c r="D75" s="59"/>
      <c r="E75" s="59"/>
      <c r="Q75" s="15"/>
      <c r="R75" s="15"/>
      <c r="S75" s="15"/>
    </row>
    <row r="76" spans="1:19" s="61" customFormat="1" x14ac:dyDescent="0.2">
      <c r="A76" s="60">
        <v>20</v>
      </c>
      <c r="B76" s="60">
        <v>20</v>
      </c>
      <c r="D76" s="59"/>
      <c r="E76" s="59"/>
      <c r="Q76" s="15"/>
      <c r="R76" s="15"/>
      <c r="S76" s="15"/>
    </row>
    <row r="77" spans="1:19" s="61" customFormat="1" x14ac:dyDescent="0.2">
      <c r="A77" s="60">
        <v>60</v>
      </c>
      <c r="B77" s="60">
        <v>60</v>
      </c>
      <c r="D77" s="59"/>
      <c r="E77" s="59"/>
      <c r="Q77" s="15"/>
      <c r="R77" s="15"/>
      <c r="S77" s="15"/>
    </row>
    <row r="78" spans="1:19" s="61" customFormat="1" x14ac:dyDescent="0.2">
      <c r="A78" s="60">
        <v>100</v>
      </c>
      <c r="B78" s="60">
        <v>100</v>
      </c>
      <c r="D78" s="59"/>
      <c r="E78" s="59"/>
      <c r="Q78" s="15"/>
      <c r="R78" s="15"/>
      <c r="S78" s="15"/>
    </row>
    <row r="79" spans="1:19" s="63" customFormat="1" ht="15.75" x14ac:dyDescent="0.25">
      <c r="A79" s="62"/>
      <c r="B79" s="62"/>
      <c r="C79" s="62"/>
      <c r="D79" s="62"/>
      <c r="E79" s="62"/>
      <c r="Q79" s="51"/>
      <c r="R79" s="51"/>
      <c r="S79" s="51"/>
    </row>
    <row r="80" spans="1:19" ht="15.75" x14ac:dyDescent="0.25">
      <c r="Q80" s="52"/>
      <c r="R80" s="52"/>
      <c r="S80" s="52"/>
    </row>
    <row r="81" spans="17:19" x14ac:dyDescent="0.2">
      <c r="Q81" s="61"/>
      <c r="R81" s="61"/>
      <c r="S81" s="61"/>
    </row>
    <row r="82" spans="17:19" x14ac:dyDescent="0.2">
      <c r="Q82" s="61"/>
      <c r="R82" s="61"/>
      <c r="S82" s="61"/>
    </row>
    <row r="83" spans="17:19" x14ac:dyDescent="0.2">
      <c r="Q83" s="61"/>
      <c r="R83" s="61"/>
      <c r="S83" s="61"/>
    </row>
    <row r="84" spans="17:19" x14ac:dyDescent="0.2">
      <c r="Q84" s="61"/>
      <c r="R84" s="61"/>
      <c r="S84" s="61"/>
    </row>
    <row r="85" spans="17:19" x14ac:dyDescent="0.2">
      <c r="Q85" s="63"/>
      <c r="R85" s="63"/>
      <c r="S85" s="63"/>
    </row>
  </sheetData>
  <mergeCells count="2">
    <mergeCell ref="K1:L1"/>
    <mergeCell ref="M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="110" zoomScaleNormal="110" workbookViewId="0">
      <selection activeCell="C37" sqref="C37"/>
    </sheetView>
  </sheetViews>
  <sheetFormatPr defaultColWidth="8.6640625" defaultRowHeight="15" x14ac:dyDescent="0.2"/>
  <cols>
    <col min="1" max="1" width="6.33203125" style="47" bestFit="1" customWidth="1"/>
    <col min="2" max="2" width="7.88671875" customWidth="1"/>
    <col min="3" max="4" width="11.6640625" customWidth="1"/>
    <col min="5" max="5" width="17.77734375" customWidth="1"/>
    <col min="6" max="6" width="15.21875" customWidth="1"/>
    <col min="7" max="7" width="2.5546875" style="6" customWidth="1"/>
    <col min="8" max="8" width="8.33203125" customWidth="1"/>
    <col min="9" max="9" width="6.6640625" customWidth="1"/>
    <col min="10" max="10" width="8.33203125" customWidth="1"/>
    <col min="11" max="11" width="8.6640625" customWidth="1"/>
    <col min="12" max="12" width="3" style="6" customWidth="1"/>
  </cols>
  <sheetData>
    <row r="1" spans="1:12" s="2" customFormat="1" ht="15.75" x14ac:dyDescent="0.25">
      <c r="A1" s="7"/>
      <c r="B1" s="110" t="s">
        <v>0</v>
      </c>
      <c r="C1" s="110"/>
      <c r="D1" s="110"/>
      <c r="E1" s="110"/>
      <c r="F1" s="110"/>
      <c r="G1" s="33"/>
      <c r="H1" s="110" t="s">
        <v>1</v>
      </c>
      <c r="I1" s="110"/>
      <c r="J1" s="110"/>
      <c r="K1" s="33"/>
    </row>
    <row r="2" spans="1:12" s="3" customFormat="1" ht="30" customHeight="1" x14ac:dyDescent="0.25">
      <c r="A2" s="3" t="s">
        <v>2</v>
      </c>
      <c r="B2" s="3" t="s">
        <v>39</v>
      </c>
      <c r="C2" s="3" t="s">
        <v>10</v>
      </c>
      <c r="D2" s="3" t="s">
        <v>11</v>
      </c>
      <c r="E2" s="3" t="s">
        <v>4</v>
      </c>
      <c r="F2" s="3" t="s">
        <v>5</v>
      </c>
      <c r="G2" s="4"/>
      <c r="H2" s="111" t="s">
        <v>6</v>
      </c>
      <c r="I2" s="111"/>
      <c r="J2" s="111" t="s">
        <v>7</v>
      </c>
      <c r="K2" s="111"/>
      <c r="L2" s="4"/>
    </row>
    <row r="3" spans="1:12" s="3" customFormat="1" ht="30" customHeight="1" x14ac:dyDescent="0.25">
      <c r="G3" s="4"/>
      <c r="H3" s="3" t="s">
        <v>8</v>
      </c>
      <c r="I3" s="3" t="s">
        <v>9</v>
      </c>
      <c r="J3" s="3" t="s">
        <v>8</v>
      </c>
      <c r="K3" s="3" t="s">
        <v>9</v>
      </c>
      <c r="L3" s="4"/>
    </row>
    <row r="4" spans="1:12" x14ac:dyDescent="0.2">
      <c r="A4" s="45" t="s">
        <v>20</v>
      </c>
      <c r="B4" s="1">
        <v>650</v>
      </c>
      <c r="C4" s="1">
        <v>5.89</v>
      </c>
      <c r="D4" s="1">
        <v>34.64</v>
      </c>
      <c r="E4" s="16">
        <v>4.8159999999999998</v>
      </c>
      <c r="F4" s="16">
        <v>8.0199999999999994E-2</v>
      </c>
      <c r="G4" s="5"/>
      <c r="H4" s="16">
        <v>89.33</v>
      </c>
      <c r="I4" s="16">
        <v>2.96</v>
      </c>
      <c r="J4" s="16">
        <v>14.74</v>
      </c>
      <c r="K4" s="16">
        <v>0.83</v>
      </c>
      <c r="L4" s="5"/>
    </row>
    <row r="5" spans="1:12" s="11" customFormat="1" x14ac:dyDescent="0.2">
      <c r="A5" s="46" t="s">
        <v>19</v>
      </c>
      <c r="B5" s="29" t="s">
        <v>12</v>
      </c>
      <c r="C5" s="29">
        <v>5.89</v>
      </c>
      <c r="D5" s="29">
        <v>34.64</v>
      </c>
      <c r="E5" s="29">
        <v>5.5039999999999996</v>
      </c>
      <c r="F5" s="29">
        <v>9.1600000000000001E-2</v>
      </c>
      <c r="G5" s="30"/>
      <c r="H5" s="29">
        <v>89.3</v>
      </c>
      <c r="I5" s="29">
        <v>4.33</v>
      </c>
      <c r="J5" s="29">
        <v>18.45</v>
      </c>
      <c r="K5" s="29">
        <v>1.42</v>
      </c>
      <c r="L5" s="5"/>
    </row>
    <row r="6" spans="1:12" x14ac:dyDescent="0.2">
      <c r="A6" s="45" t="s">
        <v>24</v>
      </c>
      <c r="B6" s="1">
        <v>650</v>
      </c>
      <c r="C6" s="1">
        <v>5.89</v>
      </c>
      <c r="D6" s="1">
        <v>34.64</v>
      </c>
      <c r="E6" s="16">
        <v>7.7050000000000001</v>
      </c>
      <c r="F6" s="16">
        <v>0.1283</v>
      </c>
      <c r="G6" s="5"/>
      <c r="H6" s="16">
        <v>98.42</v>
      </c>
      <c r="I6" s="16">
        <v>3.31</v>
      </c>
      <c r="J6" s="16">
        <v>20.97</v>
      </c>
      <c r="K6" s="16">
        <v>0.81299999999999994</v>
      </c>
      <c r="L6" s="5"/>
    </row>
    <row r="7" spans="1:12" x14ac:dyDescent="0.2">
      <c r="A7" s="35" t="s">
        <v>23</v>
      </c>
      <c r="B7" s="1">
        <v>650</v>
      </c>
      <c r="C7" s="1">
        <v>5.89</v>
      </c>
      <c r="D7" s="1">
        <v>34.64</v>
      </c>
      <c r="E7" s="16" t="s">
        <v>32</v>
      </c>
      <c r="F7" s="15">
        <v>0.1426</v>
      </c>
      <c r="G7" s="5"/>
      <c r="H7" s="29">
        <v>96.69</v>
      </c>
      <c r="I7" s="29">
        <v>3.89</v>
      </c>
      <c r="J7" s="29">
        <v>19.690000000000001</v>
      </c>
      <c r="K7" s="29">
        <v>0.749</v>
      </c>
      <c r="L7" s="5"/>
    </row>
    <row r="8" spans="1:12" x14ac:dyDescent="0.2">
      <c r="A8" s="45" t="s">
        <v>21</v>
      </c>
      <c r="B8" s="16" t="s">
        <v>12</v>
      </c>
      <c r="C8" s="1">
        <v>5.89</v>
      </c>
      <c r="D8" s="1">
        <v>34.64</v>
      </c>
      <c r="E8" s="16">
        <v>9.6310000000000002</v>
      </c>
      <c r="F8" s="16">
        <v>0.16039999999999999</v>
      </c>
      <c r="G8" s="5"/>
      <c r="H8" s="16">
        <v>101</v>
      </c>
      <c r="I8" s="16">
        <v>4.1399999999999997</v>
      </c>
      <c r="J8" s="16">
        <v>22.42</v>
      </c>
      <c r="K8" s="16">
        <v>1.1399999999999999</v>
      </c>
      <c r="L8" s="5"/>
    </row>
    <row r="9" spans="1:12" x14ac:dyDescent="0.2">
      <c r="A9" s="45"/>
      <c r="B9" s="16"/>
      <c r="C9" s="1"/>
      <c r="D9" s="1"/>
      <c r="E9" s="16"/>
      <c r="F9" s="16"/>
      <c r="G9" s="5"/>
      <c r="H9" s="16"/>
      <c r="I9" s="16"/>
      <c r="J9" s="16"/>
      <c r="K9" s="16"/>
      <c r="L9" s="5"/>
    </row>
    <row r="11" spans="1:12" x14ac:dyDescent="0.2">
      <c r="A11" s="45" t="s">
        <v>25</v>
      </c>
      <c r="B11" s="1">
        <v>620</v>
      </c>
      <c r="C11" s="1">
        <v>5.89</v>
      </c>
      <c r="D11" s="1">
        <v>34.64</v>
      </c>
      <c r="E11" s="1">
        <v>5.1369999999999996</v>
      </c>
      <c r="F11" s="1">
        <v>8.5500000000000007E-2</v>
      </c>
      <c r="G11" s="5"/>
      <c r="H11" s="1">
        <v>69.849999999999994</v>
      </c>
      <c r="I11" s="1">
        <v>2.2000000000000002</v>
      </c>
      <c r="J11" s="1">
        <v>13.03</v>
      </c>
      <c r="K11" s="1">
        <v>8.5400000000000004E-2</v>
      </c>
    </row>
    <row r="12" spans="1:12" x14ac:dyDescent="0.2">
      <c r="A12" s="45" t="s">
        <v>26</v>
      </c>
      <c r="B12" s="1">
        <v>620</v>
      </c>
      <c r="C12" s="1">
        <v>5.89</v>
      </c>
      <c r="D12" s="1">
        <v>34.64</v>
      </c>
      <c r="E12" s="1">
        <v>6.4210000000000003</v>
      </c>
      <c r="F12" s="1">
        <v>0.1069</v>
      </c>
      <c r="H12" s="1">
        <v>73.319999999999993</v>
      </c>
      <c r="I12" s="1">
        <v>2.46</v>
      </c>
      <c r="J12" s="1">
        <v>16.37</v>
      </c>
      <c r="K12" s="1">
        <v>0.51</v>
      </c>
    </row>
    <row r="13" spans="1:12" x14ac:dyDescent="0.2">
      <c r="A13" s="45" t="s">
        <v>27</v>
      </c>
      <c r="B13" s="1">
        <v>620</v>
      </c>
      <c r="C13" s="1">
        <v>5.89</v>
      </c>
      <c r="D13" s="1">
        <v>34.64</v>
      </c>
      <c r="E13" s="1">
        <v>7.7050000000000001</v>
      </c>
      <c r="F13" s="1">
        <v>0.128</v>
      </c>
      <c r="H13" s="1">
        <v>78.7</v>
      </c>
      <c r="I13" s="1">
        <v>3.64</v>
      </c>
      <c r="J13" s="1">
        <v>17.46</v>
      </c>
      <c r="K13" s="1">
        <v>1.37</v>
      </c>
    </row>
    <row r="14" spans="1:12" x14ac:dyDescent="0.2">
      <c r="A14" s="45" t="s">
        <v>33</v>
      </c>
      <c r="B14" s="1">
        <v>620</v>
      </c>
      <c r="C14" s="1">
        <v>5.89</v>
      </c>
      <c r="D14" s="1">
        <v>34.64</v>
      </c>
      <c r="E14" s="1">
        <v>11.007</v>
      </c>
      <c r="F14" s="1">
        <v>0.18329999999999999</v>
      </c>
      <c r="H14" s="1">
        <v>92.47</v>
      </c>
      <c r="I14" s="1">
        <v>4.7699999999999996</v>
      </c>
      <c r="J14" s="1">
        <v>26.22</v>
      </c>
      <c r="K14" s="1">
        <v>1.52</v>
      </c>
    </row>
    <row r="15" spans="1:12" x14ac:dyDescent="0.2">
      <c r="A15" s="45" t="s">
        <v>28</v>
      </c>
      <c r="B15" s="1">
        <v>620</v>
      </c>
      <c r="C15" s="1">
        <v>5.89</v>
      </c>
      <c r="D15" s="1">
        <v>34.64</v>
      </c>
      <c r="E15" s="1">
        <v>19.262</v>
      </c>
      <c r="F15" s="1">
        <v>0.32079999999999997</v>
      </c>
      <c r="H15" s="1">
        <v>97.18</v>
      </c>
      <c r="I15" s="1">
        <v>5.0999999999999996</v>
      </c>
      <c r="J15" s="1">
        <v>29.06</v>
      </c>
      <c r="K15" s="1">
        <v>1.49</v>
      </c>
    </row>
    <row r="18" spans="1:11" x14ac:dyDescent="0.2">
      <c r="A18" s="19" t="s">
        <v>29</v>
      </c>
      <c r="B18" s="1">
        <v>550</v>
      </c>
      <c r="C18" s="1">
        <v>5.89</v>
      </c>
      <c r="D18" s="1">
        <v>34.64</v>
      </c>
      <c r="E18" s="13">
        <v>9.6300000000000008</v>
      </c>
      <c r="F18" s="13">
        <v>0.16039999999999999</v>
      </c>
      <c r="G18" s="5"/>
      <c r="H18" s="15">
        <v>76.900000000000006</v>
      </c>
      <c r="I18" s="15">
        <v>2.3199999999999998</v>
      </c>
      <c r="J18" s="15">
        <v>15.39</v>
      </c>
      <c r="K18" s="15">
        <v>0.55000000000000004</v>
      </c>
    </row>
    <row r="19" spans="1:11" x14ac:dyDescent="0.2">
      <c r="A19" s="19" t="s">
        <v>30</v>
      </c>
      <c r="B19" s="1">
        <v>550</v>
      </c>
      <c r="C19" s="1">
        <v>5.89</v>
      </c>
      <c r="D19" s="1">
        <v>34.64</v>
      </c>
      <c r="E19" s="13">
        <v>12.84</v>
      </c>
      <c r="F19" s="13">
        <v>0.21379999999999999</v>
      </c>
      <c r="G19" s="5"/>
      <c r="H19" s="13">
        <v>81.7</v>
      </c>
      <c r="I19" s="13">
        <v>2.31</v>
      </c>
      <c r="J19" s="13">
        <v>20</v>
      </c>
      <c r="K19" s="13">
        <v>0.81</v>
      </c>
    </row>
    <row r="20" spans="1:11" x14ac:dyDescent="0.2">
      <c r="A20" s="19" t="s">
        <v>31</v>
      </c>
      <c r="B20" s="1">
        <v>550</v>
      </c>
      <c r="C20" s="1">
        <v>5.89</v>
      </c>
      <c r="D20" s="1">
        <v>34.64</v>
      </c>
      <c r="E20" s="13">
        <v>25.68</v>
      </c>
      <c r="F20" s="13">
        <v>0.42770000000000002</v>
      </c>
      <c r="G20" s="5"/>
      <c r="H20" s="13">
        <v>89.9</v>
      </c>
      <c r="I20" s="13">
        <v>4.68</v>
      </c>
      <c r="J20" s="13">
        <v>26.3</v>
      </c>
      <c r="K20" s="13">
        <v>2.76</v>
      </c>
    </row>
    <row r="21" spans="1:11" x14ac:dyDescent="0.2">
      <c r="A21" s="19"/>
      <c r="B21" s="1"/>
      <c r="C21" s="1"/>
      <c r="D21" s="1"/>
      <c r="E21" s="13"/>
      <c r="F21" s="13"/>
      <c r="G21" s="5"/>
      <c r="H21" s="13"/>
      <c r="I21" s="13"/>
      <c r="J21" s="13"/>
      <c r="K21" s="13"/>
    </row>
    <row r="22" spans="1:11" x14ac:dyDescent="0.2">
      <c r="A22" s="19"/>
      <c r="B22" s="1"/>
      <c r="C22" s="1"/>
      <c r="D22" s="1"/>
      <c r="E22" s="13"/>
      <c r="F22" s="13"/>
      <c r="G22" s="5"/>
      <c r="H22" s="13"/>
      <c r="I22" s="13"/>
      <c r="J22" s="13"/>
      <c r="K22" s="13"/>
    </row>
    <row r="23" spans="1:11" ht="15.75" x14ac:dyDescent="0.25">
      <c r="A23" s="36" t="s">
        <v>13</v>
      </c>
      <c r="B23" s="1"/>
      <c r="C23" s="1"/>
      <c r="D23" s="1"/>
      <c r="E23" s="13"/>
      <c r="F23" s="13"/>
      <c r="G23" s="5"/>
      <c r="H23" s="13"/>
      <c r="I23" s="13"/>
      <c r="J23" s="13"/>
      <c r="K23" s="13"/>
    </row>
    <row r="24" spans="1:11" x14ac:dyDescent="0.2">
      <c r="A24" s="19" t="s">
        <v>40</v>
      </c>
      <c r="B24" s="1">
        <v>550</v>
      </c>
      <c r="C24" s="1">
        <v>5.89</v>
      </c>
      <c r="D24" s="1">
        <v>34.64</v>
      </c>
      <c r="E24" s="13">
        <v>6.42</v>
      </c>
      <c r="F24" s="13">
        <v>0.1069</v>
      </c>
      <c r="G24" s="5"/>
      <c r="H24" s="13">
        <v>57.1</v>
      </c>
      <c r="I24" s="13">
        <v>1.52</v>
      </c>
      <c r="J24" s="13">
        <v>9.11</v>
      </c>
      <c r="K24" s="13">
        <v>0.38</v>
      </c>
    </row>
    <row r="37" spans="3:3" x14ac:dyDescent="0.2">
      <c r="C37" t="s">
        <v>120</v>
      </c>
    </row>
  </sheetData>
  <mergeCells count="4">
    <mergeCell ref="B1:F1"/>
    <mergeCell ref="H1:J1"/>
    <mergeCell ref="H2:I2"/>
    <mergeCell ref="J2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zoomScale="87" zoomScaleNormal="87" workbookViewId="0">
      <selection activeCell="C29" sqref="C29"/>
    </sheetView>
  </sheetViews>
  <sheetFormatPr defaultColWidth="8.6640625" defaultRowHeight="15" x14ac:dyDescent="0.2"/>
  <cols>
    <col min="1" max="1" width="2.88671875" style="22" bestFit="1" customWidth="1"/>
    <col min="2" max="3" width="8.44140625" customWidth="1"/>
    <col min="4" max="4" width="10.88671875" customWidth="1"/>
    <col min="5" max="5" width="13.88671875" bestFit="1" customWidth="1"/>
    <col min="6" max="6" width="3.44140625" style="6" customWidth="1"/>
    <col min="7" max="7" width="9" bestFit="1" customWidth="1"/>
    <col min="8" max="8" width="6.5546875" customWidth="1"/>
    <col min="9" max="9" width="9" bestFit="1" customWidth="1"/>
    <col min="10" max="10" width="7" customWidth="1"/>
    <col min="11" max="11" width="3.6640625" style="6" customWidth="1"/>
  </cols>
  <sheetData>
    <row r="1" spans="1:11" s="2" customFormat="1" ht="15.75" x14ac:dyDescent="0.25">
      <c r="A1" s="17"/>
      <c r="B1" s="110" t="s">
        <v>0</v>
      </c>
      <c r="C1" s="110"/>
      <c r="D1" s="110"/>
      <c r="E1" s="110"/>
      <c r="F1" s="33"/>
      <c r="G1" s="110" t="s">
        <v>1</v>
      </c>
      <c r="H1" s="110"/>
      <c r="I1" s="110"/>
      <c r="J1" s="33"/>
    </row>
    <row r="2" spans="1:11" s="3" customFormat="1" ht="48.75" customHeight="1" x14ac:dyDescent="0.25">
      <c r="A2" s="18" t="s">
        <v>2</v>
      </c>
      <c r="B2" s="3" t="s">
        <v>10</v>
      </c>
      <c r="C2" s="3" t="s">
        <v>11</v>
      </c>
      <c r="D2" s="3" t="s">
        <v>4</v>
      </c>
      <c r="E2" s="3" t="s">
        <v>5</v>
      </c>
      <c r="F2" s="4"/>
      <c r="G2" s="111" t="s">
        <v>6</v>
      </c>
      <c r="H2" s="111"/>
      <c r="I2" s="111" t="s">
        <v>7</v>
      </c>
      <c r="J2" s="111"/>
      <c r="K2" s="4"/>
    </row>
    <row r="3" spans="1:11" s="3" customFormat="1" ht="15.75" x14ac:dyDescent="0.25">
      <c r="A3" s="18"/>
      <c r="F3" s="4"/>
      <c r="G3" s="3" t="s">
        <v>8</v>
      </c>
      <c r="H3" s="3" t="s">
        <v>9</v>
      </c>
      <c r="I3" s="3" t="s">
        <v>8</v>
      </c>
      <c r="J3" s="3" t="s">
        <v>9</v>
      </c>
      <c r="K3" s="4"/>
    </row>
    <row r="4" spans="1:11" s="13" customFormat="1" ht="30" x14ac:dyDescent="0.2">
      <c r="A4" s="19" t="s">
        <v>21</v>
      </c>
      <c r="B4" s="1">
        <v>5.89</v>
      </c>
      <c r="C4" s="1">
        <v>34.64</v>
      </c>
      <c r="D4" s="13">
        <v>9.6310000000000002</v>
      </c>
      <c r="E4" s="13">
        <v>0.16039999999999999</v>
      </c>
      <c r="F4" s="5"/>
      <c r="G4" s="13">
        <v>101</v>
      </c>
      <c r="H4" s="13">
        <v>4.1399999999999997</v>
      </c>
      <c r="I4" s="13">
        <v>22.42</v>
      </c>
      <c r="J4" s="13">
        <v>1.1399999999999999</v>
      </c>
      <c r="K4" s="5"/>
    </row>
    <row r="5" spans="1:11" s="31" customFormat="1" x14ac:dyDescent="0.2">
      <c r="A5" s="32" t="s">
        <v>23</v>
      </c>
      <c r="B5" s="1">
        <v>5.89</v>
      </c>
      <c r="C5" s="1">
        <v>34.64</v>
      </c>
      <c r="D5" s="32">
        <v>8.5609999999999999</v>
      </c>
      <c r="E5" s="32">
        <v>0.1426</v>
      </c>
      <c r="F5" s="5"/>
      <c r="G5" s="32">
        <v>96.69</v>
      </c>
      <c r="H5" s="32">
        <v>3.89</v>
      </c>
      <c r="I5" s="32">
        <v>19.690000000000001</v>
      </c>
      <c r="J5" s="32">
        <v>0.749</v>
      </c>
      <c r="K5" s="5"/>
    </row>
    <row r="6" spans="1:11" s="13" customFormat="1" x14ac:dyDescent="0.2">
      <c r="A6" s="19" t="s">
        <v>24</v>
      </c>
      <c r="B6" s="1">
        <v>5.89</v>
      </c>
      <c r="C6" s="1">
        <v>34.64</v>
      </c>
      <c r="D6" s="13">
        <v>7.7050000000000001</v>
      </c>
      <c r="E6" s="13">
        <v>0.1283</v>
      </c>
      <c r="F6" s="5"/>
      <c r="G6" s="13">
        <v>98.42</v>
      </c>
      <c r="H6" s="13">
        <v>3.31</v>
      </c>
      <c r="I6" s="13">
        <v>20.97</v>
      </c>
      <c r="J6" s="13">
        <v>0.81299999999999994</v>
      </c>
      <c r="K6" s="5"/>
    </row>
    <row r="7" spans="1:11" s="31" customFormat="1" ht="30" x14ac:dyDescent="0.2">
      <c r="A7" s="19" t="s">
        <v>19</v>
      </c>
      <c r="B7" s="1">
        <v>5.89</v>
      </c>
      <c r="C7" s="1">
        <v>34.64</v>
      </c>
      <c r="D7" s="31">
        <v>5.5039999999999996</v>
      </c>
      <c r="E7" s="31">
        <v>9.1600000000000001E-2</v>
      </c>
      <c r="F7" s="30"/>
      <c r="G7" s="31">
        <v>89.3</v>
      </c>
      <c r="H7" s="31">
        <v>4.33</v>
      </c>
      <c r="I7" s="31">
        <v>18.45</v>
      </c>
      <c r="J7" s="31">
        <v>1.42</v>
      </c>
      <c r="K7" s="5"/>
    </row>
    <row r="8" spans="1:11" s="13" customFormat="1" x14ac:dyDescent="0.2">
      <c r="A8" s="19" t="s">
        <v>20</v>
      </c>
      <c r="B8" s="1">
        <v>5.89</v>
      </c>
      <c r="C8" s="1">
        <v>34.64</v>
      </c>
      <c r="D8" s="13">
        <v>4.8159999999999998</v>
      </c>
      <c r="E8" s="13">
        <v>8.0199999999999994E-2</v>
      </c>
      <c r="F8" s="5"/>
      <c r="G8" s="13">
        <v>89.33</v>
      </c>
      <c r="H8" s="13">
        <v>2.96</v>
      </c>
      <c r="I8" s="13">
        <v>14.74</v>
      </c>
      <c r="J8" s="13">
        <v>0.83</v>
      </c>
      <c r="K8" s="5"/>
    </row>
    <row r="9" spans="1:11" s="12" customFormat="1" ht="15.75" x14ac:dyDescent="0.25">
      <c r="A9" s="20"/>
      <c r="B9" s="1"/>
      <c r="C9" s="1"/>
      <c r="F9" s="4"/>
      <c r="G9" s="27"/>
      <c r="H9" s="27"/>
      <c r="I9" s="27"/>
      <c r="J9" s="27"/>
      <c r="K9" s="5"/>
    </row>
    <row r="10" spans="1:11" s="13" customFormat="1" x14ac:dyDescent="0.2">
      <c r="A10" s="19"/>
      <c r="B10" s="1"/>
      <c r="C10" s="1"/>
      <c r="F10" s="5"/>
      <c r="G10" s="25"/>
      <c r="H10" s="25"/>
      <c r="I10" s="25"/>
      <c r="J10" s="25"/>
      <c r="K10" s="26"/>
    </row>
    <row r="11" spans="1:11" s="1" customFormat="1" x14ac:dyDescent="0.2">
      <c r="A11" s="21"/>
      <c r="F11" s="5"/>
      <c r="K11" s="5"/>
    </row>
    <row r="12" spans="1:11" s="1" customFormat="1" ht="30" customHeight="1" x14ac:dyDescent="0.2">
      <c r="A12" s="21" t="s">
        <v>34</v>
      </c>
      <c r="B12" s="1">
        <v>4.9059999999999997</v>
      </c>
      <c r="C12" s="1">
        <v>34.64</v>
      </c>
      <c r="D12" s="1">
        <v>5.53</v>
      </c>
      <c r="E12" s="1">
        <v>9.2090000000000005E-2</v>
      </c>
      <c r="F12" s="5"/>
      <c r="G12" s="1">
        <v>78.5</v>
      </c>
      <c r="H12" s="1">
        <v>2.0299999999999998</v>
      </c>
      <c r="I12" s="1">
        <v>11.02</v>
      </c>
      <c r="J12" s="1">
        <v>0.55000000000000004</v>
      </c>
      <c r="K12" s="5"/>
    </row>
    <row r="13" spans="1:11" s="1" customFormat="1" ht="30" customHeight="1" x14ac:dyDescent="0.2">
      <c r="A13" s="19" t="s">
        <v>35</v>
      </c>
      <c r="B13" s="1">
        <v>4.9059999999999997</v>
      </c>
      <c r="C13" s="1">
        <v>34.64</v>
      </c>
      <c r="D13" s="1">
        <v>6.2670000000000003</v>
      </c>
      <c r="E13" s="1">
        <v>0.10437</v>
      </c>
      <c r="F13" s="5"/>
      <c r="G13" s="1">
        <v>85.7</v>
      </c>
      <c r="H13" s="1">
        <v>2.89</v>
      </c>
      <c r="I13" s="1">
        <v>15.78</v>
      </c>
      <c r="J13" s="1">
        <v>0.7</v>
      </c>
      <c r="K13" s="5"/>
    </row>
    <row r="14" spans="1:11" s="1" customFormat="1" ht="30" customHeight="1" x14ac:dyDescent="0.2">
      <c r="A14" s="19" t="s">
        <v>36</v>
      </c>
      <c r="B14" s="1">
        <v>4.9059999999999997</v>
      </c>
      <c r="C14" s="1">
        <v>34.64</v>
      </c>
      <c r="D14" s="1">
        <v>7.2320000000000002</v>
      </c>
      <c r="E14" s="1">
        <v>0.12039999999999999</v>
      </c>
      <c r="F14" s="5"/>
      <c r="G14" s="1">
        <v>85.7</v>
      </c>
      <c r="H14" s="1">
        <v>3.2</v>
      </c>
      <c r="I14" s="1">
        <v>15.77</v>
      </c>
      <c r="J14" s="1">
        <v>0.7</v>
      </c>
      <c r="K14" s="5"/>
    </row>
    <row r="15" spans="1:11" s="1" customFormat="1" ht="30" customHeight="1" x14ac:dyDescent="0.2">
      <c r="A15" s="19" t="s">
        <v>37</v>
      </c>
      <c r="B15" s="1">
        <v>4.9059999999999997</v>
      </c>
      <c r="C15" s="1">
        <v>34.64</v>
      </c>
      <c r="D15" s="1">
        <v>8.5459999999999994</v>
      </c>
      <c r="E15" s="1">
        <v>0.14230000000000001</v>
      </c>
      <c r="F15" s="5"/>
      <c r="G15" s="1">
        <v>88.1</v>
      </c>
      <c r="H15" s="1">
        <v>4.0999999999999996</v>
      </c>
      <c r="I15" s="1">
        <v>17.100000000000001</v>
      </c>
      <c r="J15" s="1">
        <v>1.2</v>
      </c>
      <c r="K15" s="5"/>
    </row>
    <row r="16" spans="1:11" s="1" customFormat="1" ht="30" customHeight="1" x14ac:dyDescent="0.2">
      <c r="A16" s="21" t="s">
        <v>38</v>
      </c>
      <c r="B16" s="1">
        <v>4.9059999999999997</v>
      </c>
      <c r="C16" s="1">
        <v>34.64</v>
      </c>
      <c r="D16" s="1">
        <v>10.446</v>
      </c>
      <c r="E16" s="1">
        <v>0.1739</v>
      </c>
      <c r="F16" s="5"/>
      <c r="G16" s="1">
        <v>95.28</v>
      </c>
      <c r="H16" s="1">
        <v>3.55</v>
      </c>
      <c r="I16" s="1">
        <v>20.329999999999998</v>
      </c>
      <c r="J16" s="1">
        <v>0.8</v>
      </c>
      <c r="K16" s="5"/>
    </row>
    <row r="17" spans="1:11" s="1" customFormat="1" x14ac:dyDescent="0.2">
      <c r="A17" s="21"/>
      <c r="F17" s="5"/>
      <c r="K17" s="5"/>
    </row>
    <row r="29" spans="1:11" x14ac:dyDescent="0.2">
      <c r="C29" t="s">
        <v>121</v>
      </c>
    </row>
  </sheetData>
  <mergeCells count="4">
    <mergeCell ref="B1:E1"/>
    <mergeCell ref="G1:I1"/>
    <mergeCell ref="G2:H2"/>
    <mergeCell ref="I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0" zoomScaleNormal="70" workbookViewId="0">
      <selection activeCell="D48" sqref="D48"/>
    </sheetView>
  </sheetViews>
  <sheetFormatPr defaultColWidth="8.6640625" defaultRowHeight="15" x14ac:dyDescent="0.2"/>
  <cols>
    <col min="1" max="1" width="7" bestFit="1" customWidth="1"/>
    <col min="2" max="2" width="6.109375" customWidth="1"/>
    <col min="3" max="4" width="8.44140625" customWidth="1"/>
    <col min="5" max="5" width="17.88671875" customWidth="1"/>
    <col min="6" max="6" width="14.109375" customWidth="1"/>
    <col min="7" max="7" width="3.44140625" style="6" customWidth="1"/>
    <col min="12" max="12" width="3.6640625" style="6" customWidth="1"/>
  </cols>
  <sheetData>
    <row r="1" spans="1:12" s="2" customFormat="1" ht="15.75" x14ac:dyDescent="0.25">
      <c r="B1" s="7"/>
      <c r="C1" s="110" t="s">
        <v>0</v>
      </c>
      <c r="D1" s="110"/>
      <c r="E1" s="110"/>
      <c r="F1" s="110"/>
      <c r="G1" s="33"/>
      <c r="H1" s="110" t="s">
        <v>1</v>
      </c>
      <c r="I1" s="110"/>
      <c r="J1" s="110"/>
      <c r="K1" s="33"/>
    </row>
    <row r="2" spans="1:12" s="3" customFormat="1" ht="43.5" customHeight="1" x14ac:dyDescent="0.25">
      <c r="A2" s="3" t="s">
        <v>39</v>
      </c>
      <c r="B2" s="8" t="s">
        <v>2</v>
      </c>
      <c r="C2" s="3" t="s">
        <v>10</v>
      </c>
      <c r="D2" s="3" t="s">
        <v>11</v>
      </c>
      <c r="E2" s="3" t="s">
        <v>4</v>
      </c>
      <c r="F2" s="3" t="s">
        <v>5</v>
      </c>
      <c r="G2" s="4"/>
      <c r="H2" s="111" t="s">
        <v>6</v>
      </c>
      <c r="I2" s="111"/>
      <c r="J2" s="111" t="s">
        <v>7</v>
      </c>
      <c r="K2" s="111"/>
      <c r="L2" s="4"/>
    </row>
    <row r="3" spans="1:12" s="3" customFormat="1" ht="30" customHeight="1" x14ac:dyDescent="0.25">
      <c r="B3" s="8"/>
      <c r="G3" s="4"/>
      <c r="H3" s="3" t="s">
        <v>8</v>
      </c>
      <c r="I3" s="3" t="s">
        <v>9</v>
      </c>
      <c r="J3" s="3" t="s">
        <v>8</v>
      </c>
      <c r="K3" s="3" t="s">
        <v>9</v>
      </c>
      <c r="L3" s="4"/>
    </row>
    <row r="4" spans="1:12" s="13" customFormat="1" x14ac:dyDescent="0.2">
      <c r="A4" s="13">
        <v>650</v>
      </c>
      <c r="B4" s="14">
        <v>65</v>
      </c>
      <c r="C4" s="1">
        <v>5.89</v>
      </c>
      <c r="D4" s="1">
        <v>47.95</v>
      </c>
      <c r="E4" s="14">
        <v>3.7610000000000001</v>
      </c>
      <c r="F4" s="14">
        <v>6.3E-2</v>
      </c>
      <c r="G4" s="5"/>
      <c r="H4" s="14">
        <v>62.81</v>
      </c>
      <c r="I4" s="14"/>
      <c r="J4" s="14"/>
      <c r="K4" s="14"/>
      <c r="L4" s="5"/>
    </row>
    <row r="5" spans="1:12" s="13" customFormat="1" x14ac:dyDescent="0.2">
      <c r="A5" s="13">
        <v>650</v>
      </c>
      <c r="B5" s="19" t="s">
        <v>22</v>
      </c>
      <c r="C5" s="1">
        <v>5.89</v>
      </c>
      <c r="D5" s="1">
        <v>47.95</v>
      </c>
      <c r="E5" s="14">
        <v>4.298</v>
      </c>
      <c r="F5" s="14">
        <v>0.71599999999999997</v>
      </c>
      <c r="G5" s="5"/>
      <c r="H5" s="14">
        <v>73.959999999999994</v>
      </c>
      <c r="I5" s="14">
        <v>2.214</v>
      </c>
      <c r="J5" s="14">
        <v>7.8419999999999996</v>
      </c>
      <c r="K5" s="14">
        <v>0.36599999999999999</v>
      </c>
      <c r="L5" s="5"/>
    </row>
    <row r="6" spans="1:12" s="13" customFormat="1" x14ac:dyDescent="0.2">
      <c r="A6" s="13">
        <v>650</v>
      </c>
      <c r="B6" s="14">
        <v>63</v>
      </c>
      <c r="C6" s="1">
        <v>5.89</v>
      </c>
      <c r="D6" s="1">
        <v>47.95</v>
      </c>
      <c r="E6" s="14">
        <v>5.0149999999999997</v>
      </c>
      <c r="F6" s="14">
        <v>8.4000000000000005E-2</v>
      </c>
      <c r="G6" s="5"/>
      <c r="H6" s="14">
        <v>70.31</v>
      </c>
      <c r="I6" s="14">
        <v>2.919</v>
      </c>
      <c r="J6" s="14">
        <v>8.5289999999999999</v>
      </c>
      <c r="K6" s="14">
        <v>0.879</v>
      </c>
      <c r="L6" s="5"/>
    </row>
    <row r="7" spans="1:12" s="13" customFormat="1" ht="15.75" customHeight="1" x14ac:dyDescent="0.2">
      <c r="A7" s="13">
        <v>650</v>
      </c>
      <c r="B7" s="14">
        <v>64</v>
      </c>
      <c r="C7" s="1">
        <v>5.89</v>
      </c>
      <c r="D7" s="1">
        <v>47.95</v>
      </c>
      <c r="E7" s="14">
        <v>6.0179999999999998</v>
      </c>
      <c r="F7" s="14">
        <v>0.10020999999999999</v>
      </c>
      <c r="G7" s="5"/>
      <c r="H7" s="14">
        <v>80.314999999999998</v>
      </c>
      <c r="I7" s="14">
        <v>2.4020000000000001</v>
      </c>
      <c r="J7" s="14">
        <v>12.237</v>
      </c>
      <c r="K7" s="14">
        <v>0.68600000000000005</v>
      </c>
      <c r="L7" s="5"/>
    </row>
    <row r="8" spans="1:12" s="13" customFormat="1" x14ac:dyDescent="0.2">
      <c r="A8" s="13">
        <v>650</v>
      </c>
      <c r="B8" s="14">
        <v>57</v>
      </c>
      <c r="C8" s="1">
        <v>5.89</v>
      </c>
      <c r="D8" s="1">
        <v>47.95</v>
      </c>
      <c r="E8" s="14">
        <v>7.5220000000000002</v>
      </c>
      <c r="F8" s="14">
        <v>0.125</v>
      </c>
      <c r="G8" s="5"/>
      <c r="H8" s="14">
        <v>85.94</v>
      </c>
      <c r="I8" s="14">
        <v>2.0760000000000001</v>
      </c>
      <c r="J8" s="14">
        <v>12.78</v>
      </c>
      <c r="K8" s="14">
        <v>0.36899999999999999</v>
      </c>
      <c r="L8" s="5"/>
    </row>
    <row r="9" spans="1:12" s="13" customFormat="1" x14ac:dyDescent="0.2">
      <c r="A9" s="13">
        <v>650</v>
      </c>
      <c r="B9" s="14">
        <v>60</v>
      </c>
      <c r="C9" s="1">
        <v>5.89</v>
      </c>
      <c r="D9" s="1">
        <v>47.95</v>
      </c>
      <c r="E9" s="14">
        <v>8.5969999999999995</v>
      </c>
      <c r="F9" s="14"/>
      <c r="G9" s="5"/>
      <c r="H9" s="14">
        <v>92.28</v>
      </c>
      <c r="I9" s="14">
        <v>4.609</v>
      </c>
      <c r="J9" s="14">
        <v>17.63</v>
      </c>
      <c r="K9" s="14">
        <v>1.1499999999999999</v>
      </c>
      <c r="L9" s="5"/>
    </row>
    <row r="10" spans="1:12" s="13" customFormat="1" x14ac:dyDescent="0.2">
      <c r="A10" s="13">
        <v>650</v>
      </c>
      <c r="B10" s="14">
        <v>59</v>
      </c>
      <c r="C10" s="1">
        <v>5.89</v>
      </c>
      <c r="D10" s="1">
        <v>47.95</v>
      </c>
      <c r="E10" s="14">
        <v>10.029</v>
      </c>
      <c r="F10" s="14">
        <v>0.16700000000000001</v>
      </c>
      <c r="G10" s="5"/>
      <c r="H10" s="14">
        <v>93.75</v>
      </c>
      <c r="I10" s="14">
        <v>4.6239999999999997</v>
      </c>
      <c r="J10" s="14">
        <v>17.14</v>
      </c>
      <c r="K10" s="14">
        <v>1.03</v>
      </c>
      <c r="L10" s="5"/>
    </row>
    <row r="11" spans="1:12" s="13" customFormat="1" x14ac:dyDescent="0.2">
      <c r="B11" s="14"/>
      <c r="C11" s="1"/>
      <c r="D11" s="1"/>
      <c r="E11" s="14"/>
      <c r="F11" s="14"/>
      <c r="G11" s="5"/>
      <c r="H11" s="14"/>
      <c r="I11" s="14"/>
      <c r="J11" s="14"/>
      <c r="K11" s="14"/>
      <c r="L11" s="5"/>
    </row>
    <row r="12" spans="1:12" s="13" customFormat="1" x14ac:dyDescent="0.2">
      <c r="B12" s="14"/>
      <c r="C12" s="1"/>
      <c r="D12" s="1"/>
      <c r="E12" s="14"/>
      <c r="F12" s="14"/>
      <c r="G12" s="5"/>
      <c r="H12" s="14"/>
      <c r="I12" s="14"/>
      <c r="J12" s="14"/>
      <c r="K12" s="14"/>
      <c r="L12" s="5"/>
    </row>
    <row r="13" spans="1:12" s="13" customFormat="1" x14ac:dyDescent="0.2">
      <c r="A13" s="13">
        <v>650</v>
      </c>
      <c r="B13" s="14">
        <v>65</v>
      </c>
      <c r="C13" s="1">
        <v>5.89</v>
      </c>
      <c r="D13" s="1">
        <v>47.95</v>
      </c>
      <c r="E13" s="14">
        <v>3.7610000000000001</v>
      </c>
      <c r="F13" s="14">
        <v>6.3E-2</v>
      </c>
      <c r="G13" s="5"/>
      <c r="H13" s="14">
        <v>62.81</v>
      </c>
      <c r="I13" s="14">
        <v>1.56</v>
      </c>
      <c r="J13" s="14">
        <v>6.7770000000000001</v>
      </c>
      <c r="K13" s="14">
        <v>0.14299999999999999</v>
      </c>
      <c r="L13" s="5"/>
    </row>
    <row r="14" spans="1:12" s="13" customFormat="1" x14ac:dyDescent="0.2">
      <c r="A14" s="13">
        <v>650</v>
      </c>
      <c r="B14" s="14">
        <v>63</v>
      </c>
      <c r="C14" s="1">
        <v>5.89</v>
      </c>
      <c r="D14" s="1">
        <v>47.95</v>
      </c>
      <c r="E14" s="14">
        <v>5.0149999999999997</v>
      </c>
      <c r="F14" s="14">
        <v>8.4000000000000005E-2</v>
      </c>
      <c r="G14" s="5"/>
      <c r="H14" s="14">
        <v>70.31</v>
      </c>
      <c r="I14" s="14">
        <v>2.919</v>
      </c>
      <c r="J14" s="14">
        <v>8.5289999999999999</v>
      </c>
      <c r="K14" s="14">
        <v>0.879</v>
      </c>
      <c r="L14" s="5"/>
    </row>
    <row r="15" spans="1:12" s="13" customFormat="1" ht="15.75" customHeight="1" x14ac:dyDescent="0.2">
      <c r="A15" s="13">
        <v>650</v>
      </c>
      <c r="B15" s="14">
        <v>64</v>
      </c>
      <c r="C15" s="1">
        <v>5.89</v>
      </c>
      <c r="D15" s="1">
        <v>47.95</v>
      </c>
      <c r="E15" s="14">
        <v>6.0179999999999998</v>
      </c>
      <c r="F15" s="14">
        <v>0.10020999999999999</v>
      </c>
      <c r="G15" s="5"/>
      <c r="H15" s="14">
        <v>80.314999999999998</v>
      </c>
      <c r="I15" s="14">
        <v>2.4020000000000001</v>
      </c>
      <c r="J15" s="14">
        <v>12.237</v>
      </c>
      <c r="K15" s="14">
        <v>0.68600000000000005</v>
      </c>
      <c r="L15" s="5"/>
    </row>
    <row r="16" spans="1:12" s="13" customFormat="1" x14ac:dyDescent="0.2">
      <c r="A16" s="13">
        <v>650</v>
      </c>
      <c r="B16" s="14">
        <v>57</v>
      </c>
      <c r="C16" s="1">
        <v>5.89</v>
      </c>
      <c r="D16" s="1">
        <v>47.95</v>
      </c>
      <c r="E16" s="14">
        <v>7.5220000000000002</v>
      </c>
      <c r="F16" s="14">
        <v>0.125</v>
      </c>
      <c r="G16" s="5"/>
      <c r="H16" s="14">
        <v>85.94</v>
      </c>
      <c r="I16" s="14">
        <v>2.0760000000000001</v>
      </c>
      <c r="J16" s="14">
        <v>12.78</v>
      </c>
      <c r="K16" s="14">
        <v>0.36899999999999999</v>
      </c>
      <c r="L16" s="5"/>
    </row>
    <row r="17" spans="1:12" s="13" customFormat="1" x14ac:dyDescent="0.2">
      <c r="A17" s="13">
        <v>650</v>
      </c>
      <c r="B17" s="14">
        <v>59</v>
      </c>
      <c r="C17" s="1">
        <v>5.89</v>
      </c>
      <c r="D17" s="1">
        <v>47.95</v>
      </c>
      <c r="E17" s="14">
        <v>10.029</v>
      </c>
      <c r="F17" s="14">
        <v>0.16700000000000001</v>
      </c>
      <c r="G17" s="5"/>
      <c r="H17" s="14">
        <v>93.75</v>
      </c>
      <c r="I17" s="14">
        <v>4.6239999999999997</v>
      </c>
      <c r="J17" s="14">
        <v>17.14</v>
      </c>
      <c r="K17" s="14">
        <v>1.03</v>
      </c>
      <c r="L17" s="5"/>
    </row>
    <row r="18" spans="1:12" s="12" customFormat="1" ht="15.75" x14ac:dyDescent="0.25">
      <c r="A18" s="13"/>
      <c r="B18" s="14"/>
      <c r="C18" s="1"/>
      <c r="D18" s="1"/>
      <c r="G18" s="4"/>
      <c r="L18" s="4"/>
    </row>
    <row r="19" spans="1:12" s="12" customFormat="1" ht="15.75" x14ac:dyDescent="0.25">
      <c r="A19" s="13"/>
      <c r="B19" s="14"/>
      <c r="C19" s="1"/>
      <c r="D19" s="1"/>
      <c r="G19" s="4"/>
      <c r="L19" s="4"/>
    </row>
    <row r="20" spans="1:12" s="13" customFormat="1" x14ac:dyDescent="0.2">
      <c r="A20" s="13">
        <v>650</v>
      </c>
      <c r="B20" s="14" t="s">
        <v>21</v>
      </c>
      <c r="C20" s="1">
        <v>5.89</v>
      </c>
      <c r="D20" s="1">
        <v>34.64</v>
      </c>
      <c r="E20" s="14">
        <v>9.6310000000000002</v>
      </c>
      <c r="F20" s="14">
        <v>0.16039999999999999</v>
      </c>
      <c r="G20" s="5"/>
      <c r="H20" s="14">
        <v>101</v>
      </c>
      <c r="I20" s="14">
        <v>4.1399999999999997</v>
      </c>
      <c r="J20" s="14">
        <v>22.42</v>
      </c>
      <c r="K20" s="14">
        <v>1.1399999999999999</v>
      </c>
      <c r="L20" s="5"/>
    </row>
    <row r="21" spans="1:12" s="13" customFormat="1" x14ac:dyDescent="0.2">
      <c r="A21" s="13">
        <v>650</v>
      </c>
      <c r="B21" s="19" t="s">
        <v>23</v>
      </c>
      <c r="C21" s="1">
        <v>5.89</v>
      </c>
      <c r="D21" s="1">
        <v>34.64</v>
      </c>
      <c r="E21" s="19">
        <v>8.5609999999999999</v>
      </c>
      <c r="F21" s="19">
        <v>0.1426</v>
      </c>
      <c r="G21" s="5"/>
      <c r="H21" s="19">
        <v>96.69</v>
      </c>
      <c r="I21" s="19">
        <v>3.89</v>
      </c>
      <c r="J21" s="19">
        <v>19.690000000000001</v>
      </c>
      <c r="K21" s="19">
        <v>0.749</v>
      </c>
      <c r="L21" s="5"/>
    </row>
    <row r="22" spans="1:12" s="13" customFormat="1" x14ac:dyDescent="0.2">
      <c r="A22" s="13">
        <v>650</v>
      </c>
      <c r="B22" s="14">
        <v>2</v>
      </c>
      <c r="C22" s="1">
        <v>5.89</v>
      </c>
      <c r="D22" s="1">
        <v>34.64</v>
      </c>
      <c r="E22" s="14">
        <v>7.7050000000000001</v>
      </c>
      <c r="F22" s="14">
        <v>0.1283</v>
      </c>
      <c r="G22" s="5"/>
      <c r="H22" s="14">
        <v>98.42</v>
      </c>
      <c r="I22" s="14">
        <v>3.31</v>
      </c>
      <c r="J22" s="14">
        <v>20.97</v>
      </c>
      <c r="K22" s="14">
        <v>0.81299999999999994</v>
      </c>
      <c r="L22" s="5"/>
    </row>
    <row r="23" spans="1:12" s="13" customFormat="1" x14ac:dyDescent="0.2">
      <c r="A23" s="13">
        <v>650</v>
      </c>
      <c r="B23" s="14" t="s">
        <v>19</v>
      </c>
      <c r="C23" s="1">
        <v>5.89</v>
      </c>
      <c r="D23" s="1">
        <v>34.64</v>
      </c>
      <c r="E23" s="14">
        <v>5.5039999999999996</v>
      </c>
      <c r="F23" s="14">
        <v>9.1600000000000001E-2</v>
      </c>
      <c r="G23" s="5"/>
      <c r="H23" s="14">
        <v>89.3</v>
      </c>
      <c r="I23" s="14">
        <v>4.33</v>
      </c>
      <c r="J23" s="14">
        <v>18.45</v>
      </c>
      <c r="K23" s="14">
        <v>1.42</v>
      </c>
      <c r="L23" s="5"/>
    </row>
    <row r="24" spans="1:12" s="13" customFormat="1" x14ac:dyDescent="0.2">
      <c r="A24" s="13">
        <v>650</v>
      </c>
      <c r="B24" s="14">
        <v>4</v>
      </c>
      <c r="C24" s="1">
        <v>5.89</v>
      </c>
      <c r="D24" s="1">
        <v>34.64</v>
      </c>
      <c r="E24" s="14">
        <v>4.8159999999999998</v>
      </c>
      <c r="F24" s="14">
        <v>8.0199999999999994E-2</v>
      </c>
      <c r="G24" s="5"/>
      <c r="H24" s="14">
        <v>89.33</v>
      </c>
      <c r="I24" s="14">
        <v>2.96</v>
      </c>
      <c r="J24" s="14">
        <v>14.74</v>
      </c>
      <c r="K24" s="14">
        <v>0.83</v>
      </c>
      <c r="L24" s="5"/>
    </row>
    <row r="25" spans="1:12" s="13" customFormat="1" x14ac:dyDescent="0.2">
      <c r="B25" s="14"/>
      <c r="C25" s="1"/>
      <c r="D25" s="1"/>
      <c r="E25" s="14"/>
      <c r="F25" s="14"/>
      <c r="G25" s="5"/>
      <c r="H25" s="14"/>
      <c r="I25" s="14"/>
      <c r="J25" s="14"/>
      <c r="K25" s="14"/>
      <c r="L25" s="5"/>
    </row>
    <row r="26" spans="1:12" s="13" customFormat="1" x14ac:dyDescent="0.2">
      <c r="B26" s="14"/>
      <c r="C26" s="1"/>
      <c r="D26" s="1"/>
      <c r="G26" s="5"/>
      <c r="L26" s="5"/>
    </row>
    <row r="27" spans="1:12" x14ac:dyDescent="0.2">
      <c r="A27" s="1">
        <v>650</v>
      </c>
      <c r="B27" s="10">
        <v>53</v>
      </c>
      <c r="C27" s="1">
        <v>5.89</v>
      </c>
      <c r="D27" s="1">
        <v>41.59</v>
      </c>
      <c r="E27" s="1">
        <v>4.2640000000000002</v>
      </c>
      <c r="F27" s="1">
        <v>7.0999999999999994E-2</v>
      </c>
      <c r="H27" s="1">
        <v>75.8</v>
      </c>
      <c r="I27" s="1">
        <v>2.5099999999999998</v>
      </c>
      <c r="J27" s="1">
        <v>10.1</v>
      </c>
      <c r="K27" s="1">
        <v>0.52300000000000002</v>
      </c>
    </row>
    <row r="28" spans="1:12" x14ac:dyDescent="0.2">
      <c r="A28" s="1">
        <v>650</v>
      </c>
      <c r="B28" s="10">
        <v>56</v>
      </c>
      <c r="C28" s="1">
        <v>5.89</v>
      </c>
      <c r="D28" s="1">
        <v>41.59</v>
      </c>
      <c r="E28" s="1">
        <v>5.2489999999999997</v>
      </c>
      <c r="F28" s="1">
        <v>8.6999999999999994E-2</v>
      </c>
      <c r="H28" s="1">
        <v>82.69</v>
      </c>
      <c r="I28" s="1">
        <v>1.72</v>
      </c>
      <c r="J28" s="1">
        <v>12.65</v>
      </c>
      <c r="K28" s="1">
        <v>0.28599999999999998</v>
      </c>
    </row>
    <row r="29" spans="1:12" x14ac:dyDescent="0.2">
      <c r="A29" s="1">
        <v>650</v>
      </c>
      <c r="B29" s="10">
        <v>55</v>
      </c>
      <c r="C29" s="1">
        <v>5.89</v>
      </c>
      <c r="D29" s="1">
        <v>41.59</v>
      </c>
      <c r="E29" s="1">
        <v>6.2039999999999997</v>
      </c>
      <c r="F29" s="1">
        <v>0.10299999999999999</v>
      </c>
      <c r="H29" s="1">
        <v>88.45</v>
      </c>
      <c r="I29" s="1">
        <v>2.86</v>
      </c>
      <c r="J29" s="1">
        <v>16.62</v>
      </c>
      <c r="K29" s="1">
        <v>0.64700000000000002</v>
      </c>
    </row>
    <row r="30" spans="1:12" x14ac:dyDescent="0.2">
      <c r="A30" s="1">
        <v>650</v>
      </c>
      <c r="B30" s="10">
        <v>52</v>
      </c>
      <c r="C30" s="1">
        <v>5.89</v>
      </c>
      <c r="D30" s="1">
        <v>41.59</v>
      </c>
      <c r="E30" s="1">
        <v>7.5819999999999999</v>
      </c>
      <c r="F30" s="1">
        <v>0.126</v>
      </c>
      <c r="H30" s="1">
        <v>91.85</v>
      </c>
      <c r="I30" s="1">
        <v>3.69</v>
      </c>
      <c r="J30" s="1">
        <v>17.649999999999999</v>
      </c>
      <c r="K30" s="1">
        <v>1.08</v>
      </c>
    </row>
    <row r="31" spans="1:12" x14ac:dyDescent="0.2">
      <c r="A31" s="1">
        <v>650</v>
      </c>
      <c r="B31" s="9">
        <v>54</v>
      </c>
      <c r="C31" s="1">
        <v>5.89</v>
      </c>
      <c r="D31" s="1">
        <v>41.59</v>
      </c>
      <c r="E31" s="1">
        <v>9.7479999999999993</v>
      </c>
      <c r="F31" s="1">
        <v>0.16200000000000001</v>
      </c>
      <c r="H31" s="1">
        <v>93.19</v>
      </c>
      <c r="I31" s="1">
        <v>4.3499999999999996</v>
      </c>
      <c r="J31" s="1">
        <v>20.61</v>
      </c>
      <c r="K31" s="1">
        <v>1.06</v>
      </c>
    </row>
    <row r="48" spans="4:4" x14ac:dyDescent="0.2">
      <c r="D48" t="s">
        <v>122</v>
      </c>
    </row>
    <row r="65" spans="2:2" ht="15.75" x14ac:dyDescent="0.25">
      <c r="B65" s="28"/>
    </row>
  </sheetData>
  <mergeCells count="4">
    <mergeCell ref="C1:F1"/>
    <mergeCell ref="H1:J1"/>
    <mergeCell ref="H2:I2"/>
    <mergeCell ref="J2:K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D31" sqref="D31"/>
    </sheetView>
  </sheetViews>
  <sheetFormatPr defaultRowHeight="15" x14ac:dyDescent="0.2"/>
  <cols>
    <col min="1" max="1" width="2.88671875" style="16" bestFit="1" customWidth="1"/>
    <col min="2" max="2" width="8.21875" style="16" customWidth="1"/>
    <col min="3" max="3" width="14.88671875" customWidth="1"/>
    <col min="4" max="4" width="6.5546875" bestFit="1" customWidth="1"/>
    <col min="5" max="5" width="8.21875" customWidth="1"/>
    <col min="6" max="6" width="11.109375" customWidth="1"/>
    <col min="11" max="11" width="11.6640625" customWidth="1"/>
  </cols>
  <sheetData>
    <row r="1" spans="1:11" s="37" customFormat="1" ht="63" x14ac:dyDescent="0.25">
      <c r="A1" s="48" t="s">
        <v>2</v>
      </c>
      <c r="B1" s="48" t="s">
        <v>39</v>
      </c>
      <c r="C1" s="44" t="s">
        <v>14</v>
      </c>
      <c r="D1" s="44" t="s">
        <v>15</v>
      </c>
      <c r="E1" s="44" t="s">
        <v>16</v>
      </c>
      <c r="F1" s="44" t="s">
        <v>17</v>
      </c>
      <c r="G1" s="44" t="s">
        <v>18</v>
      </c>
      <c r="H1" s="38"/>
      <c r="I1" s="38"/>
      <c r="J1" s="38"/>
      <c r="K1" s="38"/>
    </row>
    <row r="2" spans="1:11" x14ac:dyDescent="0.2">
      <c r="A2" s="29">
        <v>12</v>
      </c>
      <c r="B2" s="29">
        <v>550</v>
      </c>
      <c r="C2" s="39">
        <v>49.663819349859523</v>
      </c>
      <c r="D2" s="40">
        <v>2.426113486289978</v>
      </c>
      <c r="E2" s="40">
        <v>1.5299999999999999E-2</v>
      </c>
      <c r="F2" s="40">
        <v>1.5484204436448423</v>
      </c>
      <c r="G2" s="15">
        <v>1.5299999999999999E-2</v>
      </c>
      <c r="H2" s="41"/>
      <c r="I2" s="41"/>
      <c r="J2" s="41"/>
      <c r="K2" s="41"/>
    </row>
    <row r="3" spans="1:11" x14ac:dyDescent="0.2">
      <c r="A3" s="16">
        <v>14</v>
      </c>
      <c r="B3" s="29">
        <v>550</v>
      </c>
      <c r="C3" s="42">
        <v>81.7</v>
      </c>
      <c r="D3" s="40">
        <v>1.319</v>
      </c>
      <c r="E3" s="40">
        <v>4.5900000000000003E-2</v>
      </c>
      <c r="F3">
        <v>0.99399999999999999</v>
      </c>
      <c r="G3" s="15">
        <v>4.5900000000000003E-2</v>
      </c>
      <c r="H3" s="41"/>
      <c r="I3" s="41"/>
      <c r="J3" s="41"/>
      <c r="K3" s="41"/>
    </row>
    <row r="4" spans="1:11" x14ac:dyDescent="0.2">
      <c r="A4" s="16">
        <v>15</v>
      </c>
      <c r="B4" s="29">
        <v>550</v>
      </c>
      <c r="C4" s="42">
        <v>89.9</v>
      </c>
      <c r="D4" s="40">
        <v>1.417</v>
      </c>
      <c r="E4" s="40">
        <v>8.5099999999999995E-2</v>
      </c>
      <c r="F4">
        <v>1.881</v>
      </c>
      <c r="G4" s="15">
        <v>8.5099999999999995E-2</v>
      </c>
      <c r="H4" s="41"/>
      <c r="I4" s="41"/>
      <c r="J4" s="41"/>
      <c r="K4" s="41"/>
    </row>
    <row r="5" spans="1:11" x14ac:dyDescent="0.2">
      <c r="A5" s="16">
        <v>16</v>
      </c>
      <c r="B5" s="29">
        <v>620</v>
      </c>
      <c r="C5" s="42">
        <v>93.45</v>
      </c>
      <c r="D5" s="40">
        <v>1.111</v>
      </c>
      <c r="E5" s="40">
        <v>2.7000000000000001E-3</v>
      </c>
      <c r="F5">
        <v>0.85599999999999998</v>
      </c>
      <c r="G5" s="15">
        <v>2.7000000000000001E-3</v>
      </c>
    </row>
    <row r="6" spans="1:11" x14ac:dyDescent="0.2">
      <c r="A6" s="16">
        <v>17</v>
      </c>
      <c r="B6" s="29">
        <v>620</v>
      </c>
      <c r="C6" s="42">
        <v>69.900000000000006</v>
      </c>
      <c r="D6" s="40">
        <v>0.72099999999999997</v>
      </c>
      <c r="E6" s="40">
        <v>2.1000000000000001E-2</v>
      </c>
      <c r="F6">
        <v>0.52600000000000002</v>
      </c>
      <c r="G6" s="15">
        <v>2.102E-2</v>
      </c>
    </row>
    <row r="7" spans="1:11" x14ac:dyDescent="0.2">
      <c r="A7" s="16">
        <v>18</v>
      </c>
      <c r="B7" s="29">
        <v>620</v>
      </c>
      <c r="C7" s="42">
        <v>78.7</v>
      </c>
      <c r="D7" s="40">
        <v>1.08</v>
      </c>
      <c r="E7" s="40">
        <v>3.1899999999999998E-2</v>
      </c>
      <c r="F7">
        <v>0.79900000000000004</v>
      </c>
      <c r="G7" s="15">
        <v>3.1899999999999998E-2</v>
      </c>
    </row>
    <row r="8" spans="1:11" x14ac:dyDescent="0.2">
      <c r="A8" s="16" t="s">
        <v>19</v>
      </c>
      <c r="B8" s="29">
        <v>650</v>
      </c>
      <c r="C8" s="39">
        <v>96.023676616602955</v>
      </c>
      <c r="D8" s="40">
        <v>0.59850132465362549</v>
      </c>
      <c r="E8" s="40">
        <v>0.01</v>
      </c>
      <c r="F8" s="40">
        <v>0.46433839844462466</v>
      </c>
      <c r="G8" s="15">
        <v>0.01</v>
      </c>
    </row>
    <row r="9" spans="1:11" x14ac:dyDescent="0.2">
      <c r="A9" s="29">
        <v>4</v>
      </c>
      <c r="B9" s="29">
        <v>650</v>
      </c>
      <c r="C9" s="39">
        <v>89.33364327097398</v>
      </c>
      <c r="D9" s="40">
        <v>0.57829985022544861</v>
      </c>
      <c r="E9" s="40">
        <v>2.5999999999999999E-2</v>
      </c>
      <c r="F9" s="40">
        <v>0.41196516104298564</v>
      </c>
      <c r="G9" s="15">
        <v>2.5600000000000001E-2</v>
      </c>
    </row>
    <row r="10" spans="1:11" x14ac:dyDescent="0.2">
      <c r="A10" s="16">
        <v>46</v>
      </c>
      <c r="B10" s="29">
        <v>650</v>
      </c>
      <c r="C10" s="42">
        <v>95.3</v>
      </c>
      <c r="D10" s="40">
        <v>0.89100000000000001</v>
      </c>
      <c r="E10" s="40">
        <v>1.09E-2</v>
      </c>
      <c r="F10" s="40">
        <v>0.78600000000000003</v>
      </c>
      <c r="G10" s="15">
        <v>1.09E-2</v>
      </c>
    </row>
    <row r="11" spans="1:11" x14ac:dyDescent="0.2">
      <c r="A11" s="16">
        <v>47</v>
      </c>
      <c r="B11" s="29">
        <v>650</v>
      </c>
      <c r="C11" s="42">
        <v>85.7</v>
      </c>
      <c r="D11" s="40">
        <v>2.0230000000000001</v>
      </c>
      <c r="E11" s="40">
        <v>5.4699999999999999E-2</v>
      </c>
      <c r="F11" s="40">
        <v>1.7210000000000001</v>
      </c>
      <c r="G11" s="15">
        <v>5.4699999999999999E-2</v>
      </c>
    </row>
    <row r="12" spans="1:11" x14ac:dyDescent="0.2">
      <c r="A12" s="16">
        <v>49</v>
      </c>
      <c r="B12" s="29">
        <v>650</v>
      </c>
      <c r="C12" s="42">
        <v>78.5</v>
      </c>
      <c r="D12" s="40">
        <v>1.391</v>
      </c>
      <c r="E12" s="40">
        <v>7.17E-2</v>
      </c>
      <c r="F12" s="40">
        <v>1.1479999999999999</v>
      </c>
      <c r="G12" s="15">
        <v>7.17E-2</v>
      </c>
    </row>
    <row r="13" spans="1:11" x14ac:dyDescent="0.2">
      <c r="A13" s="16" t="s">
        <v>21</v>
      </c>
      <c r="B13" s="29">
        <v>650</v>
      </c>
      <c r="C13" s="43">
        <v>101.03326712360658</v>
      </c>
      <c r="D13" s="40">
        <v>0.52370432019233704</v>
      </c>
      <c r="E13" s="40">
        <v>1.4E-2</v>
      </c>
      <c r="F13" s="40">
        <v>0.40542053646422904</v>
      </c>
      <c r="G13" s="15">
        <v>1.4E-2</v>
      </c>
    </row>
    <row r="14" spans="1:11" x14ac:dyDescent="0.2">
      <c r="A14" s="16">
        <v>56</v>
      </c>
      <c r="B14">
        <v>650</v>
      </c>
      <c r="C14" s="42">
        <v>82.7</v>
      </c>
      <c r="D14">
        <v>1.831</v>
      </c>
      <c r="E14" s="40">
        <v>2.8899999999999999E-2</v>
      </c>
      <c r="F14">
        <v>1.514</v>
      </c>
      <c r="G14" s="15">
        <v>2.8899999999999999E-2</v>
      </c>
    </row>
    <row r="15" spans="1:11" x14ac:dyDescent="0.2">
      <c r="A15" s="16">
        <v>64</v>
      </c>
      <c r="B15">
        <v>650</v>
      </c>
      <c r="C15" s="42">
        <v>80.3</v>
      </c>
      <c r="D15">
        <v>1.861</v>
      </c>
      <c r="E15" s="40">
        <v>6.0699999999999997E-2</v>
      </c>
      <c r="F15">
        <v>1.6459999999999999</v>
      </c>
      <c r="G15" s="15">
        <v>6.0699999999999997E-2</v>
      </c>
    </row>
    <row r="31" spans="4:4" x14ac:dyDescent="0.2">
      <c r="D31" t="s">
        <v>123</v>
      </c>
    </row>
  </sheetData>
  <sortState ref="A2:G15">
    <sortCondition ref="B2:B15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5" zoomScaleNormal="85" workbookViewId="0">
      <selection activeCell="H20" sqref="H20"/>
    </sheetView>
  </sheetViews>
  <sheetFormatPr defaultColWidth="8.6640625" defaultRowHeight="15" x14ac:dyDescent="0.2"/>
  <cols>
    <col min="1" max="1" width="20.44140625" style="53" customWidth="1"/>
    <col min="2" max="4" width="11.6640625" style="53" customWidth="1"/>
    <col min="5" max="16384" width="8.6640625" style="15"/>
  </cols>
  <sheetData>
    <row r="1" spans="1:4" x14ac:dyDescent="0.2">
      <c r="C1" s="112" t="s">
        <v>83</v>
      </c>
      <c r="D1" s="112"/>
    </row>
    <row r="2" spans="1:4" ht="25.5" x14ac:dyDescent="0.2">
      <c r="A2" s="54" t="s">
        <v>43</v>
      </c>
      <c r="B2" s="54" t="s">
        <v>1</v>
      </c>
      <c r="C2" s="58" t="s">
        <v>84</v>
      </c>
      <c r="D2" s="58" t="s">
        <v>85</v>
      </c>
    </row>
    <row r="3" spans="1:4" x14ac:dyDescent="0.2">
      <c r="A3" s="54" t="s">
        <v>51</v>
      </c>
      <c r="B3" s="54" t="s">
        <v>86</v>
      </c>
      <c r="C3" s="55">
        <v>85.7</v>
      </c>
      <c r="D3" s="55">
        <v>80.955969999999994</v>
      </c>
    </row>
    <row r="4" spans="1:4" x14ac:dyDescent="0.2">
      <c r="A4" s="54" t="s">
        <v>51</v>
      </c>
      <c r="B4" s="54" t="s">
        <v>87</v>
      </c>
      <c r="C4" s="55">
        <v>15.78</v>
      </c>
      <c r="D4" s="55">
        <v>12.868320000000001</v>
      </c>
    </row>
    <row r="5" spans="1:4" x14ac:dyDescent="0.2">
      <c r="A5" s="54" t="s">
        <v>52</v>
      </c>
      <c r="B5" s="54" t="s">
        <v>86</v>
      </c>
      <c r="C5" s="55">
        <v>95.3</v>
      </c>
      <c r="D5" s="55">
        <v>97.221320000000006</v>
      </c>
    </row>
    <row r="6" spans="1:4" x14ac:dyDescent="0.2">
      <c r="A6" s="54" t="s">
        <v>52</v>
      </c>
      <c r="B6" s="54" t="s">
        <v>87</v>
      </c>
      <c r="C6" s="55">
        <v>20.329999999999998</v>
      </c>
      <c r="D6" s="55">
        <v>19.52901</v>
      </c>
    </row>
    <row r="7" spans="1:4" x14ac:dyDescent="0.2">
      <c r="A7" s="54" t="s">
        <v>53</v>
      </c>
      <c r="B7" s="54" t="s">
        <v>86</v>
      </c>
      <c r="C7" s="55">
        <v>85.7</v>
      </c>
      <c r="D7" s="55">
        <v>86.654250000000005</v>
      </c>
    </row>
    <row r="8" spans="1:4" x14ac:dyDescent="0.2">
      <c r="A8" s="54" t="s">
        <v>53</v>
      </c>
      <c r="B8" s="54" t="s">
        <v>87</v>
      </c>
      <c r="C8" s="55">
        <v>15.77</v>
      </c>
      <c r="D8" s="55">
        <v>15.001239999999999</v>
      </c>
    </row>
    <row r="9" spans="1:4" x14ac:dyDescent="0.2">
      <c r="A9" s="54" t="s">
        <v>54</v>
      </c>
      <c r="B9" s="54" t="s">
        <v>86</v>
      </c>
      <c r="C9" s="55">
        <v>88.1</v>
      </c>
      <c r="D9" s="55">
        <v>92.323279999999997</v>
      </c>
    </row>
    <row r="10" spans="1:4" x14ac:dyDescent="0.2">
      <c r="A10" s="54" t="s">
        <v>54</v>
      </c>
      <c r="B10" s="54" t="s">
        <v>87</v>
      </c>
      <c r="C10" s="55">
        <v>17.100000000000001</v>
      </c>
      <c r="D10" s="55">
        <v>17.319949999999999</v>
      </c>
    </row>
    <row r="11" spans="1:4" x14ac:dyDescent="0.2">
      <c r="A11" s="54" t="s">
        <v>55</v>
      </c>
      <c r="B11" s="54" t="s">
        <v>86</v>
      </c>
      <c r="C11" s="55">
        <v>78.5</v>
      </c>
      <c r="D11" s="55">
        <v>75.258380000000002</v>
      </c>
    </row>
    <row r="12" spans="1:4" x14ac:dyDescent="0.2">
      <c r="A12" s="54" t="s">
        <v>55</v>
      </c>
      <c r="B12" s="54" t="s">
        <v>87</v>
      </c>
      <c r="C12" s="55">
        <v>11.02</v>
      </c>
      <c r="D12" s="55">
        <v>10.94182</v>
      </c>
    </row>
    <row r="13" spans="1:4" x14ac:dyDescent="0.2">
      <c r="A13" s="54" t="s">
        <v>56</v>
      </c>
      <c r="B13" s="54" t="s">
        <v>86</v>
      </c>
      <c r="C13" s="55">
        <v>98.42</v>
      </c>
      <c r="D13" s="55">
        <v>92.759919999999994</v>
      </c>
    </row>
    <row r="14" spans="1:4" x14ac:dyDescent="0.2">
      <c r="A14" s="54" t="s">
        <v>56</v>
      </c>
      <c r="B14" s="54" t="s">
        <v>87</v>
      </c>
      <c r="C14" s="55">
        <v>20.97</v>
      </c>
      <c r="D14" s="55">
        <v>21.266069999999999</v>
      </c>
    </row>
    <row r="15" spans="1:4" x14ac:dyDescent="0.2">
      <c r="A15" s="54" t="s">
        <v>57</v>
      </c>
      <c r="B15" s="54" t="s">
        <v>86</v>
      </c>
      <c r="C15" s="55">
        <v>81.7</v>
      </c>
      <c r="D15" s="55">
        <v>77.034279999999995</v>
      </c>
    </row>
    <row r="16" spans="1:4" x14ac:dyDescent="0.2">
      <c r="A16" s="54" t="s">
        <v>57</v>
      </c>
      <c r="B16" s="54" t="s">
        <v>87</v>
      </c>
      <c r="C16" s="55">
        <v>20</v>
      </c>
      <c r="D16" s="55">
        <v>21.10671</v>
      </c>
    </row>
    <row r="17" spans="1:8" x14ac:dyDescent="0.2">
      <c r="A17" s="54" t="s">
        <v>58</v>
      </c>
      <c r="B17" s="54" t="s">
        <v>86</v>
      </c>
      <c r="C17" s="55">
        <v>89.9</v>
      </c>
      <c r="D17" s="55">
        <v>98.246369999999999</v>
      </c>
    </row>
    <row r="18" spans="1:8" x14ac:dyDescent="0.2">
      <c r="A18" s="54" t="s">
        <v>58</v>
      </c>
      <c r="B18" s="54" t="s">
        <v>87</v>
      </c>
      <c r="C18" s="55">
        <v>26.3</v>
      </c>
      <c r="D18" s="55">
        <v>27.003170000000001</v>
      </c>
    </row>
    <row r="19" spans="1:8" x14ac:dyDescent="0.2">
      <c r="A19" s="54" t="s">
        <v>59</v>
      </c>
      <c r="B19" s="54" t="s">
        <v>86</v>
      </c>
      <c r="C19" s="55">
        <v>73.319999999999993</v>
      </c>
      <c r="D19" s="55">
        <v>76.426519999999996</v>
      </c>
    </row>
    <row r="20" spans="1:8" x14ac:dyDescent="0.2">
      <c r="A20" s="54" t="s">
        <v>59</v>
      </c>
      <c r="B20" s="54" t="s">
        <v>87</v>
      </c>
      <c r="C20" s="55">
        <v>16.37</v>
      </c>
      <c r="D20" s="55">
        <v>17.393809999999998</v>
      </c>
      <c r="H20" s="15" t="s">
        <v>124</v>
      </c>
    </row>
    <row r="21" spans="1:8" x14ac:dyDescent="0.2">
      <c r="A21" s="54" t="s">
        <v>60</v>
      </c>
      <c r="B21" s="54" t="s">
        <v>86</v>
      </c>
      <c r="C21" s="55">
        <v>69.849999999999994</v>
      </c>
      <c r="D21" s="55">
        <v>66.712580000000003</v>
      </c>
    </row>
    <row r="22" spans="1:8" x14ac:dyDescent="0.2">
      <c r="A22" s="54" t="s">
        <v>60</v>
      </c>
      <c r="B22" s="54" t="s">
        <v>87</v>
      </c>
      <c r="C22" s="55">
        <v>13.03</v>
      </c>
      <c r="D22" s="55">
        <v>13.73578</v>
      </c>
    </row>
    <row r="23" spans="1:8" x14ac:dyDescent="0.2">
      <c r="A23" s="54" t="s">
        <v>61</v>
      </c>
      <c r="B23" s="54" t="s">
        <v>86</v>
      </c>
      <c r="C23" s="55">
        <v>78.7</v>
      </c>
      <c r="D23" s="55">
        <v>83.896529999999998</v>
      </c>
    </row>
    <row r="24" spans="1:8" x14ac:dyDescent="0.2">
      <c r="A24" s="54" t="s">
        <v>61</v>
      </c>
      <c r="B24" s="54" t="s">
        <v>87</v>
      </c>
      <c r="C24" s="55">
        <v>17.46</v>
      </c>
      <c r="D24" s="55">
        <v>20.115269999999999</v>
      </c>
    </row>
    <row r="25" spans="1:8" x14ac:dyDescent="0.2">
      <c r="A25" s="54" t="s">
        <v>62</v>
      </c>
      <c r="B25" s="54" t="s">
        <v>86</v>
      </c>
      <c r="C25" s="55">
        <v>92.47</v>
      </c>
      <c r="D25" s="55">
        <v>95.319040000000001</v>
      </c>
    </row>
    <row r="26" spans="1:8" x14ac:dyDescent="0.2">
      <c r="A26" s="54" t="s">
        <v>62</v>
      </c>
      <c r="B26" s="54" t="s">
        <v>87</v>
      </c>
      <c r="C26" s="55">
        <v>26.22</v>
      </c>
      <c r="D26" s="55">
        <v>23.885459999999998</v>
      </c>
    </row>
    <row r="27" spans="1:8" x14ac:dyDescent="0.2">
      <c r="A27" s="54" t="s">
        <v>63</v>
      </c>
      <c r="B27" s="54" t="s">
        <v>86</v>
      </c>
      <c r="C27" s="55">
        <v>76.900000000000006</v>
      </c>
      <c r="D27" s="55">
        <v>64.842960000000005</v>
      </c>
    </row>
    <row r="28" spans="1:8" x14ac:dyDescent="0.2">
      <c r="A28" s="54" t="s">
        <v>63</v>
      </c>
      <c r="B28" s="54" t="s">
        <v>87</v>
      </c>
      <c r="C28" s="55">
        <v>15.39</v>
      </c>
      <c r="D28" s="55">
        <v>17.453410000000002</v>
      </c>
    </row>
    <row r="29" spans="1:8" x14ac:dyDescent="0.2">
      <c r="A29" s="54" t="s">
        <v>64</v>
      </c>
      <c r="B29" s="54" t="s">
        <v>86</v>
      </c>
      <c r="C29" s="55">
        <v>100</v>
      </c>
      <c r="D29" s="55">
        <v>97.816550000000007</v>
      </c>
    </row>
    <row r="30" spans="1:8" x14ac:dyDescent="0.2">
      <c r="A30" s="54" t="s">
        <v>64</v>
      </c>
      <c r="B30" s="54" t="s">
        <v>87</v>
      </c>
      <c r="C30" s="55">
        <v>22.42</v>
      </c>
      <c r="D30" s="55">
        <v>23.359580000000001</v>
      </c>
    </row>
    <row r="31" spans="1:8" x14ac:dyDescent="0.2">
      <c r="A31" s="54" t="s">
        <v>65</v>
      </c>
      <c r="B31" s="54" t="s">
        <v>86</v>
      </c>
      <c r="C31" s="55">
        <v>89.3</v>
      </c>
      <c r="D31" s="55">
        <v>80.632739999999998</v>
      </c>
    </row>
    <row r="32" spans="1:8" x14ac:dyDescent="0.2">
      <c r="A32" s="54" t="s">
        <v>65</v>
      </c>
      <c r="B32" s="54" t="s">
        <v>87</v>
      </c>
      <c r="C32" s="55">
        <v>18.45</v>
      </c>
      <c r="D32" s="55">
        <v>16.294799999999999</v>
      </c>
    </row>
    <row r="33" spans="1:4" x14ac:dyDescent="0.2">
      <c r="A33" s="54" t="s">
        <v>66</v>
      </c>
      <c r="B33" s="54" t="s">
        <v>86</v>
      </c>
      <c r="C33" s="55">
        <v>91.85</v>
      </c>
      <c r="D33" s="55">
        <v>92.297610000000006</v>
      </c>
    </row>
    <row r="34" spans="1:4" x14ac:dyDescent="0.2">
      <c r="A34" s="54" t="s">
        <v>66</v>
      </c>
      <c r="B34" s="54" t="s">
        <v>87</v>
      </c>
      <c r="C34" s="55">
        <v>17.649999999999999</v>
      </c>
      <c r="D34" s="55">
        <v>17.60472</v>
      </c>
    </row>
    <row r="35" spans="1:4" x14ac:dyDescent="0.2">
      <c r="A35" s="54" t="s">
        <v>67</v>
      </c>
      <c r="B35" s="54" t="s">
        <v>86</v>
      </c>
      <c r="C35" s="55">
        <v>75.8</v>
      </c>
      <c r="D35" s="55">
        <v>69.520799999999994</v>
      </c>
    </row>
    <row r="36" spans="1:4" x14ac:dyDescent="0.2">
      <c r="A36" s="54" t="s">
        <v>67</v>
      </c>
      <c r="B36" s="54" t="s">
        <v>87</v>
      </c>
      <c r="C36" s="55">
        <v>10.1</v>
      </c>
      <c r="D36" s="55">
        <v>9.5615609999999993</v>
      </c>
    </row>
    <row r="37" spans="1:4" x14ac:dyDescent="0.2">
      <c r="A37" s="54" t="s">
        <v>68</v>
      </c>
      <c r="B37" s="54" t="s">
        <v>86</v>
      </c>
      <c r="C37" s="55">
        <v>93.19</v>
      </c>
      <c r="D37" s="55">
        <v>98.006860000000003</v>
      </c>
    </row>
    <row r="38" spans="1:4" x14ac:dyDescent="0.2">
      <c r="A38" s="54" t="s">
        <v>68</v>
      </c>
      <c r="B38" s="54" t="s">
        <v>87</v>
      </c>
      <c r="C38" s="55">
        <v>20.61</v>
      </c>
      <c r="D38" s="55">
        <v>20.092770000000002</v>
      </c>
    </row>
    <row r="39" spans="1:4" x14ac:dyDescent="0.2">
      <c r="A39" s="54" t="s">
        <v>69</v>
      </c>
      <c r="B39" s="54" t="s">
        <v>86</v>
      </c>
      <c r="C39" s="55">
        <v>88.45</v>
      </c>
      <c r="D39" s="55">
        <v>85.410989999999998</v>
      </c>
    </row>
    <row r="40" spans="1:4" x14ac:dyDescent="0.2">
      <c r="A40" s="54" t="s">
        <v>69</v>
      </c>
      <c r="B40" s="54" t="s">
        <v>87</v>
      </c>
      <c r="C40" s="55">
        <v>16.62</v>
      </c>
      <c r="D40" s="55">
        <v>14.88151</v>
      </c>
    </row>
    <row r="41" spans="1:4" x14ac:dyDescent="0.2">
      <c r="A41" s="54" t="s">
        <v>70</v>
      </c>
      <c r="B41" s="54" t="s">
        <v>86</v>
      </c>
      <c r="C41" s="55">
        <v>82.69</v>
      </c>
      <c r="D41" s="55">
        <v>78.643900000000002</v>
      </c>
    </row>
    <row r="42" spans="1:4" x14ac:dyDescent="0.2">
      <c r="A42" s="54" t="s">
        <v>70</v>
      </c>
      <c r="B42" s="54" t="s">
        <v>87</v>
      </c>
      <c r="C42" s="55">
        <v>12.65</v>
      </c>
      <c r="D42" s="55">
        <v>12.43683</v>
      </c>
    </row>
    <row r="43" spans="1:4" x14ac:dyDescent="0.2">
      <c r="A43" s="54" t="s">
        <v>71</v>
      </c>
      <c r="B43" s="54" t="s">
        <v>86</v>
      </c>
      <c r="C43" s="55">
        <v>85.94</v>
      </c>
      <c r="D43" s="55">
        <v>92.055869999999999</v>
      </c>
    </row>
    <row r="44" spans="1:4" x14ac:dyDescent="0.2">
      <c r="A44" s="54" t="s">
        <v>71</v>
      </c>
      <c r="B44" s="54" t="s">
        <v>87</v>
      </c>
      <c r="C44" s="55">
        <v>12.78</v>
      </c>
      <c r="D44" s="55">
        <v>15.01144</v>
      </c>
    </row>
    <row r="45" spans="1:4" x14ac:dyDescent="0.2">
      <c r="A45" s="54" t="s">
        <v>72</v>
      </c>
      <c r="B45" s="54" t="s">
        <v>86</v>
      </c>
      <c r="C45" s="55">
        <v>93.75</v>
      </c>
      <c r="D45" s="55">
        <v>98.406720000000007</v>
      </c>
    </row>
    <row r="46" spans="1:4" x14ac:dyDescent="0.2">
      <c r="A46" s="54" t="s">
        <v>72</v>
      </c>
      <c r="B46" s="54" t="s">
        <v>87</v>
      </c>
      <c r="C46" s="55">
        <v>17.14</v>
      </c>
      <c r="D46" s="55">
        <v>17.82508</v>
      </c>
    </row>
    <row r="47" spans="1:4" x14ac:dyDescent="0.2">
      <c r="A47" s="54" t="s">
        <v>73</v>
      </c>
      <c r="B47" s="54" t="s">
        <v>86</v>
      </c>
      <c r="C47" s="55">
        <v>80.319999999999993</v>
      </c>
      <c r="D47" s="55">
        <v>84.235780000000005</v>
      </c>
    </row>
    <row r="48" spans="1:4" x14ac:dyDescent="0.2">
      <c r="A48" s="54" t="s">
        <v>73</v>
      </c>
      <c r="B48" s="54" t="s">
        <v>87</v>
      </c>
      <c r="C48" s="55">
        <v>12.24</v>
      </c>
      <c r="D48" s="55">
        <v>12.15936</v>
      </c>
    </row>
    <row r="51" spans="1:4" s="51" customFormat="1" ht="15.75" x14ac:dyDescent="0.25">
      <c r="A51" s="50" t="s">
        <v>88</v>
      </c>
      <c r="B51" s="56"/>
      <c r="C51" s="56"/>
      <c r="D51" s="56"/>
    </row>
    <row r="52" spans="1:4" s="52" customFormat="1" ht="15.75" x14ac:dyDescent="0.25">
      <c r="A52" s="57" t="s">
        <v>81</v>
      </c>
      <c r="B52" s="57" t="s">
        <v>82</v>
      </c>
      <c r="D52" s="57"/>
    </row>
    <row r="53" spans="1:4" s="61" customFormat="1" x14ac:dyDescent="0.2">
      <c r="A53" s="60">
        <v>0</v>
      </c>
      <c r="B53" s="60">
        <v>0</v>
      </c>
      <c r="D53" s="59"/>
    </row>
    <row r="54" spans="1:4" s="61" customFormat="1" x14ac:dyDescent="0.2">
      <c r="A54" s="60">
        <v>20</v>
      </c>
      <c r="B54" s="60">
        <v>20</v>
      </c>
      <c r="D54" s="59"/>
    </row>
    <row r="55" spans="1:4" s="61" customFormat="1" x14ac:dyDescent="0.2">
      <c r="A55" s="60">
        <v>60</v>
      </c>
      <c r="B55" s="60">
        <v>60</v>
      </c>
      <c r="D55" s="59"/>
    </row>
    <row r="56" spans="1:4" s="61" customFormat="1" x14ac:dyDescent="0.2">
      <c r="A56" s="60">
        <v>100</v>
      </c>
      <c r="B56" s="60">
        <v>100</v>
      </c>
      <c r="D56" s="59"/>
    </row>
    <row r="57" spans="1:4" s="63" customFormat="1" x14ac:dyDescent="0.2">
      <c r="A57" s="62"/>
      <c r="B57" s="62"/>
      <c r="C57" s="62"/>
      <c r="D57" s="62"/>
    </row>
  </sheetData>
  <dataConsolidate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5" zoomScale="80" zoomScaleNormal="80" workbookViewId="0">
      <selection activeCell="P27" sqref="P27"/>
    </sheetView>
  </sheetViews>
  <sheetFormatPr defaultColWidth="9.21875" defaultRowHeight="15" x14ac:dyDescent="0.2"/>
  <cols>
    <col min="1" max="1" width="23.5546875" style="66" customWidth="1"/>
    <col min="2" max="2" width="5.77734375" style="79" customWidth="1"/>
    <col min="3" max="3" width="6.77734375" style="79" customWidth="1"/>
    <col min="4" max="4" width="9.6640625" style="66" customWidth="1"/>
    <col min="5" max="5" width="8.21875" style="66" customWidth="1"/>
    <col min="6" max="11" width="9.21875" style="79" bestFit="1" customWidth="1"/>
    <col min="12" max="12" width="10.44140625" style="79" bestFit="1" customWidth="1"/>
    <col min="13" max="13" width="10.109375" style="79" bestFit="1" customWidth="1"/>
    <col min="14" max="14" width="9.33203125" style="79" bestFit="1" customWidth="1"/>
    <col min="15" max="15" width="10.44140625" style="79" bestFit="1" customWidth="1"/>
    <col min="16" max="16384" width="9.21875" style="66"/>
  </cols>
  <sheetData>
    <row r="1" spans="1:16" s="69" customFormat="1" ht="15.75" x14ac:dyDescent="0.25">
      <c r="B1" s="84"/>
      <c r="C1" s="84"/>
      <c r="F1" s="113" t="s">
        <v>41</v>
      </c>
      <c r="G1" s="113"/>
      <c r="H1" s="113"/>
      <c r="I1" s="113"/>
      <c r="J1" s="113"/>
      <c r="K1" s="113" t="s">
        <v>42</v>
      </c>
      <c r="L1" s="113"/>
      <c r="M1" s="113"/>
      <c r="N1" s="113"/>
      <c r="O1" s="113"/>
    </row>
    <row r="2" spans="1:16" s="70" customFormat="1" ht="15.75" x14ac:dyDescent="0.25">
      <c r="A2" s="70" t="s">
        <v>43</v>
      </c>
      <c r="B2" s="78" t="s">
        <v>44</v>
      </c>
      <c r="C2" s="78" t="s">
        <v>45</v>
      </c>
      <c r="D2" s="70" t="s">
        <v>10</v>
      </c>
      <c r="E2" s="72" t="s">
        <v>11</v>
      </c>
      <c r="F2" s="78" t="s">
        <v>46</v>
      </c>
      <c r="G2" s="78" t="s">
        <v>47</v>
      </c>
      <c r="H2" s="78" t="s">
        <v>48</v>
      </c>
      <c r="I2" s="78" t="s">
        <v>49</v>
      </c>
      <c r="J2" s="78" t="s">
        <v>50</v>
      </c>
      <c r="K2" s="78" t="s">
        <v>46</v>
      </c>
      <c r="L2" s="78" t="s">
        <v>47</v>
      </c>
      <c r="M2" s="78" t="s">
        <v>48</v>
      </c>
      <c r="N2" s="78" t="s">
        <v>49</v>
      </c>
      <c r="O2" s="78" t="s">
        <v>50</v>
      </c>
      <c r="P2" s="70" t="s">
        <v>102</v>
      </c>
    </row>
    <row r="3" spans="1:16" x14ac:dyDescent="0.2">
      <c r="A3" s="67" t="s">
        <v>51</v>
      </c>
      <c r="B3" s="85">
        <v>3.5</v>
      </c>
      <c r="C3" s="85">
        <v>6.2670000000000003</v>
      </c>
      <c r="D3" s="65">
        <v>4.9059999999999997</v>
      </c>
      <c r="E3" s="71">
        <v>34.64</v>
      </c>
      <c r="F3" s="79">
        <v>0.499</v>
      </c>
      <c r="G3" s="79">
        <v>3.35</v>
      </c>
      <c r="H3" s="79">
        <v>15.66</v>
      </c>
      <c r="I3" s="79">
        <v>6.25</v>
      </c>
      <c r="J3" s="80">
        <f>100-SUM(F3:I3)</f>
        <v>74.241</v>
      </c>
      <c r="K3" s="79">
        <v>0</v>
      </c>
      <c r="L3" s="79">
        <v>4.2461289999999998</v>
      </c>
      <c r="M3" s="79">
        <v>15.104165</v>
      </c>
      <c r="N3" s="79">
        <v>5.4290174999999996</v>
      </c>
      <c r="O3" s="79">
        <v>75.220690000000005</v>
      </c>
    </row>
    <row r="4" spans="1:16" x14ac:dyDescent="0.2">
      <c r="A4" s="67" t="s">
        <v>52</v>
      </c>
      <c r="B4" s="85">
        <v>3.5</v>
      </c>
      <c r="C4" s="85">
        <v>10.446</v>
      </c>
      <c r="D4" s="65">
        <v>4.9059999999999997</v>
      </c>
      <c r="E4" s="71">
        <v>34.64</v>
      </c>
      <c r="F4" s="81">
        <v>0.32</v>
      </c>
      <c r="G4" s="81">
        <v>3.09</v>
      </c>
      <c r="H4" s="79">
        <v>18.190000000000001</v>
      </c>
      <c r="I4" s="81">
        <v>7.33</v>
      </c>
      <c r="J4" s="80">
        <f t="shared" ref="J4:J25" si="0">100-SUM(F4:I4)</f>
        <v>71.069999999999993</v>
      </c>
      <c r="K4" s="79">
        <v>0</v>
      </c>
      <c r="L4" s="79">
        <v>3.1679689999999998</v>
      </c>
      <c r="M4" s="79">
        <v>18.610315</v>
      </c>
      <c r="N4" s="79">
        <v>7.7211740000000004</v>
      </c>
      <c r="O4" s="79">
        <v>70.500540000000001</v>
      </c>
    </row>
    <row r="5" spans="1:16" x14ac:dyDescent="0.2">
      <c r="A5" s="67" t="s">
        <v>53</v>
      </c>
      <c r="B5" s="85">
        <v>3.5</v>
      </c>
      <c r="C5" s="85">
        <v>7.2320000000000002</v>
      </c>
      <c r="D5" s="65">
        <v>4.9059999999999997</v>
      </c>
      <c r="E5" s="71">
        <v>34.64</v>
      </c>
      <c r="F5" s="81">
        <v>0.44400000000000001</v>
      </c>
      <c r="G5" s="81">
        <v>3.51</v>
      </c>
      <c r="H5" s="81">
        <v>15.75</v>
      </c>
      <c r="I5" s="81">
        <v>6.13</v>
      </c>
      <c r="J5" s="80">
        <f t="shared" si="0"/>
        <v>74.165999999999997</v>
      </c>
      <c r="K5" s="79">
        <v>0</v>
      </c>
      <c r="L5" s="79">
        <v>3.9382393000000002</v>
      </c>
      <c r="M5" s="79">
        <v>16.315726999999999</v>
      </c>
      <c r="N5" s="79">
        <v>6.1887445000000003</v>
      </c>
      <c r="O5" s="79">
        <v>73.557289999999995</v>
      </c>
    </row>
    <row r="6" spans="1:16" x14ac:dyDescent="0.2">
      <c r="A6" s="67" t="s">
        <v>54</v>
      </c>
      <c r="B6" s="85">
        <v>3.5</v>
      </c>
      <c r="C6" s="85">
        <v>8.5459999999999994</v>
      </c>
      <c r="D6" s="65">
        <v>4.9059999999999997</v>
      </c>
      <c r="E6" s="71">
        <v>34.64</v>
      </c>
      <c r="F6" s="81">
        <v>0.35199999999999998</v>
      </c>
      <c r="G6" s="81">
        <v>3.34</v>
      </c>
      <c r="H6" s="81">
        <v>16.21</v>
      </c>
      <c r="I6" s="81">
        <v>6.34</v>
      </c>
      <c r="J6" s="80">
        <f t="shared" si="0"/>
        <v>73.757999999999996</v>
      </c>
      <c r="K6" s="79">
        <v>0</v>
      </c>
      <c r="L6" s="79">
        <v>3.5629569999999999</v>
      </c>
      <c r="M6" s="79">
        <v>17.534374</v>
      </c>
      <c r="N6" s="79">
        <v>6.9857087</v>
      </c>
      <c r="O6" s="79">
        <v>71.916960000000003</v>
      </c>
    </row>
    <row r="7" spans="1:16" x14ac:dyDescent="0.2">
      <c r="A7" s="67" t="s">
        <v>55</v>
      </c>
      <c r="B7" s="85">
        <v>3.5</v>
      </c>
      <c r="C7" s="85">
        <v>5.53</v>
      </c>
      <c r="D7" s="65">
        <v>4.9059999999999997</v>
      </c>
      <c r="E7" s="71">
        <v>34.64</v>
      </c>
      <c r="F7" s="81">
        <v>0.51200000000000001</v>
      </c>
      <c r="G7" s="81">
        <v>3.8</v>
      </c>
      <c r="H7" s="81">
        <v>13.33</v>
      </c>
      <c r="I7" s="81">
        <v>5.29</v>
      </c>
      <c r="J7" s="80">
        <f t="shared" si="0"/>
        <v>77.067999999999998</v>
      </c>
      <c r="K7" s="79">
        <v>0</v>
      </c>
      <c r="L7" s="79">
        <v>4.4650207000000002</v>
      </c>
      <c r="M7" s="79">
        <v>13.977361</v>
      </c>
      <c r="N7" s="79">
        <v>4.7561703</v>
      </c>
      <c r="O7" s="79">
        <v>76.801445000000001</v>
      </c>
    </row>
    <row r="8" spans="1:16" x14ac:dyDescent="0.2">
      <c r="A8" s="67" t="s">
        <v>56</v>
      </c>
      <c r="B8" s="85">
        <v>3</v>
      </c>
      <c r="C8" s="88">
        <v>7.7050000000000001</v>
      </c>
      <c r="D8" s="65">
        <v>5.89</v>
      </c>
      <c r="E8" s="71">
        <v>34.64</v>
      </c>
      <c r="F8" s="81">
        <v>0.53700000000000003</v>
      </c>
      <c r="G8" s="81">
        <v>4.34</v>
      </c>
      <c r="H8" s="81">
        <v>19.82</v>
      </c>
      <c r="I8" s="81">
        <v>7.97</v>
      </c>
      <c r="J8" s="80">
        <f t="shared" si="0"/>
        <v>67.332999999999998</v>
      </c>
      <c r="K8" s="79">
        <v>0</v>
      </c>
      <c r="L8" s="79">
        <v>3.9582255000000002</v>
      </c>
      <c r="M8" s="79">
        <v>20.325665000000001</v>
      </c>
      <c r="N8" s="79">
        <v>8.1837199999999992</v>
      </c>
      <c r="O8" s="79">
        <v>67.532390000000007</v>
      </c>
      <c r="P8" s="90">
        <v>650</v>
      </c>
    </row>
    <row r="9" spans="1:16" x14ac:dyDescent="0.2">
      <c r="A9" s="64" t="s">
        <v>57</v>
      </c>
      <c r="B9" s="85">
        <v>3</v>
      </c>
      <c r="C9" s="93">
        <v>12.84</v>
      </c>
      <c r="D9" s="65">
        <v>5.89</v>
      </c>
      <c r="E9" s="71">
        <v>34.64</v>
      </c>
      <c r="F9" s="81">
        <v>0.184</v>
      </c>
      <c r="G9" s="81">
        <v>2.68</v>
      </c>
      <c r="H9" s="81">
        <v>18.75</v>
      </c>
      <c r="I9" s="81">
        <v>8.26</v>
      </c>
      <c r="J9" s="80">
        <f t="shared" si="0"/>
        <v>70.126000000000005</v>
      </c>
      <c r="K9" s="79">
        <v>0</v>
      </c>
      <c r="L9" s="79">
        <v>2.0468657000000001</v>
      </c>
      <c r="M9" s="79">
        <v>19.000498</v>
      </c>
      <c r="N9" s="79">
        <v>8.4768159999999995</v>
      </c>
      <c r="O9" s="79">
        <v>70.475819999999999</v>
      </c>
      <c r="P9" s="92">
        <v>550</v>
      </c>
    </row>
    <row r="10" spans="1:16" x14ac:dyDescent="0.2">
      <c r="A10" s="64" t="s">
        <v>58</v>
      </c>
      <c r="B10" s="85">
        <v>3</v>
      </c>
      <c r="C10" s="85">
        <v>25.68</v>
      </c>
      <c r="D10" s="65">
        <v>5.89</v>
      </c>
      <c r="E10" s="71">
        <v>34.64</v>
      </c>
      <c r="F10" s="81">
        <v>0.21099999999999999</v>
      </c>
      <c r="G10" s="81">
        <v>2.52</v>
      </c>
      <c r="H10" s="81">
        <v>21.39</v>
      </c>
      <c r="I10" s="81">
        <v>8.94</v>
      </c>
      <c r="J10" s="80">
        <f t="shared" si="0"/>
        <v>66.938999999999993</v>
      </c>
      <c r="K10" s="79">
        <v>0</v>
      </c>
      <c r="L10" s="79">
        <v>2.3818307000000001</v>
      </c>
      <c r="M10" s="79">
        <v>22.433820000000001</v>
      </c>
      <c r="N10" s="79">
        <v>10.025995</v>
      </c>
      <c r="O10" s="79">
        <v>65.158355999999998</v>
      </c>
      <c r="P10" s="66">
        <v>620</v>
      </c>
    </row>
    <row r="11" spans="1:16" x14ac:dyDescent="0.2">
      <c r="A11" s="67" t="s">
        <v>59</v>
      </c>
      <c r="B11" s="85">
        <v>3</v>
      </c>
      <c r="C11" s="85">
        <v>6.4210000000000003</v>
      </c>
      <c r="D11" s="65">
        <v>5.89</v>
      </c>
      <c r="E11" s="71">
        <v>34.64</v>
      </c>
      <c r="F11" s="81">
        <v>0.32200000000000001</v>
      </c>
      <c r="G11" s="79">
        <v>3.67</v>
      </c>
      <c r="H11" s="79">
        <v>16.559999999999999</v>
      </c>
      <c r="I11" s="79">
        <v>6.4</v>
      </c>
      <c r="J11" s="80">
        <f t="shared" si="0"/>
        <v>73.048000000000002</v>
      </c>
      <c r="K11" s="79">
        <v>0</v>
      </c>
      <c r="L11" s="79">
        <v>3.5129332999999998</v>
      </c>
      <c r="M11" s="79">
        <v>17.71949</v>
      </c>
      <c r="N11" s="79">
        <v>7.1032786000000003</v>
      </c>
      <c r="O11" s="79">
        <v>71.664299999999997</v>
      </c>
      <c r="P11" s="66">
        <v>620</v>
      </c>
    </row>
    <row r="12" spans="1:16" x14ac:dyDescent="0.2">
      <c r="A12" s="67" t="s">
        <v>60</v>
      </c>
      <c r="B12" s="85">
        <v>3</v>
      </c>
      <c r="C12" s="85">
        <v>5.1369999999999996</v>
      </c>
      <c r="D12" s="65">
        <v>5.89</v>
      </c>
      <c r="E12" s="71">
        <v>34.64</v>
      </c>
      <c r="F12" s="81">
        <v>0.312</v>
      </c>
      <c r="G12" s="79">
        <v>4.6100000000000003</v>
      </c>
      <c r="H12" s="79">
        <v>15.11</v>
      </c>
      <c r="I12" s="79">
        <v>5.18</v>
      </c>
      <c r="J12" s="80">
        <f t="shared" si="0"/>
        <v>74.787999999999997</v>
      </c>
      <c r="K12" s="79">
        <v>0</v>
      </c>
      <c r="L12" s="79">
        <v>3.8174934</v>
      </c>
      <c r="M12" s="79">
        <v>15.5275345</v>
      </c>
      <c r="N12" s="79">
        <v>5.8550205000000002</v>
      </c>
      <c r="O12" s="79">
        <v>74.799949999999995</v>
      </c>
      <c r="P12" s="66">
        <v>620</v>
      </c>
    </row>
    <row r="13" spans="1:16" x14ac:dyDescent="0.2">
      <c r="A13" s="67" t="s">
        <v>61</v>
      </c>
      <c r="B13" s="85">
        <v>3</v>
      </c>
      <c r="C13" s="88">
        <v>7.7050000000000001</v>
      </c>
      <c r="D13" s="65">
        <v>5.89</v>
      </c>
      <c r="E13" s="71">
        <v>34.64</v>
      </c>
      <c r="F13" s="81">
        <v>0.27</v>
      </c>
      <c r="G13" s="81">
        <v>3.88</v>
      </c>
      <c r="H13" s="81">
        <v>17.5</v>
      </c>
      <c r="I13" s="81">
        <v>6.77</v>
      </c>
      <c r="J13" s="80">
        <f t="shared" si="0"/>
        <v>71.58</v>
      </c>
      <c r="K13" s="79">
        <v>0</v>
      </c>
      <c r="L13" s="79">
        <v>3.3329966</v>
      </c>
      <c r="M13" s="79">
        <v>19.254670000000001</v>
      </c>
      <c r="N13" s="79">
        <v>7.9608363999999998</v>
      </c>
      <c r="O13" s="79">
        <v>69.451499999999996</v>
      </c>
      <c r="P13" s="90">
        <v>620</v>
      </c>
    </row>
    <row r="14" spans="1:16" x14ac:dyDescent="0.2">
      <c r="A14" s="67" t="s">
        <v>62</v>
      </c>
      <c r="B14" s="85">
        <v>3</v>
      </c>
      <c r="C14" s="85">
        <v>11.007</v>
      </c>
      <c r="D14" s="65">
        <v>5.89</v>
      </c>
      <c r="E14" s="71">
        <v>34.64</v>
      </c>
      <c r="F14" s="81">
        <v>0.21199999999999999</v>
      </c>
      <c r="G14" s="81">
        <v>3.32</v>
      </c>
      <c r="H14" s="81">
        <v>21.55</v>
      </c>
      <c r="I14" s="81">
        <v>8.3800000000000008</v>
      </c>
      <c r="J14" s="80">
        <f t="shared" si="0"/>
        <v>66.537999999999997</v>
      </c>
      <c r="K14" s="79">
        <v>0</v>
      </c>
      <c r="L14" s="79">
        <v>3.2308680000000001</v>
      </c>
      <c r="M14" s="79">
        <v>21.310427000000001</v>
      </c>
      <c r="N14" s="79">
        <v>9.0397789999999993</v>
      </c>
      <c r="O14" s="79">
        <v>66.418930000000003</v>
      </c>
      <c r="P14" s="66">
        <v>620</v>
      </c>
    </row>
    <row r="15" spans="1:16" x14ac:dyDescent="0.2">
      <c r="A15" s="64" t="s">
        <v>63</v>
      </c>
      <c r="B15" s="85">
        <v>3</v>
      </c>
      <c r="C15" s="89">
        <v>9.6300000000000008</v>
      </c>
      <c r="D15" s="65">
        <v>5.89</v>
      </c>
      <c r="E15" s="71">
        <v>34.64</v>
      </c>
      <c r="F15" s="81">
        <v>0.38100000000000001</v>
      </c>
      <c r="G15" s="81">
        <v>2.1800000000000002</v>
      </c>
      <c r="H15" s="81">
        <v>16.43</v>
      </c>
      <c r="I15" s="81">
        <v>8.27</v>
      </c>
      <c r="J15" s="80">
        <f t="shared" si="0"/>
        <v>72.739000000000004</v>
      </c>
      <c r="K15" s="79">
        <v>0</v>
      </c>
      <c r="L15" s="79">
        <v>1.9417527000000001</v>
      </c>
      <c r="M15" s="79">
        <v>16.667826000000002</v>
      </c>
      <c r="N15" s="79">
        <v>7.3630366</v>
      </c>
      <c r="O15" s="79">
        <v>74.027379999999994</v>
      </c>
      <c r="P15" s="91">
        <v>620</v>
      </c>
    </row>
    <row r="16" spans="1:16" x14ac:dyDescent="0.2">
      <c r="A16" s="67" t="s">
        <v>64</v>
      </c>
      <c r="B16" s="85">
        <v>3</v>
      </c>
      <c r="C16" s="89">
        <v>9.6300000000000008</v>
      </c>
      <c r="D16" s="65">
        <v>5.89</v>
      </c>
      <c r="E16" s="71">
        <v>34.64</v>
      </c>
      <c r="F16" s="81">
        <v>0.41499999999999998</v>
      </c>
      <c r="G16" s="81">
        <v>4.43</v>
      </c>
      <c r="H16" s="81">
        <v>20.62</v>
      </c>
      <c r="I16" s="81">
        <v>8.1300000000000008</v>
      </c>
      <c r="J16" s="80">
        <f t="shared" si="0"/>
        <v>66.405000000000001</v>
      </c>
      <c r="K16" s="79">
        <v>0</v>
      </c>
      <c r="L16" s="79">
        <v>3.7348240000000001</v>
      </c>
      <c r="M16" s="79">
        <v>21.338276</v>
      </c>
      <c r="N16" s="79">
        <v>8.8017260000000004</v>
      </c>
      <c r="O16" s="79">
        <v>66.125174999999999</v>
      </c>
      <c r="P16" s="91">
        <v>550</v>
      </c>
    </row>
    <row r="17" spans="1:26" x14ac:dyDescent="0.2">
      <c r="A17" s="67" t="s">
        <v>65</v>
      </c>
      <c r="B17" s="85">
        <v>3</v>
      </c>
      <c r="C17" s="85">
        <v>5.5039999999999996</v>
      </c>
      <c r="D17" s="65">
        <v>5.89</v>
      </c>
      <c r="E17" s="71">
        <v>34.64</v>
      </c>
      <c r="F17" s="81">
        <v>0.7</v>
      </c>
      <c r="G17" s="81">
        <v>3.57</v>
      </c>
      <c r="H17" s="81">
        <v>18.03</v>
      </c>
      <c r="I17" s="81">
        <v>7.82</v>
      </c>
      <c r="J17" s="80">
        <f t="shared" si="0"/>
        <v>69.88</v>
      </c>
      <c r="K17" s="79">
        <v>0</v>
      </c>
      <c r="L17" s="79">
        <v>4.5135550000000002</v>
      </c>
      <c r="M17" s="79">
        <v>17.727678000000001</v>
      </c>
      <c r="N17" s="79">
        <v>6.6070614000000001</v>
      </c>
      <c r="O17" s="79">
        <v>71.151700000000005</v>
      </c>
      <c r="P17" s="66">
        <v>650</v>
      </c>
    </row>
    <row r="18" spans="1:26" x14ac:dyDescent="0.2">
      <c r="A18" s="67" t="s">
        <v>66</v>
      </c>
      <c r="B18" s="85">
        <v>3.5</v>
      </c>
      <c r="C18" s="85">
        <v>7.5819999999999999</v>
      </c>
      <c r="D18" s="65">
        <v>5.89</v>
      </c>
      <c r="E18" s="71">
        <v>41.59</v>
      </c>
      <c r="F18" s="81">
        <v>0.46800000000000003</v>
      </c>
      <c r="G18" s="81">
        <v>3.79</v>
      </c>
      <c r="H18" s="81">
        <v>21.2</v>
      </c>
      <c r="I18" s="81">
        <v>8.93</v>
      </c>
      <c r="J18" s="80">
        <f t="shared" si="0"/>
        <v>65.611999999999995</v>
      </c>
      <c r="K18" s="79">
        <v>0</v>
      </c>
      <c r="L18" s="79">
        <v>4.2851309999999998</v>
      </c>
      <c r="M18" s="79">
        <v>21.948063000000001</v>
      </c>
      <c r="N18" s="79">
        <v>8.8314660000000007</v>
      </c>
      <c r="O18" s="79">
        <v>64.935339999999997</v>
      </c>
    </row>
    <row r="19" spans="1:26" x14ac:dyDescent="0.2">
      <c r="A19" s="67" t="s">
        <v>67</v>
      </c>
      <c r="B19" s="85">
        <v>3.5</v>
      </c>
      <c r="C19" s="85">
        <v>4.2640000000000002</v>
      </c>
      <c r="D19" s="65">
        <v>5.89</v>
      </c>
      <c r="E19" s="71">
        <v>41.59</v>
      </c>
      <c r="F19" s="81">
        <v>0.90900000000000003</v>
      </c>
      <c r="G19" s="81">
        <v>4.04</v>
      </c>
      <c r="H19" s="81">
        <v>15.78</v>
      </c>
      <c r="I19" s="81">
        <v>7.04</v>
      </c>
      <c r="J19" s="80">
        <f t="shared" si="0"/>
        <v>72.230999999999995</v>
      </c>
      <c r="K19" s="79">
        <v>0</v>
      </c>
      <c r="L19" s="79">
        <v>5.6802033999999999</v>
      </c>
      <c r="M19" s="79">
        <v>16.400444</v>
      </c>
      <c r="N19" s="79">
        <v>5.3601210000000004</v>
      </c>
      <c r="O19" s="79">
        <v>72.559235000000001</v>
      </c>
    </row>
    <row r="20" spans="1:26" x14ac:dyDescent="0.2">
      <c r="A20" s="67" t="s">
        <v>68</v>
      </c>
      <c r="B20" s="85">
        <v>3.5</v>
      </c>
      <c r="C20" s="85">
        <v>9.7479999999999993</v>
      </c>
      <c r="D20" s="65">
        <v>5.89</v>
      </c>
      <c r="E20" s="71">
        <v>41.59</v>
      </c>
      <c r="F20" s="81">
        <v>0.252</v>
      </c>
      <c r="G20" s="81">
        <v>3.16</v>
      </c>
      <c r="H20" s="81">
        <v>22.78</v>
      </c>
      <c r="I20" s="81">
        <v>9.66</v>
      </c>
      <c r="J20" s="80">
        <f t="shared" si="0"/>
        <v>64.147999999999996</v>
      </c>
      <c r="K20" s="79">
        <v>0</v>
      </c>
      <c r="L20" s="79">
        <v>3.7408489999999999</v>
      </c>
      <c r="M20" s="79">
        <v>23.336929999999999</v>
      </c>
      <c r="N20" s="79">
        <v>9.7980389999999993</v>
      </c>
      <c r="O20" s="79">
        <v>63.124184</v>
      </c>
    </row>
    <row r="21" spans="1:26" x14ac:dyDescent="0.2">
      <c r="A21" s="67" t="s">
        <v>69</v>
      </c>
      <c r="B21" s="85">
        <v>3.5</v>
      </c>
      <c r="C21" s="85">
        <v>6.2039999999999997</v>
      </c>
      <c r="D21" s="65">
        <v>5.89</v>
      </c>
      <c r="E21" s="71">
        <v>41.59</v>
      </c>
      <c r="F21" s="81">
        <v>0.48699999999999999</v>
      </c>
      <c r="G21" s="81">
        <v>3.81</v>
      </c>
      <c r="H21" s="81">
        <v>20.49</v>
      </c>
      <c r="I21" s="81">
        <v>8.6</v>
      </c>
      <c r="J21" s="80">
        <f t="shared" si="0"/>
        <v>66.613</v>
      </c>
      <c r="K21" s="79">
        <v>0</v>
      </c>
      <c r="L21" s="79">
        <v>4.8332148000000004</v>
      </c>
      <c r="M21" s="79">
        <v>20.277555</v>
      </c>
      <c r="N21" s="79">
        <v>7.7221704000000004</v>
      </c>
      <c r="O21" s="79">
        <v>67.167060000000006</v>
      </c>
    </row>
    <row r="22" spans="1:26" x14ac:dyDescent="0.2">
      <c r="A22" s="67" t="s">
        <v>70</v>
      </c>
      <c r="B22" s="85">
        <v>3.5</v>
      </c>
      <c r="C22" s="85">
        <v>5.2489999999999997</v>
      </c>
      <c r="D22" s="65">
        <v>5.89</v>
      </c>
      <c r="E22" s="71">
        <v>41.59</v>
      </c>
      <c r="F22" s="81">
        <v>0.79700000000000004</v>
      </c>
      <c r="G22" s="81">
        <v>4.34</v>
      </c>
      <c r="H22" s="81">
        <v>17.79</v>
      </c>
      <c r="I22" s="81">
        <v>7.46</v>
      </c>
      <c r="J22" s="80">
        <f t="shared" si="0"/>
        <v>69.613</v>
      </c>
      <c r="K22" s="79">
        <v>0</v>
      </c>
      <c r="L22" s="79">
        <v>5.2790400000000002</v>
      </c>
      <c r="M22" s="79">
        <v>18.621143</v>
      </c>
      <c r="N22" s="79">
        <v>6.6710520000000004</v>
      </c>
      <c r="O22" s="79">
        <v>69.428764000000001</v>
      </c>
    </row>
    <row r="23" spans="1:26" x14ac:dyDescent="0.2">
      <c r="A23" s="67" t="s">
        <v>71</v>
      </c>
      <c r="B23" s="85">
        <v>4</v>
      </c>
      <c r="C23" s="85">
        <v>7.5220000000000002</v>
      </c>
      <c r="D23" s="65">
        <v>5.89</v>
      </c>
      <c r="E23" s="71">
        <v>47.95</v>
      </c>
      <c r="F23" s="81">
        <v>0.625</v>
      </c>
      <c r="G23" s="81">
        <v>4.22</v>
      </c>
      <c r="H23" s="81">
        <v>21.02</v>
      </c>
      <c r="I23" s="81">
        <v>9.0299999999999994</v>
      </c>
      <c r="J23" s="80">
        <f t="shared" si="0"/>
        <v>65.105000000000004</v>
      </c>
      <c r="K23" s="79">
        <v>0</v>
      </c>
      <c r="L23" s="79">
        <v>4.7765190000000004</v>
      </c>
      <c r="M23" s="79">
        <v>23.629189</v>
      </c>
      <c r="N23" s="79">
        <v>9.4263340000000007</v>
      </c>
      <c r="O23" s="79">
        <v>62.167957000000001</v>
      </c>
    </row>
    <row r="24" spans="1:26" x14ac:dyDescent="0.2">
      <c r="A24" s="67" t="s">
        <v>72</v>
      </c>
      <c r="B24" s="85">
        <v>4</v>
      </c>
      <c r="C24" s="85">
        <v>10.029</v>
      </c>
      <c r="D24" s="65">
        <v>5.89</v>
      </c>
      <c r="E24" s="71">
        <v>47.95</v>
      </c>
      <c r="F24" s="81">
        <v>0.35899999999999999</v>
      </c>
      <c r="G24" s="81">
        <v>3.33</v>
      </c>
      <c r="H24" s="81">
        <v>24.2</v>
      </c>
      <c r="I24" s="81">
        <v>10.6</v>
      </c>
      <c r="J24" s="80">
        <f t="shared" si="0"/>
        <v>61.511000000000003</v>
      </c>
      <c r="K24" s="79">
        <v>0</v>
      </c>
      <c r="L24" s="79">
        <v>3.8460922000000002</v>
      </c>
      <c r="M24" s="79">
        <v>25.427499999999998</v>
      </c>
      <c r="N24" s="79">
        <v>10.790704</v>
      </c>
      <c r="O24" s="79">
        <v>59.935702999999997</v>
      </c>
      <c r="Z24" s="66" t="s">
        <v>117</v>
      </c>
    </row>
    <row r="25" spans="1:26" x14ac:dyDescent="0.2">
      <c r="A25" s="67" t="s">
        <v>73</v>
      </c>
      <c r="B25" s="85">
        <v>4</v>
      </c>
      <c r="C25" s="85">
        <v>6.0179999999999998</v>
      </c>
      <c r="D25" s="65">
        <v>5.89</v>
      </c>
      <c r="E25" s="71">
        <v>47.95</v>
      </c>
      <c r="F25" s="81">
        <v>0.80800000000000005</v>
      </c>
      <c r="G25" s="81">
        <v>3.1</v>
      </c>
      <c r="H25" s="81">
        <v>19.93</v>
      </c>
      <c r="I25" s="81">
        <v>9.39</v>
      </c>
      <c r="J25" s="80">
        <f t="shared" si="0"/>
        <v>66.771999999999991</v>
      </c>
      <c r="K25" s="79">
        <v>0</v>
      </c>
      <c r="L25" s="79">
        <v>5.5962643999999999</v>
      </c>
      <c r="M25" s="79">
        <v>21.537524999999999</v>
      </c>
      <c r="N25" s="79">
        <v>7.9706299999999999</v>
      </c>
      <c r="O25" s="79">
        <v>64.895583999999999</v>
      </c>
    </row>
    <row r="27" spans="1:26" ht="15.75" x14ac:dyDescent="0.25">
      <c r="P27" s="117" t="s">
        <v>125</v>
      </c>
    </row>
    <row r="29" spans="1:26" s="69" customFormat="1" ht="15.75" x14ac:dyDescent="0.25">
      <c r="B29" s="84"/>
      <c r="C29" s="84"/>
      <c r="F29" s="113" t="s">
        <v>41</v>
      </c>
      <c r="G29" s="113"/>
      <c r="H29" s="113"/>
      <c r="I29" s="113"/>
      <c r="J29" s="113"/>
      <c r="K29" s="113" t="s">
        <v>42</v>
      </c>
      <c r="L29" s="113"/>
      <c r="M29" s="113"/>
      <c r="N29" s="113"/>
      <c r="O29" s="113"/>
    </row>
    <row r="30" spans="1:26" s="70" customFormat="1" ht="15.75" x14ac:dyDescent="0.25">
      <c r="A30" s="70" t="s">
        <v>74</v>
      </c>
      <c r="B30" s="78" t="s">
        <v>44</v>
      </c>
      <c r="C30" s="78" t="s">
        <v>45</v>
      </c>
      <c r="D30" s="70" t="s">
        <v>10</v>
      </c>
      <c r="E30" s="70" t="s">
        <v>11</v>
      </c>
      <c r="F30" s="78" t="s">
        <v>46</v>
      </c>
      <c r="G30" s="78" t="s">
        <v>47</v>
      </c>
      <c r="H30" s="78" t="s">
        <v>48</v>
      </c>
      <c r="I30" s="78" t="s">
        <v>49</v>
      </c>
      <c r="J30" s="78" t="s">
        <v>50</v>
      </c>
      <c r="K30" s="78" t="s">
        <v>46</v>
      </c>
      <c r="L30" s="78" t="s">
        <v>47</v>
      </c>
      <c r="M30" s="78" t="s">
        <v>48</v>
      </c>
      <c r="N30" s="78" t="s">
        <v>49</v>
      </c>
      <c r="O30" s="78" t="s">
        <v>50</v>
      </c>
      <c r="P30" s="70" t="s">
        <v>102</v>
      </c>
    </row>
    <row r="31" spans="1:26" x14ac:dyDescent="0.2">
      <c r="A31" s="64" t="s">
        <v>75</v>
      </c>
      <c r="B31" s="85">
        <v>3</v>
      </c>
      <c r="C31" s="85">
        <v>6.42</v>
      </c>
      <c r="D31" s="65">
        <v>5.89</v>
      </c>
      <c r="E31" s="71">
        <v>34.64</v>
      </c>
      <c r="F31" s="81">
        <v>0.17100000000000001</v>
      </c>
      <c r="G31" s="81">
        <v>3.98</v>
      </c>
      <c r="H31" s="81">
        <v>14.52</v>
      </c>
      <c r="I31" s="81">
        <v>5.92</v>
      </c>
      <c r="J31" s="82">
        <v>76.44</v>
      </c>
      <c r="K31" s="83">
        <v>0</v>
      </c>
      <c r="L31" s="83">
        <v>2.0369294</v>
      </c>
      <c r="M31" s="83">
        <v>12.895973</v>
      </c>
      <c r="N31" s="83">
        <v>5.4295220000000004</v>
      </c>
      <c r="O31" s="83">
        <v>79.637569999999997</v>
      </c>
      <c r="P31" s="66">
        <v>550</v>
      </c>
    </row>
    <row r="32" spans="1:26" x14ac:dyDescent="0.2">
      <c r="A32" s="64" t="s">
        <v>76</v>
      </c>
      <c r="B32" s="85">
        <v>3</v>
      </c>
      <c r="C32" s="85">
        <v>8.5609999999999999</v>
      </c>
      <c r="D32" s="65">
        <v>5.89</v>
      </c>
      <c r="E32" s="71">
        <v>34.64</v>
      </c>
      <c r="F32" s="81">
        <v>0.61799999999999999</v>
      </c>
      <c r="G32" s="81">
        <v>4.4800000000000004</v>
      </c>
      <c r="H32" s="81">
        <v>19.170000000000002</v>
      </c>
      <c r="I32" s="81">
        <v>7.67</v>
      </c>
      <c r="J32" s="82">
        <f>100-SUM(F32:I32)</f>
        <v>68.061999999999998</v>
      </c>
      <c r="K32" s="83">
        <v>0</v>
      </c>
      <c r="L32" s="83">
        <v>3.8394837000000002</v>
      </c>
      <c r="M32" s="83">
        <v>20.879197999999999</v>
      </c>
      <c r="N32" s="83">
        <v>8.5198560000000008</v>
      </c>
      <c r="O32" s="83">
        <v>66.76146</v>
      </c>
      <c r="P32" s="66">
        <v>650</v>
      </c>
    </row>
    <row r="33" spans="1:16" x14ac:dyDescent="0.2">
      <c r="A33" s="64" t="s">
        <v>77</v>
      </c>
      <c r="B33" s="85">
        <v>3</v>
      </c>
      <c r="C33" s="85">
        <v>4.8159999999999998</v>
      </c>
      <c r="D33" s="65">
        <v>5.89</v>
      </c>
      <c r="E33" s="71">
        <v>34.64</v>
      </c>
      <c r="F33" s="81">
        <v>0.52200000000000002</v>
      </c>
      <c r="G33" s="81">
        <v>5.73</v>
      </c>
      <c r="H33" s="81">
        <v>17.12</v>
      </c>
      <c r="I33" s="81">
        <v>5.98</v>
      </c>
      <c r="J33" s="82">
        <f t="shared" ref="J33:J34" si="1">100-SUM(F33:I33)</f>
        <v>70.647999999999996</v>
      </c>
      <c r="K33" s="83">
        <v>0</v>
      </c>
      <c r="L33" s="83">
        <v>4.7508793000000002</v>
      </c>
      <c r="M33" s="83">
        <v>16.440117000000001</v>
      </c>
      <c r="N33" s="83">
        <v>5.8446189999999998</v>
      </c>
      <c r="O33" s="83">
        <v>72.964386000000005</v>
      </c>
      <c r="P33" s="66">
        <v>620</v>
      </c>
    </row>
    <row r="34" spans="1:16" x14ac:dyDescent="0.2">
      <c r="A34" s="67" t="s">
        <v>78</v>
      </c>
      <c r="B34" s="85">
        <v>3</v>
      </c>
      <c r="C34" s="85">
        <v>19.262</v>
      </c>
      <c r="D34" s="65">
        <v>5.89</v>
      </c>
      <c r="E34" s="71">
        <v>34.64</v>
      </c>
      <c r="F34" s="81">
        <v>0.248</v>
      </c>
      <c r="G34" s="81">
        <v>3.68</v>
      </c>
      <c r="H34" s="81">
        <v>22.65</v>
      </c>
      <c r="I34" s="81">
        <v>8.31</v>
      </c>
      <c r="J34" s="82">
        <f t="shared" si="1"/>
        <v>65.111999999999995</v>
      </c>
      <c r="K34" s="83">
        <v>0</v>
      </c>
      <c r="L34" s="83">
        <v>3.1512221999999999</v>
      </c>
      <c r="M34" s="83">
        <v>22.163737999999999</v>
      </c>
      <c r="N34" s="83">
        <v>9.5062580000000008</v>
      </c>
      <c r="O34" s="83">
        <v>65.178780000000003</v>
      </c>
      <c r="P34" s="66">
        <v>620</v>
      </c>
    </row>
    <row r="35" spans="1:16" x14ac:dyDescent="0.2">
      <c r="A35" s="67" t="s">
        <v>79</v>
      </c>
      <c r="B35" s="85">
        <v>4</v>
      </c>
      <c r="C35" s="85">
        <v>5.0149999999999997</v>
      </c>
      <c r="D35" s="65">
        <v>5.89</v>
      </c>
      <c r="E35" s="71">
        <v>47.95</v>
      </c>
      <c r="F35" s="81">
        <v>0.79200000000000004</v>
      </c>
      <c r="G35" s="81">
        <v>3.71</v>
      </c>
      <c r="H35" s="81">
        <v>16.850000000000001</v>
      </c>
      <c r="I35" s="81">
        <v>7.84</v>
      </c>
      <c r="J35" s="80">
        <v>71.86</v>
      </c>
      <c r="K35" s="83">
        <v>0</v>
      </c>
      <c r="L35" s="83">
        <v>6.1605677999999999</v>
      </c>
      <c r="M35" s="83">
        <v>19.562943000000001</v>
      </c>
      <c r="N35" s="83">
        <v>6.701187</v>
      </c>
      <c r="O35" s="83">
        <v>67.575299999999999</v>
      </c>
    </row>
    <row r="36" spans="1:16" x14ac:dyDescent="0.2">
      <c r="A36" s="68"/>
      <c r="B36" s="86"/>
      <c r="C36" s="86"/>
      <c r="D36" s="65"/>
      <c r="E36" s="65"/>
      <c r="F36" s="81"/>
      <c r="G36" s="81"/>
      <c r="H36" s="81"/>
      <c r="I36" s="81"/>
    </row>
    <row r="37" spans="1:16" s="69" customFormat="1" ht="15.75" x14ac:dyDescent="0.25">
      <c r="B37" s="84"/>
      <c r="C37" s="84"/>
      <c r="F37" s="113" t="s">
        <v>80</v>
      </c>
      <c r="G37" s="113"/>
      <c r="H37" s="113"/>
      <c r="I37" s="113"/>
      <c r="J37" s="113"/>
      <c r="K37" s="113" t="s">
        <v>42</v>
      </c>
      <c r="L37" s="113"/>
      <c r="M37" s="113"/>
      <c r="N37" s="113"/>
      <c r="O37" s="113"/>
    </row>
    <row r="38" spans="1:16" s="70" customFormat="1" ht="15.75" x14ac:dyDescent="0.25">
      <c r="B38" s="78" t="s">
        <v>81</v>
      </c>
      <c r="C38" s="78" t="s">
        <v>82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6" x14ac:dyDescent="0.2">
      <c r="B39" s="85">
        <v>0</v>
      </c>
      <c r="C39" s="85">
        <v>0</v>
      </c>
    </row>
    <row r="40" spans="1:16" x14ac:dyDescent="0.2">
      <c r="B40" s="85">
        <v>20</v>
      </c>
      <c r="C40" s="85">
        <v>20</v>
      </c>
    </row>
    <row r="41" spans="1:16" x14ac:dyDescent="0.2">
      <c r="B41" s="85">
        <v>60</v>
      </c>
      <c r="C41" s="85">
        <v>60</v>
      </c>
    </row>
    <row r="42" spans="1:16" x14ac:dyDescent="0.2">
      <c r="B42" s="85">
        <v>100</v>
      </c>
      <c r="C42" s="85">
        <v>100</v>
      </c>
    </row>
    <row r="51" spans="1:4" x14ac:dyDescent="0.2">
      <c r="A51" s="68"/>
      <c r="B51" s="86"/>
      <c r="C51" s="86"/>
      <c r="D51" s="65"/>
    </row>
    <row r="52" spans="1:4" x14ac:dyDescent="0.2">
      <c r="A52" s="68"/>
      <c r="B52" s="86"/>
      <c r="C52" s="86"/>
      <c r="D52" s="65"/>
    </row>
    <row r="53" spans="1:4" x14ac:dyDescent="0.2">
      <c r="A53" s="68"/>
      <c r="B53" s="86"/>
      <c r="C53" s="86"/>
      <c r="D53" s="65"/>
    </row>
    <row r="61" spans="1:4" ht="15.75" x14ac:dyDescent="0.25">
      <c r="B61" s="116" t="s">
        <v>126</v>
      </c>
    </row>
  </sheetData>
  <mergeCells count="6">
    <mergeCell ref="F37:J37"/>
    <mergeCell ref="K37:O37"/>
    <mergeCell ref="F1:J1"/>
    <mergeCell ref="K1:O1"/>
    <mergeCell ref="F29:J29"/>
    <mergeCell ref="K29:O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4" zoomScaleNormal="84" workbookViewId="0">
      <selection activeCell="H21" sqref="H21"/>
    </sheetView>
  </sheetViews>
  <sheetFormatPr defaultColWidth="8.6640625" defaultRowHeight="15" x14ac:dyDescent="0.2"/>
  <cols>
    <col min="1" max="1" width="19.21875" style="63" bestFit="1" customWidth="1"/>
    <col min="2" max="2" width="13.109375" style="62" customWidth="1"/>
    <col min="3" max="3" width="12.109375" style="63" bestFit="1" customWidth="1"/>
    <col min="4" max="4" width="11.109375" style="63" customWidth="1"/>
    <col min="5" max="5" width="8.6640625" style="63"/>
    <col min="6" max="16384" width="8.6640625" style="15"/>
  </cols>
  <sheetData>
    <row r="1" spans="1:4" x14ac:dyDescent="0.2">
      <c r="C1" s="74" t="s">
        <v>83</v>
      </c>
      <c r="D1" s="74"/>
    </row>
    <row r="2" spans="1:4" ht="25.5" x14ac:dyDescent="0.2">
      <c r="A2" s="75" t="s">
        <v>43</v>
      </c>
      <c r="B2" s="75" t="s">
        <v>1</v>
      </c>
      <c r="C2" s="75" t="s">
        <v>84</v>
      </c>
      <c r="D2" s="75" t="s">
        <v>85</v>
      </c>
    </row>
    <row r="3" spans="1:4" x14ac:dyDescent="0.2">
      <c r="A3" s="73" t="s">
        <v>51</v>
      </c>
      <c r="B3" s="77" t="s">
        <v>86</v>
      </c>
      <c r="C3" s="76">
        <v>85.7</v>
      </c>
      <c r="D3" s="76">
        <v>79.403859890334999</v>
      </c>
    </row>
    <row r="4" spans="1:4" x14ac:dyDescent="0.2">
      <c r="A4" s="73" t="s">
        <v>51</v>
      </c>
      <c r="B4" s="77" t="s">
        <v>87</v>
      </c>
      <c r="C4" s="76">
        <v>15.78</v>
      </c>
      <c r="D4" s="76">
        <v>14.299619056195001</v>
      </c>
    </row>
    <row r="5" spans="1:4" x14ac:dyDescent="0.2">
      <c r="A5" s="73" t="s">
        <v>52</v>
      </c>
      <c r="B5" s="77" t="s">
        <v>86</v>
      </c>
      <c r="C5" s="76">
        <v>95.3</v>
      </c>
      <c r="D5" s="76">
        <v>93.932612513623994</v>
      </c>
    </row>
    <row r="6" spans="1:4" x14ac:dyDescent="0.2">
      <c r="A6" s="73" t="s">
        <v>52</v>
      </c>
      <c r="B6" s="77" t="s">
        <v>87</v>
      </c>
      <c r="C6" s="76">
        <v>20.329999999999998</v>
      </c>
      <c r="D6" s="76">
        <v>17.927918301057002</v>
      </c>
    </row>
    <row r="7" spans="1:4" x14ac:dyDescent="0.2">
      <c r="A7" s="73" t="s">
        <v>53</v>
      </c>
      <c r="B7" s="77" t="s">
        <v>86</v>
      </c>
      <c r="C7" s="76">
        <v>85.7</v>
      </c>
      <c r="D7" s="76">
        <v>84.319608667555997</v>
      </c>
    </row>
    <row r="8" spans="1:4" x14ac:dyDescent="0.2">
      <c r="A8" s="73" t="s">
        <v>53</v>
      </c>
      <c r="B8" s="77" t="s">
        <v>87</v>
      </c>
      <c r="C8" s="76">
        <v>15.77</v>
      </c>
      <c r="D8" s="76">
        <v>15.546614443199999</v>
      </c>
    </row>
    <row r="9" spans="1:4" x14ac:dyDescent="0.2">
      <c r="A9" s="73" t="s">
        <v>54</v>
      </c>
      <c r="B9" s="77" t="s">
        <v>86</v>
      </c>
      <c r="C9" s="76">
        <v>88.1</v>
      </c>
      <c r="D9" s="76">
        <v>89.272337670298995</v>
      </c>
    </row>
    <row r="10" spans="1:4" x14ac:dyDescent="0.2">
      <c r="A10" s="73" t="s">
        <v>54</v>
      </c>
      <c r="B10" s="77" t="s">
        <v>87</v>
      </c>
      <c r="C10" s="76">
        <v>17.100000000000001</v>
      </c>
      <c r="D10" s="76">
        <v>16.786279730312</v>
      </c>
    </row>
    <row r="11" spans="1:4" x14ac:dyDescent="0.2">
      <c r="A11" s="73" t="s">
        <v>55</v>
      </c>
      <c r="B11" s="77" t="s">
        <v>86</v>
      </c>
      <c r="C11" s="76">
        <v>78.5</v>
      </c>
      <c r="D11" s="76">
        <v>74.442430594751997</v>
      </c>
    </row>
    <row r="12" spans="1:4" x14ac:dyDescent="0.2">
      <c r="A12" s="73" t="s">
        <v>55</v>
      </c>
      <c r="B12" s="77" t="s">
        <v>87</v>
      </c>
      <c r="C12" s="76">
        <v>11.02</v>
      </c>
      <c r="D12" s="76">
        <v>13.036056855022</v>
      </c>
    </row>
    <row r="13" spans="1:4" x14ac:dyDescent="0.2">
      <c r="A13" s="73" t="s">
        <v>56</v>
      </c>
      <c r="B13" s="77" t="s">
        <v>86</v>
      </c>
      <c r="C13" s="76">
        <v>98.42</v>
      </c>
      <c r="D13" s="76">
        <v>90.507255710690998</v>
      </c>
    </row>
    <row r="14" spans="1:4" x14ac:dyDescent="0.2">
      <c r="A14" s="73" t="s">
        <v>56</v>
      </c>
      <c r="B14" s="77" t="s">
        <v>87</v>
      </c>
      <c r="C14" s="76">
        <v>20.97</v>
      </c>
      <c r="D14" s="76">
        <v>19.563677933021001</v>
      </c>
    </row>
    <row r="15" spans="1:4" x14ac:dyDescent="0.2">
      <c r="A15" s="73" t="s">
        <v>57</v>
      </c>
      <c r="B15" s="77" t="s">
        <v>86</v>
      </c>
      <c r="C15" s="76">
        <v>81.7</v>
      </c>
      <c r="D15" s="76">
        <v>81.462661701987003</v>
      </c>
    </row>
    <row r="16" spans="1:4" x14ac:dyDescent="0.2">
      <c r="A16" s="73" t="s">
        <v>57</v>
      </c>
      <c r="B16" s="77" t="s">
        <v>87</v>
      </c>
      <c r="C16" s="76">
        <v>20</v>
      </c>
      <c r="D16" s="76">
        <v>16.271378888878999</v>
      </c>
    </row>
    <row r="17" spans="1:8" x14ac:dyDescent="0.2">
      <c r="A17" s="73" t="s">
        <v>58</v>
      </c>
      <c r="B17" s="77" t="s">
        <v>86</v>
      </c>
      <c r="C17" s="76">
        <v>89.9</v>
      </c>
      <c r="D17" s="76">
        <v>97.279539569416997</v>
      </c>
    </row>
    <row r="18" spans="1:8" x14ac:dyDescent="0.2">
      <c r="A18" s="73" t="s">
        <v>58</v>
      </c>
      <c r="B18" s="77" t="s">
        <v>87</v>
      </c>
      <c r="C18" s="76">
        <v>26.3</v>
      </c>
      <c r="D18" s="76">
        <v>22.966196988124999</v>
      </c>
    </row>
    <row r="19" spans="1:8" x14ac:dyDescent="0.2">
      <c r="A19" s="73" t="s">
        <v>59</v>
      </c>
      <c r="B19" s="77" t="s">
        <v>86</v>
      </c>
      <c r="C19" s="76">
        <v>73.319999999999993</v>
      </c>
      <c r="D19" s="76">
        <v>77.914423922789993</v>
      </c>
    </row>
    <row r="20" spans="1:8" x14ac:dyDescent="0.2">
      <c r="A20" s="73" t="s">
        <v>59</v>
      </c>
      <c r="B20" s="77" t="s">
        <v>87</v>
      </c>
      <c r="C20" s="76">
        <v>16.37</v>
      </c>
      <c r="D20" s="76">
        <v>16.088286773524</v>
      </c>
    </row>
    <row r="21" spans="1:8" ht="15.75" x14ac:dyDescent="0.25">
      <c r="A21" s="73" t="s">
        <v>60</v>
      </c>
      <c r="B21" s="77" t="s">
        <v>86</v>
      </c>
      <c r="C21" s="76">
        <v>69.849999999999994</v>
      </c>
      <c r="D21" s="76">
        <v>69.468966153584006</v>
      </c>
      <c r="H21" s="28" t="s">
        <v>127</v>
      </c>
    </row>
    <row r="22" spans="1:8" x14ac:dyDescent="0.2">
      <c r="A22" s="73" t="s">
        <v>60</v>
      </c>
      <c r="B22" s="77" t="s">
        <v>87</v>
      </c>
      <c r="C22" s="76">
        <v>13.03</v>
      </c>
      <c r="D22" s="76">
        <v>13.587591556999</v>
      </c>
    </row>
    <row r="23" spans="1:8" x14ac:dyDescent="0.2">
      <c r="A23" s="73" t="s">
        <v>61</v>
      </c>
      <c r="B23" s="77" t="s">
        <v>86</v>
      </c>
      <c r="C23" s="76">
        <v>78.7</v>
      </c>
      <c r="D23" s="76">
        <v>84.125621799539999</v>
      </c>
    </row>
    <row r="24" spans="1:8" x14ac:dyDescent="0.2">
      <c r="A24" s="73" t="s">
        <v>61</v>
      </c>
      <c r="B24" s="77" t="s">
        <v>87</v>
      </c>
      <c r="C24" s="76">
        <v>17.46</v>
      </c>
      <c r="D24" s="76">
        <v>17.961350594115</v>
      </c>
    </row>
    <row r="25" spans="1:8" x14ac:dyDescent="0.2">
      <c r="A25" s="73" t="s">
        <v>62</v>
      </c>
      <c r="B25" s="77" t="s">
        <v>86</v>
      </c>
      <c r="C25" s="76">
        <v>92.47</v>
      </c>
      <c r="D25" s="76">
        <v>93.460696272079005</v>
      </c>
    </row>
    <row r="26" spans="1:8" x14ac:dyDescent="0.2">
      <c r="A26" s="73" t="s">
        <v>62</v>
      </c>
      <c r="B26" s="77" t="s">
        <v>87</v>
      </c>
      <c r="C26" s="76">
        <v>26.22</v>
      </c>
      <c r="D26" s="76">
        <v>20.786157653145001</v>
      </c>
    </row>
    <row r="27" spans="1:8" x14ac:dyDescent="0.2">
      <c r="A27" s="73" t="s">
        <v>63</v>
      </c>
      <c r="B27" s="77" t="s">
        <v>86</v>
      </c>
      <c r="C27" s="76">
        <v>76.900000000000006</v>
      </c>
      <c r="D27" s="76">
        <v>71.207278626576993</v>
      </c>
    </row>
    <row r="28" spans="1:8" x14ac:dyDescent="0.2">
      <c r="A28" s="73" t="s">
        <v>63</v>
      </c>
      <c r="B28" s="77" t="s">
        <v>87</v>
      </c>
      <c r="C28" s="76">
        <v>15.39</v>
      </c>
      <c r="D28" s="76">
        <v>12.940792410392</v>
      </c>
    </row>
    <row r="29" spans="1:8" x14ac:dyDescent="0.2">
      <c r="A29" s="73" t="s">
        <v>64</v>
      </c>
      <c r="B29" s="77" t="s">
        <v>86</v>
      </c>
      <c r="C29" s="76">
        <v>100</v>
      </c>
      <c r="D29" s="76">
        <v>95.171754726760994</v>
      </c>
    </row>
    <row r="30" spans="1:8" x14ac:dyDescent="0.2">
      <c r="A30" s="73" t="s">
        <v>64</v>
      </c>
      <c r="B30" s="77" t="s">
        <v>87</v>
      </c>
      <c r="C30" s="76">
        <v>22.42</v>
      </c>
      <c r="D30" s="76">
        <v>20.721187816684001</v>
      </c>
    </row>
    <row r="31" spans="1:8" x14ac:dyDescent="0.2">
      <c r="A31" s="73" t="s">
        <v>65</v>
      </c>
      <c r="B31" s="77" t="s">
        <v>86</v>
      </c>
      <c r="C31" s="76">
        <v>89.3</v>
      </c>
      <c r="D31" s="76">
        <v>80.264604187046004</v>
      </c>
    </row>
    <row r="32" spans="1:8" x14ac:dyDescent="0.2">
      <c r="A32" s="73" t="s">
        <v>65</v>
      </c>
      <c r="B32" s="77" t="s">
        <v>87</v>
      </c>
      <c r="C32" s="76">
        <v>18.45</v>
      </c>
      <c r="D32" s="76">
        <v>16.840876428184</v>
      </c>
    </row>
    <row r="33" spans="1:4" x14ac:dyDescent="0.2">
      <c r="A33" s="73" t="s">
        <v>66</v>
      </c>
      <c r="B33" s="77" t="s">
        <v>86</v>
      </c>
      <c r="C33" s="76">
        <v>91.85</v>
      </c>
      <c r="D33" s="76">
        <v>90.109927873033001</v>
      </c>
    </row>
    <row r="34" spans="1:4" x14ac:dyDescent="0.2">
      <c r="A34" s="73" t="s">
        <v>66</v>
      </c>
      <c r="B34" s="77" t="s">
        <v>87</v>
      </c>
      <c r="C34" s="76">
        <v>17.649999999999999</v>
      </c>
      <c r="D34" s="76">
        <v>17.281369421775999</v>
      </c>
    </row>
    <row r="35" spans="1:4" x14ac:dyDescent="0.2">
      <c r="A35" s="73" t="s">
        <v>67</v>
      </c>
      <c r="B35" s="77" t="s">
        <v>86</v>
      </c>
      <c r="C35" s="76">
        <v>75.8</v>
      </c>
      <c r="D35" s="76">
        <v>70.612515488916998</v>
      </c>
    </row>
    <row r="36" spans="1:4" x14ac:dyDescent="0.2">
      <c r="A36" s="73" t="s">
        <v>67</v>
      </c>
      <c r="B36" s="77" t="s">
        <v>87</v>
      </c>
      <c r="C36" s="76">
        <v>10.1</v>
      </c>
      <c r="D36" s="76">
        <v>12.629377578506</v>
      </c>
    </row>
    <row r="37" spans="1:4" x14ac:dyDescent="0.2">
      <c r="A37" s="73" t="s">
        <v>68</v>
      </c>
      <c r="B37" s="77" t="s">
        <v>86</v>
      </c>
      <c r="C37" s="76">
        <v>93.19</v>
      </c>
      <c r="D37" s="76">
        <v>95.374920579535996</v>
      </c>
    </row>
    <row r="38" spans="1:4" x14ac:dyDescent="0.2">
      <c r="A38" s="73" t="s">
        <v>68</v>
      </c>
      <c r="B38" s="77" t="s">
        <v>87</v>
      </c>
      <c r="C38" s="76">
        <v>20.61</v>
      </c>
      <c r="D38" s="76">
        <v>18.428604141243</v>
      </c>
    </row>
    <row r="39" spans="1:4" x14ac:dyDescent="0.2">
      <c r="A39" s="73" t="s">
        <v>69</v>
      </c>
      <c r="B39" s="77" t="s">
        <v>86</v>
      </c>
      <c r="C39" s="76">
        <v>88.45</v>
      </c>
      <c r="D39" s="76">
        <v>84.299828701772</v>
      </c>
    </row>
    <row r="40" spans="1:4" x14ac:dyDescent="0.2">
      <c r="A40" s="73" t="s">
        <v>69</v>
      </c>
      <c r="B40" s="77" t="s">
        <v>87</v>
      </c>
      <c r="C40" s="76">
        <v>16.62</v>
      </c>
      <c r="D40" s="76">
        <v>15.950159650730001</v>
      </c>
    </row>
    <row r="41" spans="1:4" x14ac:dyDescent="0.2">
      <c r="A41" s="73" t="s">
        <v>70</v>
      </c>
      <c r="B41" s="77" t="s">
        <v>86</v>
      </c>
      <c r="C41" s="76">
        <v>82.69</v>
      </c>
      <c r="D41" s="76">
        <v>78.568997672777996</v>
      </c>
    </row>
    <row r="42" spans="1:4" x14ac:dyDescent="0.2">
      <c r="A42" s="73" t="s">
        <v>70</v>
      </c>
      <c r="B42" s="77" t="s">
        <v>87</v>
      </c>
      <c r="C42" s="76">
        <v>12.65</v>
      </c>
      <c r="D42" s="76">
        <v>14.583171922696</v>
      </c>
    </row>
    <row r="43" spans="1:4" x14ac:dyDescent="0.2">
      <c r="A43" s="73" t="s">
        <v>71</v>
      </c>
      <c r="B43" s="77" t="s">
        <v>86</v>
      </c>
      <c r="C43" s="76">
        <v>85.94</v>
      </c>
      <c r="D43" s="76">
        <v>89.903049218533994</v>
      </c>
    </row>
    <row r="44" spans="1:4" x14ac:dyDescent="0.2">
      <c r="A44" s="73" t="s">
        <v>71</v>
      </c>
      <c r="B44" s="77" t="s">
        <v>87</v>
      </c>
      <c r="C44" s="76">
        <v>12.78</v>
      </c>
      <c r="D44" s="76">
        <v>15.633749030482999</v>
      </c>
    </row>
    <row r="45" spans="1:4" x14ac:dyDescent="0.2">
      <c r="A45" s="73" t="s">
        <v>72</v>
      </c>
      <c r="B45" s="77" t="s">
        <v>86</v>
      </c>
      <c r="C45" s="76">
        <v>93.75</v>
      </c>
      <c r="D45" s="76">
        <v>95.819205014548999</v>
      </c>
    </row>
    <row r="46" spans="1:4" x14ac:dyDescent="0.2">
      <c r="A46" s="73" t="s">
        <v>72</v>
      </c>
      <c r="B46" s="77" t="s">
        <v>87</v>
      </c>
      <c r="C46" s="76">
        <v>17.14</v>
      </c>
      <c r="D46" s="76">
        <v>16.788030906917999</v>
      </c>
    </row>
    <row r="47" spans="1:4" x14ac:dyDescent="0.2">
      <c r="A47" s="73" t="s">
        <v>73</v>
      </c>
      <c r="B47" s="77" t="s">
        <v>86</v>
      </c>
      <c r="C47" s="76">
        <v>80.319999999999993</v>
      </c>
      <c r="D47" s="76">
        <v>83.311789728028003</v>
      </c>
    </row>
    <row r="48" spans="1:4" x14ac:dyDescent="0.2">
      <c r="A48" s="73" t="s">
        <v>73</v>
      </c>
      <c r="B48" s="77" t="s">
        <v>87</v>
      </c>
      <c r="C48" s="76">
        <v>12.24</v>
      </c>
      <c r="D48" s="76">
        <v>14.280126762349999</v>
      </c>
    </row>
    <row r="51" spans="1:5" x14ac:dyDescent="0.2">
      <c r="A51" s="53"/>
      <c r="B51" s="53"/>
      <c r="C51" s="53"/>
      <c r="D51" s="53"/>
      <c r="E51" s="15"/>
    </row>
    <row r="52" spans="1:5" s="51" customFormat="1" ht="15.75" x14ac:dyDescent="0.25">
      <c r="A52" s="50" t="s">
        <v>88</v>
      </c>
      <c r="B52" s="56"/>
      <c r="C52" s="56"/>
      <c r="D52" s="56"/>
    </row>
    <row r="53" spans="1:5" s="52" customFormat="1" ht="15.75" x14ac:dyDescent="0.25">
      <c r="A53" s="57" t="s">
        <v>81</v>
      </c>
      <c r="B53" s="57" t="s">
        <v>82</v>
      </c>
      <c r="D53" s="57"/>
    </row>
    <row r="54" spans="1:5" s="61" customFormat="1" x14ac:dyDescent="0.2">
      <c r="A54" s="60">
        <v>0</v>
      </c>
      <c r="B54" s="60">
        <v>0</v>
      </c>
      <c r="D54" s="59"/>
    </row>
    <row r="55" spans="1:5" s="61" customFormat="1" x14ac:dyDescent="0.2">
      <c r="A55" s="60">
        <v>20</v>
      </c>
      <c r="B55" s="60">
        <v>20</v>
      </c>
      <c r="D55" s="59"/>
    </row>
    <row r="56" spans="1:5" s="61" customFormat="1" x14ac:dyDescent="0.2">
      <c r="A56" s="60">
        <v>60</v>
      </c>
      <c r="B56" s="60">
        <v>60</v>
      </c>
      <c r="D56" s="59"/>
    </row>
    <row r="57" spans="1:5" s="61" customFormat="1" x14ac:dyDescent="0.2">
      <c r="A57" s="60">
        <v>100</v>
      </c>
      <c r="B57" s="60">
        <v>100</v>
      </c>
      <c r="D57" s="59"/>
    </row>
    <row r="58" spans="1:5" s="63" customFormat="1" x14ac:dyDescent="0.2">
      <c r="A58" s="62"/>
      <c r="B58" s="62"/>
      <c r="C58" s="62"/>
      <c r="D58" s="62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="82" zoomScaleNormal="82" workbookViewId="0">
      <selection activeCell="I32" sqref="I32"/>
    </sheetView>
  </sheetViews>
  <sheetFormatPr defaultColWidth="8.6640625" defaultRowHeight="15" x14ac:dyDescent="0.2"/>
  <cols>
    <col min="1" max="1" width="14.44140625" style="63" customWidth="1"/>
    <col min="2" max="2" width="15.5546875" style="63" bestFit="1" customWidth="1"/>
    <col min="3" max="3" width="12.5546875" style="63" bestFit="1" customWidth="1"/>
    <col min="4" max="4" width="11.88671875" style="63" customWidth="1"/>
    <col min="5" max="16384" width="8.6640625" style="15"/>
  </cols>
  <sheetData>
    <row r="1" spans="1:4" x14ac:dyDescent="0.2">
      <c r="C1" s="74" t="s">
        <v>83</v>
      </c>
      <c r="D1" s="74"/>
    </row>
    <row r="2" spans="1:4" ht="25.5" x14ac:dyDescent="0.2">
      <c r="A2" s="75" t="s">
        <v>43</v>
      </c>
      <c r="B2" s="75" t="s">
        <v>89</v>
      </c>
      <c r="C2" s="75" t="s">
        <v>84</v>
      </c>
      <c r="D2" s="75" t="s">
        <v>85</v>
      </c>
    </row>
    <row r="3" spans="1:4" x14ac:dyDescent="0.2">
      <c r="A3" s="73" t="s">
        <v>51</v>
      </c>
      <c r="B3" s="73" t="s">
        <v>86</v>
      </c>
      <c r="C3" s="76">
        <v>85.7</v>
      </c>
      <c r="D3" s="76">
        <v>84.166377497512002</v>
      </c>
    </row>
    <row r="4" spans="1:4" x14ac:dyDescent="0.2">
      <c r="A4" s="73" t="s">
        <v>51</v>
      </c>
      <c r="B4" s="73" t="s">
        <v>87</v>
      </c>
      <c r="C4" s="76">
        <v>15.78</v>
      </c>
      <c r="D4" s="76">
        <v>13.777452098199999</v>
      </c>
    </row>
    <row r="5" spans="1:4" x14ac:dyDescent="0.2">
      <c r="A5" s="73" t="s">
        <v>51</v>
      </c>
      <c r="B5" s="73" t="s">
        <v>46</v>
      </c>
      <c r="C5" s="76">
        <v>0.499</v>
      </c>
      <c r="D5" s="76">
        <v>0.30664695068719</v>
      </c>
    </row>
    <row r="6" spans="1:4" x14ac:dyDescent="0.2">
      <c r="A6" s="73" t="s">
        <v>52</v>
      </c>
      <c r="B6" s="73" t="s">
        <v>86</v>
      </c>
      <c r="C6" s="76">
        <v>95.3</v>
      </c>
      <c r="D6" s="76">
        <v>99.380504758041994</v>
      </c>
    </row>
    <row r="7" spans="1:4" x14ac:dyDescent="0.2">
      <c r="A7" s="73" t="s">
        <v>52</v>
      </c>
      <c r="B7" s="73" t="s">
        <v>87</v>
      </c>
      <c r="C7" s="76">
        <v>20.329999999999998</v>
      </c>
      <c r="D7" s="76">
        <v>17.799672854724001</v>
      </c>
    </row>
    <row r="8" spans="1:4" x14ac:dyDescent="0.2">
      <c r="A8" s="73" t="s">
        <v>52</v>
      </c>
      <c r="B8" s="73" t="s">
        <v>46</v>
      </c>
      <c r="C8" s="76">
        <v>0.32</v>
      </c>
      <c r="D8" s="76">
        <v>0.31266440068173001</v>
      </c>
    </row>
    <row r="9" spans="1:4" x14ac:dyDescent="0.2">
      <c r="A9" s="73" t="s">
        <v>53</v>
      </c>
      <c r="B9" s="73" t="s">
        <v>86</v>
      </c>
      <c r="C9" s="76">
        <v>85.7</v>
      </c>
      <c r="D9" s="76">
        <v>90.030245897724001</v>
      </c>
    </row>
    <row r="10" spans="1:4" x14ac:dyDescent="0.2">
      <c r="A10" s="73" t="s">
        <v>53</v>
      </c>
      <c r="B10" s="73" t="s">
        <v>87</v>
      </c>
      <c r="C10" s="76">
        <v>15.77</v>
      </c>
      <c r="D10" s="76">
        <v>15.213874802456001</v>
      </c>
    </row>
    <row r="11" spans="1:4" x14ac:dyDescent="0.2">
      <c r="A11" s="73" t="s">
        <v>53</v>
      </c>
      <c r="B11" s="73" t="s">
        <v>46</v>
      </c>
      <c r="C11" s="76">
        <v>0.44400000000000001</v>
      </c>
      <c r="D11" s="76">
        <v>0.31152791581084999</v>
      </c>
    </row>
    <row r="12" spans="1:4" x14ac:dyDescent="0.2">
      <c r="A12" s="73" t="s">
        <v>54</v>
      </c>
      <c r="B12" s="73" t="s">
        <v>86</v>
      </c>
      <c r="C12" s="76">
        <v>88.1</v>
      </c>
      <c r="D12" s="76">
        <v>95.536252826804002</v>
      </c>
    </row>
    <row r="13" spans="1:4" x14ac:dyDescent="0.2">
      <c r="A13" s="73" t="s">
        <v>54</v>
      </c>
      <c r="B13" s="73" t="s">
        <v>87</v>
      </c>
      <c r="C13" s="76">
        <v>17.100000000000001</v>
      </c>
      <c r="D13" s="76">
        <v>16.618492217330999</v>
      </c>
    </row>
    <row r="14" spans="1:4" x14ac:dyDescent="0.2">
      <c r="A14" s="73" t="s">
        <v>54</v>
      </c>
      <c r="B14" s="73" t="s">
        <v>46</v>
      </c>
      <c r="C14" s="76">
        <v>0.35199999999999998</v>
      </c>
      <c r="D14" s="76">
        <v>0.31345832797702</v>
      </c>
    </row>
    <row r="15" spans="1:4" x14ac:dyDescent="0.2">
      <c r="A15" s="73" t="s">
        <v>55</v>
      </c>
      <c r="B15" s="73" t="s">
        <v>86</v>
      </c>
      <c r="C15" s="76">
        <v>78.5</v>
      </c>
      <c r="D15" s="76">
        <v>78.187978143026996</v>
      </c>
    </row>
    <row r="16" spans="1:4" x14ac:dyDescent="0.2">
      <c r="A16" s="73" t="s">
        <v>55</v>
      </c>
      <c r="B16" s="73" t="s">
        <v>87</v>
      </c>
      <c r="C16" s="76">
        <v>11.02</v>
      </c>
      <c r="D16" s="76">
        <v>12.323767783342999</v>
      </c>
    </row>
    <row r="17" spans="1:9" x14ac:dyDescent="0.2">
      <c r="A17" s="73" t="s">
        <v>55</v>
      </c>
      <c r="B17" s="73" t="s">
        <v>46</v>
      </c>
      <c r="C17" s="76">
        <v>0.51200000000000001</v>
      </c>
      <c r="D17" s="76">
        <v>0.29909461684295002</v>
      </c>
    </row>
    <row r="18" spans="1:9" x14ac:dyDescent="0.2">
      <c r="A18" s="73" t="s">
        <v>56</v>
      </c>
      <c r="B18" s="73" t="s">
        <v>86</v>
      </c>
      <c r="C18" s="76">
        <v>98.42</v>
      </c>
      <c r="D18" s="76">
        <v>95.541092722936</v>
      </c>
    </row>
    <row r="19" spans="1:9" x14ac:dyDescent="0.2">
      <c r="A19" s="73" t="s">
        <v>56</v>
      </c>
      <c r="B19" s="73" t="s">
        <v>87</v>
      </c>
      <c r="C19" s="76">
        <v>20.97</v>
      </c>
      <c r="D19" s="76">
        <v>18.948888334972001</v>
      </c>
    </row>
    <row r="20" spans="1:9" x14ac:dyDescent="0.2">
      <c r="A20" s="73" t="s">
        <v>56</v>
      </c>
      <c r="B20" s="73" t="s">
        <v>46</v>
      </c>
      <c r="C20" s="76">
        <v>0.53700000000000003</v>
      </c>
      <c r="D20" s="76">
        <v>0.39567209620765997</v>
      </c>
    </row>
    <row r="21" spans="1:9" x14ac:dyDescent="0.2">
      <c r="A21" s="73" t="s">
        <v>57</v>
      </c>
      <c r="B21" s="73" t="s">
        <v>86</v>
      </c>
      <c r="C21" s="76">
        <v>81.7</v>
      </c>
      <c r="D21" s="76">
        <v>90.952915489038006</v>
      </c>
    </row>
    <row r="22" spans="1:9" x14ac:dyDescent="0.2">
      <c r="A22" s="73" t="s">
        <v>57</v>
      </c>
      <c r="B22" s="73" t="s">
        <v>87</v>
      </c>
      <c r="C22" s="76">
        <v>20</v>
      </c>
      <c r="D22" s="76">
        <v>18.753471089249999</v>
      </c>
    </row>
    <row r="23" spans="1:9" x14ac:dyDescent="0.2">
      <c r="A23" s="73" t="s">
        <v>57</v>
      </c>
      <c r="B23" s="73" t="s">
        <v>46</v>
      </c>
      <c r="C23" s="76">
        <v>0.184</v>
      </c>
      <c r="D23" s="76">
        <v>0.20941218983786</v>
      </c>
    </row>
    <row r="24" spans="1:9" x14ac:dyDescent="0.2">
      <c r="A24" s="73" t="s">
        <v>58</v>
      </c>
      <c r="B24" s="73" t="s">
        <v>86</v>
      </c>
      <c r="C24" s="76">
        <v>89.9</v>
      </c>
      <c r="D24" s="76">
        <v>103.01113099615</v>
      </c>
    </row>
    <row r="25" spans="1:9" x14ac:dyDescent="0.2">
      <c r="A25" s="73" t="s">
        <v>58</v>
      </c>
      <c r="B25" s="73" t="s">
        <v>87</v>
      </c>
      <c r="C25" s="76">
        <v>26.3</v>
      </c>
      <c r="D25" s="76">
        <v>24.374586900918001</v>
      </c>
    </row>
    <row r="26" spans="1:9" x14ac:dyDescent="0.2">
      <c r="A26" s="73" t="s">
        <v>58</v>
      </c>
      <c r="B26" s="73" t="s">
        <v>46</v>
      </c>
      <c r="C26" s="76">
        <v>0.21099999999999999</v>
      </c>
      <c r="D26" s="76">
        <v>0.20434348040792999</v>
      </c>
    </row>
    <row r="27" spans="1:9" x14ac:dyDescent="0.2">
      <c r="A27" s="73" t="s">
        <v>59</v>
      </c>
      <c r="B27" s="73" t="s">
        <v>86</v>
      </c>
      <c r="C27" s="76">
        <v>73.319999999999993</v>
      </c>
      <c r="D27" s="76">
        <v>82.028980124552007</v>
      </c>
    </row>
    <row r="28" spans="1:9" x14ac:dyDescent="0.2">
      <c r="A28" s="73" t="s">
        <v>59</v>
      </c>
      <c r="B28" s="73" t="s">
        <v>87</v>
      </c>
      <c r="C28" s="76">
        <v>16.37</v>
      </c>
      <c r="D28" s="76">
        <v>15.724284105642999</v>
      </c>
    </row>
    <row r="29" spans="1:9" x14ac:dyDescent="0.2">
      <c r="A29" s="73" t="s">
        <v>59</v>
      </c>
      <c r="B29" s="73" t="s">
        <v>46</v>
      </c>
      <c r="C29" s="76">
        <v>0.32200000000000001</v>
      </c>
      <c r="D29" s="76">
        <v>0.32578125483602999</v>
      </c>
    </row>
    <row r="30" spans="1:9" x14ac:dyDescent="0.2">
      <c r="A30" s="73" t="s">
        <v>60</v>
      </c>
      <c r="B30" s="73" t="s">
        <v>86</v>
      </c>
      <c r="C30" s="76">
        <v>69.849999999999994</v>
      </c>
      <c r="D30" s="76">
        <v>71.798851089712997</v>
      </c>
    </row>
    <row r="31" spans="1:9" x14ac:dyDescent="0.2">
      <c r="A31" s="73" t="s">
        <v>60</v>
      </c>
      <c r="B31" s="73" t="s">
        <v>87</v>
      </c>
      <c r="C31" s="76">
        <v>13.03</v>
      </c>
      <c r="D31" s="76">
        <v>12.860922815159</v>
      </c>
    </row>
    <row r="32" spans="1:9" ht="15.75" x14ac:dyDescent="0.25">
      <c r="A32" s="73" t="s">
        <v>60</v>
      </c>
      <c r="B32" s="73" t="s">
        <v>46</v>
      </c>
      <c r="C32" s="76">
        <v>0.312</v>
      </c>
      <c r="D32" s="76">
        <v>0.31144386430792997</v>
      </c>
      <c r="I32" s="28" t="s">
        <v>128</v>
      </c>
    </row>
    <row r="33" spans="1:9" x14ac:dyDescent="0.2">
      <c r="A33" s="73" t="s">
        <v>61</v>
      </c>
      <c r="B33" s="73" t="s">
        <v>86</v>
      </c>
      <c r="C33" s="76">
        <v>78.7</v>
      </c>
      <c r="D33" s="76">
        <v>89.571088254466005</v>
      </c>
    </row>
    <row r="34" spans="1:9" ht="15.75" x14ac:dyDescent="0.25">
      <c r="A34" s="73" t="s">
        <v>61</v>
      </c>
      <c r="B34" s="73" t="s">
        <v>87</v>
      </c>
      <c r="C34" s="76">
        <v>17.46</v>
      </c>
      <c r="D34" s="76">
        <v>17.855194036819999</v>
      </c>
      <c r="I34" s="28" t="s">
        <v>129</v>
      </c>
    </row>
    <row r="35" spans="1:9" x14ac:dyDescent="0.2">
      <c r="A35" s="73" t="s">
        <v>61</v>
      </c>
      <c r="B35" s="73" t="s">
        <v>46</v>
      </c>
      <c r="C35" s="76">
        <v>0.27</v>
      </c>
      <c r="D35" s="76">
        <v>0.33134884422271998</v>
      </c>
    </row>
    <row r="36" spans="1:9" x14ac:dyDescent="0.2">
      <c r="A36" s="73" t="s">
        <v>62</v>
      </c>
      <c r="B36" s="73" t="s">
        <v>86</v>
      </c>
      <c r="C36" s="76">
        <v>92.47</v>
      </c>
      <c r="D36" s="76">
        <v>99.071488442293997</v>
      </c>
    </row>
    <row r="37" spans="1:9" x14ac:dyDescent="0.2">
      <c r="A37" s="73" t="s">
        <v>62</v>
      </c>
      <c r="B37" s="73" t="s">
        <v>87</v>
      </c>
      <c r="C37" s="76">
        <v>26.22</v>
      </c>
      <c r="D37" s="76">
        <v>20.862194475772</v>
      </c>
    </row>
    <row r="38" spans="1:9" x14ac:dyDescent="0.2">
      <c r="A38" s="73" t="s">
        <v>62</v>
      </c>
      <c r="B38" s="73" t="s">
        <v>46</v>
      </c>
      <c r="C38" s="76">
        <v>0.21199999999999999</v>
      </c>
      <c r="D38" s="76">
        <v>0.33059186190652001</v>
      </c>
    </row>
    <row r="39" spans="1:9" x14ac:dyDescent="0.2">
      <c r="A39" s="73" t="s">
        <v>63</v>
      </c>
      <c r="B39" s="73" t="s">
        <v>86</v>
      </c>
      <c r="C39" s="76">
        <v>76.900000000000006</v>
      </c>
      <c r="D39" s="76">
        <v>79.063185324162006</v>
      </c>
    </row>
    <row r="40" spans="1:9" x14ac:dyDescent="0.2">
      <c r="A40" s="73" t="s">
        <v>63</v>
      </c>
      <c r="B40" s="73" t="s">
        <v>87</v>
      </c>
      <c r="C40" s="76">
        <v>15.39</v>
      </c>
      <c r="D40" s="76">
        <v>14.720678957198</v>
      </c>
    </row>
    <row r="41" spans="1:9" x14ac:dyDescent="0.2">
      <c r="A41" s="73" t="s">
        <v>63</v>
      </c>
      <c r="B41" s="73" t="s">
        <v>46</v>
      </c>
      <c r="C41" s="76">
        <v>0.38400000000000001</v>
      </c>
      <c r="D41" s="76">
        <v>0.20489994053782001</v>
      </c>
    </row>
    <row r="42" spans="1:9" x14ac:dyDescent="0.2">
      <c r="A42" s="73" t="s">
        <v>64</v>
      </c>
      <c r="B42" s="73" t="s">
        <v>86</v>
      </c>
      <c r="C42" s="76">
        <v>100</v>
      </c>
      <c r="D42" s="76">
        <v>99.569525108153002</v>
      </c>
    </row>
    <row r="43" spans="1:9" x14ac:dyDescent="0.2">
      <c r="A43" s="73" t="s">
        <v>64</v>
      </c>
      <c r="B43" s="73" t="s">
        <v>87</v>
      </c>
      <c r="C43" s="76">
        <v>22.42</v>
      </c>
      <c r="D43" s="76">
        <v>20.210247027383001</v>
      </c>
    </row>
    <row r="44" spans="1:9" x14ac:dyDescent="0.2">
      <c r="A44" s="73" t="s">
        <v>64</v>
      </c>
      <c r="B44" s="73" t="s">
        <v>46</v>
      </c>
      <c r="C44" s="76">
        <v>0.41499999999999998</v>
      </c>
      <c r="D44" s="76">
        <v>0.39387690622371002</v>
      </c>
    </row>
    <row r="45" spans="1:9" x14ac:dyDescent="0.2">
      <c r="A45" s="73" t="s">
        <v>65</v>
      </c>
      <c r="B45" s="73" t="s">
        <v>86</v>
      </c>
      <c r="C45" s="76">
        <v>89.3</v>
      </c>
      <c r="D45" s="76">
        <v>83.180764273633002</v>
      </c>
    </row>
    <row r="46" spans="1:9" x14ac:dyDescent="0.2">
      <c r="A46" s="73" t="s">
        <v>65</v>
      </c>
      <c r="B46" s="73" t="s">
        <v>87</v>
      </c>
      <c r="C46" s="76">
        <v>18.45</v>
      </c>
      <c r="D46" s="76">
        <v>15.743336613725001</v>
      </c>
    </row>
    <row r="47" spans="1:9" x14ac:dyDescent="0.2">
      <c r="A47" s="73" t="s">
        <v>65</v>
      </c>
      <c r="B47" s="73" t="s">
        <v>46</v>
      </c>
      <c r="C47" s="76">
        <v>0.7</v>
      </c>
      <c r="D47" s="76">
        <v>0.38784809532383002</v>
      </c>
    </row>
    <row r="48" spans="1:9" x14ac:dyDescent="0.2">
      <c r="A48" s="73" t="s">
        <v>66</v>
      </c>
      <c r="B48" s="73" t="s">
        <v>86</v>
      </c>
      <c r="C48" s="76">
        <v>91.85</v>
      </c>
      <c r="D48" s="76">
        <v>95.104524037000999</v>
      </c>
    </row>
    <row r="49" spans="1:4" x14ac:dyDescent="0.2">
      <c r="A49" s="73" t="s">
        <v>66</v>
      </c>
      <c r="B49" s="73" t="s">
        <v>87</v>
      </c>
      <c r="C49" s="76">
        <v>17.649999999999999</v>
      </c>
      <c r="D49" s="76">
        <v>16.802025757218999</v>
      </c>
    </row>
    <row r="50" spans="1:4" x14ac:dyDescent="0.2">
      <c r="A50" s="73" t="s">
        <v>66</v>
      </c>
      <c r="B50" s="73" t="s">
        <v>46</v>
      </c>
      <c r="C50" s="76">
        <v>0.46800000000000003</v>
      </c>
      <c r="D50" s="76">
        <v>0.42678264770708002</v>
      </c>
    </row>
    <row r="51" spans="1:4" x14ac:dyDescent="0.2">
      <c r="A51" s="73" t="s">
        <v>67</v>
      </c>
      <c r="B51" s="73" t="s">
        <v>86</v>
      </c>
      <c r="C51" s="76">
        <v>75.8</v>
      </c>
      <c r="D51" s="76">
        <v>71.42251856995</v>
      </c>
    </row>
    <row r="52" spans="1:4" x14ac:dyDescent="0.2">
      <c r="A52" s="73" t="s">
        <v>67</v>
      </c>
      <c r="B52" s="73" t="s">
        <v>87</v>
      </c>
      <c r="C52" s="76">
        <v>10.1</v>
      </c>
      <c r="D52" s="76">
        <v>11.469441488068</v>
      </c>
    </row>
    <row r="53" spans="1:4" x14ac:dyDescent="0.2">
      <c r="A53" s="73" t="s">
        <v>67</v>
      </c>
      <c r="B53" s="73" t="s">
        <v>46</v>
      </c>
      <c r="C53" s="76">
        <v>0.90900000000000003</v>
      </c>
      <c r="D53" s="76">
        <v>0.39958283988249998</v>
      </c>
    </row>
    <row r="54" spans="1:4" x14ac:dyDescent="0.2">
      <c r="A54" s="73" t="s">
        <v>68</v>
      </c>
      <c r="B54" s="73" t="s">
        <v>86</v>
      </c>
      <c r="C54" s="76">
        <v>93.19</v>
      </c>
      <c r="D54" s="76">
        <v>99.664327517504006</v>
      </c>
    </row>
    <row r="55" spans="1:4" x14ac:dyDescent="0.2">
      <c r="A55" s="73" t="s">
        <v>68</v>
      </c>
      <c r="B55" s="73" t="s">
        <v>87</v>
      </c>
      <c r="C55" s="76">
        <v>20.61</v>
      </c>
      <c r="D55" s="76">
        <v>18.020621748021998</v>
      </c>
    </row>
    <row r="56" spans="1:4" x14ac:dyDescent="0.2">
      <c r="A56" s="73" t="s">
        <v>68</v>
      </c>
      <c r="B56" s="73" t="s">
        <v>46</v>
      </c>
      <c r="C56" s="76">
        <v>0.252</v>
      </c>
      <c r="D56" s="76">
        <v>0.42407595377344998</v>
      </c>
    </row>
    <row r="57" spans="1:4" x14ac:dyDescent="0.2">
      <c r="A57" s="73" t="s">
        <v>69</v>
      </c>
      <c r="B57" s="73" t="s">
        <v>86</v>
      </c>
      <c r="C57" s="76">
        <v>88.45</v>
      </c>
      <c r="D57" s="76">
        <v>88.184576257513001</v>
      </c>
    </row>
    <row r="58" spans="1:4" x14ac:dyDescent="0.2">
      <c r="A58" s="73" t="s">
        <v>69</v>
      </c>
      <c r="B58" s="73" t="s">
        <v>87</v>
      </c>
      <c r="C58" s="76">
        <v>16.62</v>
      </c>
      <c r="D58" s="76">
        <v>15.247710693970999</v>
      </c>
    </row>
    <row r="59" spans="1:4" x14ac:dyDescent="0.2">
      <c r="A59" s="73" t="s">
        <v>69</v>
      </c>
      <c r="B59" s="73" t="s">
        <v>46</v>
      </c>
      <c r="C59" s="76">
        <v>0.48699999999999999</v>
      </c>
      <c r="D59" s="76">
        <v>0.42475279056270998</v>
      </c>
    </row>
    <row r="60" spans="1:4" x14ac:dyDescent="0.2">
      <c r="A60" s="73" t="s">
        <v>70</v>
      </c>
      <c r="B60" s="73" t="s">
        <v>86</v>
      </c>
      <c r="C60" s="76">
        <v>82.69</v>
      </c>
      <c r="D60" s="76">
        <v>81.080832258019001</v>
      </c>
    </row>
    <row r="61" spans="1:4" x14ac:dyDescent="0.2">
      <c r="A61" s="73" t="s">
        <v>70</v>
      </c>
      <c r="B61" s="73" t="s">
        <v>87</v>
      </c>
      <c r="C61" s="76">
        <v>12.65</v>
      </c>
      <c r="D61" s="76">
        <v>13.668077376336001</v>
      </c>
    </row>
    <row r="62" spans="1:4" x14ac:dyDescent="0.2">
      <c r="A62" s="73" t="s">
        <v>70</v>
      </c>
      <c r="B62" s="73" t="s">
        <v>46</v>
      </c>
      <c r="C62" s="76">
        <v>0.79700000000000004</v>
      </c>
      <c r="D62" s="76">
        <v>0.41731124893256</v>
      </c>
    </row>
    <row r="63" spans="1:4" x14ac:dyDescent="0.2">
      <c r="A63" s="73" t="s">
        <v>71</v>
      </c>
      <c r="B63" s="73" t="s">
        <v>86</v>
      </c>
      <c r="C63" s="76">
        <v>85.94</v>
      </c>
      <c r="D63" s="76">
        <v>94.873963640824996</v>
      </c>
    </row>
    <row r="64" spans="1:4" x14ac:dyDescent="0.2">
      <c r="A64" s="73" t="s">
        <v>71</v>
      </c>
      <c r="B64" s="73" t="s">
        <v>87</v>
      </c>
      <c r="C64" s="76">
        <v>12.78</v>
      </c>
      <c r="D64" s="76">
        <v>15.235996755151</v>
      </c>
    </row>
    <row r="65" spans="1:4" x14ac:dyDescent="0.2">
      <c r="A65" s="73" t="s">
        <v>71</v>
      </c>
      <c r="B65" s="73" t="s">
        <v>46</v>
      </c>
      <c r="C65" s="76">
        <v>0.625</v>
      </c>
      <c r="D65" s="76">
        <v>0.46044072049876</v>
      </c>
    </row>
    <row r="66" spans="1:4" x14ac:dyDescent="0.2">
      <c r="A66" s="73" t="s">
        <v>72</v>
      </c>
      <c r="B66" s="73" t="s">
        <v>86</v>
      </c>
      <c r="C66" s="76">
        <v>93.75</v>
      </c>
      <c r="D66" s="76">
        <v>99.832564330715002</v>
      </c>
    </row>
    <row r="67" spans="1:4" x14ac:dyDescent="0.2">
      <c r="A67" s="73" t="s">
        <v>72</v>
      </c>
      <c r="B67" s="73" t="s">
        <v>87</v>
      </c>
      <c r="C67" s="76">
        <v>17.14</v>
      </c>
      <c r="D67" s="76">
        <v>16.425108625878</v>
      </c>
    </row>
    <row r="68" spans="1:4" x14ac:dyDescent="0.2">
      <c r="A68" s="73" t="s">
        <v>72</v>
      </c>
      <c r="B68" s="73" t="s">
        <v>46</v>
      </c>
      <c r="C68" s="76">
        <v>0.35899999999999999</v>
      </c>
      <c r="D68" s="76">
        <v>0.45644170334109002</v>
      </c>
    </row>
    <row r="69" spans="1:4" x14ac:dyDescent="0.2">
      <c r="A69" s="73" t="s">
        <v>73</v>
      </c>
      <c r="B69" s="73" t="s">
        <v>86</v>
      </c>
      <c r="C69" s="76">
        <v>80.319999999999993</v>
      </c>
      <c r="D69" s="76">
        <v>86.961477489789999</v>
      </c>
    </row>
    <row r="70" spans="1:4" x14ac:dyDescent="0.2">
      <c r="A70" s="73" t="s">
        <v>73</v>
      </c>
      <c r="B70" s="73" t="s">
        <v>87</v>
      </c>
      <c r="C70" s="76">
        <v>12.24</v>
      </c>
      <c r="D70" s="76">
        <v>13.661381898342</v>
      </c>
    </row>
    <row r="71" spans="1:4" x14ac:dyDescent="0.2">
      <c r="A71" s="73" t="s">
        <v>73</v>
      </c>
      <c r="B71" s="73" t="s">
        <v>46</v>
      </c>
      <c r="C71" s="76">
        <v>0.80800000000000005</v>
      </c>
      <c r="D71" s="76">
        <v>0.45850218717294999</v>
      </c>
    </row>
    <row r="73" spans="1:4" s="51" customFormat="1" ht="15.75" x14ac:dyDescent="0.25">
      <c r="A73" s="50" t="s">
        <v>88</v>
      </c>
      <c r="B73" s="56"/>
      <c r="C73" s="56"/>
      <c r="D73" s="56"/>
    </row>
    <row r="74" spans="1:4" s="52" customFormat="1" ht="15.75" x14ac:dyDescent="0.25">
      <c r="A74" s="57" t="s">
        <v>81</v>
      </c>
      <c r="B74" s="57" t="s">
        <v>82</v>
      </c>
      <c r="D74" s="57"/>
    </row>
    <row r="75" spans="1:4" s="61" customFormat="1" x14ac:dyDescent="0.2">
      <c r="A75" s="60">
        <v>0</v>
      </c>
      <c r="B75" s="60">
        <v>0</v>
      </c>
      <c r="D75" s="59"/>
    </row>
    <row r="76" spans="1:4" s="61" customFormat="1" x14ac:dyDescent="0.2">
      <c r="A76" s="60">
        <v>20</v>
      </c>
      <c r="B76" s="60">
        <v>20</v>
      </c>
      <c r="D76" s="59"/>
    </row>
    <row r="77" spans="1:4" s="61" customFormat="1" x14ac:dyDescent="0.2">
      <c r="A77" s="60">
        <v>60</v>
      </c>
      <c r="B77" s="60">
        <v>60</v>
      </c>
      <c r="D77" s="59"/>
    </row>
    <row r="78" spans="1:4" s="61" customFormat="1" x14ac:dyDescent="0.2">
      <c r="A78" s="60">
        <v>100</v>
      </c>
      <c r="B78" s="60">
        <v>100</v>
      </c>
      <c r="D78" s="59"/>
    </row>
    <row r="79" spans="1:4" s="63" customFormat="1" x14ac:dyDescent="0.2">
      <c r="A79" s="62"/>
      <c r="B79" s="62"/>
      <c r="C79" s="62"/>
      <c r="D79" s="62"/>
    </row>
  </sheetData>
  <phoneticPr fontId="1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1" ma:contentTypeDescription="Create a new document." ma:contentTypeScope="" ma:versionID="c331a7cf57c912513119c9f053ed9cba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cb960730ac3bbc728fcf90f5c040f55b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55070-B422-4CAC-8CFD-D9E8407E6350}">
  <ds:schemaRefs>
    <ds:schemaRef ds:uri="http://schemas.microsoft.com/office/infopath/2007/PartnerControls"/>
    <ds:schemaRef ds:uri="d1223165-2f56-4caf-8c54-1e63eb2066a1"/>
    <ds:schemaRef ds:uri="http://purl.org/dc/elements/1.1/"/>
    <ds:schemaRef ds:uri="http://schemas.microsoft.com/office/2006/metadata/properties"/>
    <ds:schemaRef ds:uri="01566c7f-907b-446e-a6ad-0fcd962880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2804D-62AA-47CA-8951-EC190B9AE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0AA09-4948-400D-8FCB-E3DE740493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 2 - Kinetic control</vt:lpstr>
      <vt:lpstr>Fig 3 ab - Temperature</vt:lpstr>
      <vt:lpstr>Fig 3 cd - pAcOH</vt:lpstr>
      <vt:lpstr>Fig 4 - pH2O</vt:lpstr>
      <vt:lpstr>Fig 5ab - Carbon</vt:lpstr>
      <vt:lpstr>Fig 6ab - 1A</vt:lpstr>
      <vt:lpstr>Fig 6cde &amp;  8ab - 1A parity</vt:lpstr>
      <vt:lpstr>Fig 6fg - 1B</vt:lpstr>
      <vt:lpstr>Fig 7abc - 2B parity</vt:lpstr>
      <vt:lpstr>Fig 9 abcd Temperature</vt:lpstr>
      <vt:lpstr>Fig 10ab - SC</vt:lpstr>
      <vt:lpstr>CH4 from figs 3 &amp;7</vt:lpstr>
    </vt:vector>
  </TitlesOfParts>
  <Manager/>
  <Company>University of Leeds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Spragg</dc:creator>
  <cp:keywords/>
  <dc:description/>
  <cp:lastModifiedBy>Valerie Dupont</cp:lastModifiedBy>
  <cp:revision/>
  <dcterms:created xsi:type="dcterms:W3CDTF">2019-03-27T13:57:49Z</dcterms:created>
  <dcterms:modified xsi:type="dcterms:W3CDTF">2022-08-17T14:30:31Z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